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<sst xmlns="http://schemas.openxmlformats.org/spreadsheetml/2006/main" count="27631" uniqueCount="5096">
  <si>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</si>
  <si>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</si>
  <si>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</si>
  <si>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</si>
  <si>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</si>
  <si>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</si>
  <si>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</si>
  <si>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</si>
  <si>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</si>
  <si>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</si>
  <si>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</si>
  <si>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</si>
  <si>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</si>
  <si>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</si>
  <si>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</si>
  <si>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</si>
  <si>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</si>
  <si>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</si>
  <si>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</si>
  <si>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</si>
  <si>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</si>
  <si>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</si>
  <si>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</si>
  <si>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</si>
  <si>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</si>
  <si>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</si>
  <si>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</si>
  <si>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</si>
  <si>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</si>
  <si>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</si>
  <si>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</si>
  <si>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</si>
  <si>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</si>
  <si>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</si>
  <si>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</si>
  <si>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</si>
  <si>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</si>
  <si>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</si>
  <si>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</si>
  <si>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</si>
  <si>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</si>
  <si>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</si>
  <si>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</si>
  <si>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</si>
  <si>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</si>
  <si>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</si>
  <si>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</si>
  <si>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</si>
  <si>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</si>
  <si>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</si>
  <si>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</si>
  <si>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</si>
  <si>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</si>
  <si>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</si>
  <si>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</si>
  <si>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</si>
  <si>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</si>
  <si>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</si>
  <si>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</si>
  <si>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</si>
  <si>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</si>
  <si>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</si>
  <si>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</si>
  <si>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</si>
  <si>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</si>
  <si>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</si>
  <si>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</si>
  <si>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</si>
  <si>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</si>
  <si>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</si>
  <si>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</si>
  <si>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</si>
  <si>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</si>
  <si>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</si>
  <si>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</si>
  <si>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</si>
  <si>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</si>
  <si>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</si>
  <si>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</si>
  <si>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</si>
  <si>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</si>
  <si>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</si>
  <si>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</si>
  <si>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</si>
  <si>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</si>
  <si>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</si>
  <si>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</si>
  <si>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</si>
  <si>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</si>
  <si>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</si>
  <si>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</si>
  <si>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</si>
  <si>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</si>
  <si>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</si>
  <si>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</si>
  <si>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</si>
  <si>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</si>
  <si>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</si>
  <si>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</si>
  <si>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</si>
  <si>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</si>
  <si>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</si>
  <si>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</si>
  <si>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</si>
  <si>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</si>
  <si>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</si>
  <si>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</si>
  <si>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</si>
  <si>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</si>
  <si>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</si>
  <si>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</si>
  <si>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</si>
  <si>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</si>
  <si>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</si>
  <si>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</si>
  <si>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</si>
  <si>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</si>
  <si>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</si>
  <si>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</si>
  <si>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</si>
  <si>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</si>
  <si>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</si>
  <si>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</si>
  <si>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</si>
  <si>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</si>
  <si>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</si>
  <si>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</si>
  <si>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</si>
  <si>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</si>
  <si>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</si>
  <si>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</si>
  <si>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</si>
  <si>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</si>
  <si>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</si>
  <si>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</si>
  <si>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</si>
  <si>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</si>
  <si>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</si>
  <si>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</si>
  <si>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</si>
  <si>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</si>
  <si>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</si>
  <si>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</si>
  <si>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</si>
  <si>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</si>
  <si>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</si>
  <si>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</si>
  <si>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</si>
  <si>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</si>
  <si>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</si>
  <si>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</si>
  <si>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</si>
  <si>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</si>
  <si>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</si>
  <si>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</si>
  <si>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</si>
  <si>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</si>
  <si>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</si>
  <si>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</si>
  <si>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</si>
  <si>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</si>
  <si>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</si>
  <si>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</si>
  <si>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</si>
  <si>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</si>
  <si>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</si>
  <si>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</si>
  <si>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</si>
  <si>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</si>
  <si>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</si>
  <si>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</si>
  <si>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</si>
  <si>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</si>
  <si>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</si>
  <si>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</si>
  <si>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</si>
  <si>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</si>
  <si>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</si>
  <si>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</si>
  <si>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</si>
  <si>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</si>
  <si>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</si>
  <si>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</si>
  <si>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</si>
  <si>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</si>
  <si>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</si>
  <si>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</si>
  <si>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</si>
  <si>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</si>
  <si>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</si>
  <si>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</si>
  <si>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</si>
  <si>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</si>
  <si>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</si>
  <si>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</si>
  <si>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</si>
  <si>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</si>
  <si>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</si>
  <si>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</si>
  <si>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</si>
  <si>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</si>
  <si>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</si>
  <si>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</si>
  <si>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</si>
  <si>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</si>
  <si>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</si>
  <si>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</si>
  <si>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</si>
  <si>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</si>
  <si>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</si>
  <si>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</si>
  <si>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</si>
  <si>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territhompson80</t>
  </si>
  <si>
    <t>investinglegend</t>
  </si>
  <si>
    <t>deplorablegop13</t>
  </si>
  <si>
    <t>gfi_himmelreich</t>
  </si>
  <si>
    <t>nothingbutdreek</t>
  </si>
  <si>
    <t>fatih_solen</t>
  </si>
  <si>
    <t>rthegrate</t>
  </si>
  <si>
    <t>librariesval</t>
  </si>
  <si>
    <t>wactmac</t>
  </si>
  <si>
    <t>johntrendler</t>
  </si>
  <si>
    <t>annetteraveneau</t>
  </si>
  <si>
    <t>jennabossert</t>
  </si>
  <si>
    <t>naleo</t>
  </si>
  <si>
    <t>julicabrales</t>
  </si>
  <si>
    <t>fraudauditor</t>
  </si>
  <si>
    <t>gordonfbennett</t>
  </si>
  <si>
    <t>netminnow</t>
  </si>
  <si>
    <t>padakitty</t>
  </si>
  <si>
    <t>sam_perrin</t>
  </si>
  <si>
    <t>o_oweil</t>
  </si>
  <si>
    <t>asystecdms</t>
  </si>
  <si>
    <t>kevinstan4d</t>
  </si>
  <si>
    <t>lightnessalways</t>
  </si>
  <si>
    <t>airdropster</t>
  </si>
  <si>
    <t>kboehlert</t>
  </si>
  <si>
    <t>senhanksanders</t>
  </si>
  <si>
    <t>nafs2016</t>
  </si>
  <si>
    <t>spidey2345</t>
  </si>
  <si>
    <t>trextrip</t>
  </si>
  <si>
    <t>hereshenry</t>
  </si>
  <si>
    <t>eglowrey</t>
  </si>
  <si>
    <t>pramod_rane</t>
  </si>
  <si>
    <t>gypsydennis</t>
  </si>
  <si>
    <t>nwgsdpdx</t>
  </si>
  <si>
    <t>mpoore</t>
  </si>
  <si>
    <t>llabuda</t>
  </si>
  <si>
    <t>akvirtualgeek</t>
  </si>
  <si>
    <t>ctopope</t>
  </si>
  <si>
    <t>afragop72</t>
  </si>
  <si>
    <t>jarhead_trader</t>
  </si>
  <si>
    <t>virtualhobbit</t>
  </si>
  <si>
    <t>anacoll_ucdm</t>
  </si>
  <si>
    <t>josieblawson</t>
  </si>
  <si>
    <t>arief9kb</t>
  </si>
  <si>
    <t>mechi6d2</t>
  </si>
  <si>
    <t>evinjildaz</t>
  </si>
  <si>
    <t>matthieudiscour</t>
  </si>
  <si>
    <t>franceandghana</t>
  </si>
  <si>
    <t>mbordlaurans</t>
  </si>
  <si>
    <t>ebrahimaldesouk</t>
  </si>
  <si>
    <t>eswar369</t>
  </si>
  <si>
    <t>kittitas_lwv</t>
  </si>
  <si>
    <t>gsoeldner</t>
  </si>
  <si>
    <t>jenssoeldner</t>
  </si>
  <si>
    <t>cyclingsaoirse</t>
  </si>
  <si>
    <t>mryardbug</t>
  </si>
  <si>
    <t>deepak_vmware</t>
  </si>
  <si>
    <t>santchiweb</t>
  </si>
  <si>
    <t>technicalvalues</t>
  </si>
  <si>
    <t>garyflynnau</t>
  </si>
  <si>
    <t>luwagarluwagar</t>
  </si>
  <si>
    <t>marybethtrz710</t>
  </si>
  <si>
    <t>big_fos</t>
  </si>
  <si>
    <t>pat_greeneyes</t>
  </si>
  <si>
    <t>is4bestbusiness</t>
  </si>
  <si>
    <t>hakan61006184</t>
  </si>
  <si>
    <t>lowngsnake</t>
  </si>
  <si>
    <t>paulofreitas84</t>
  </si>
  <si>
    <t>binarytesting</t>
  </si>
  <si>
    <t>pssfairdrops</t>
  </si>
  <si>
    <t>satpal_satpal</t>
  </si>
  <si>
    <t>hashgoal_pool</t>
  </si>
  <si>
    <t>centralcrypto</t>
  </si>
  <si>
    <t>pravin_bhudiya</t>
  </si>
  <si>
    <t>geranqn</t>
  </si>
  <si>
    <t>cryptolady08</t>
  </si>
  <si>
    <t>dameliatus</t>
  </si>
  <si>
    <t>david4mktg</t>
  </si>
  <si>
    <t>kamla_5abi</t>
  </si>
  <si>
    <t>greg_lythe</t>
  </si>
  <si>
    <t>mvkevinb</t>
  </si>
  <si>
    <t>cas_2050001283</t>
  </si>
  <si>
    <t>moneroarmy</t>
  </si>
  <si>
    <t>maxmasher</t>
  </si>
  <si>
    <t>lapartisane</t>
  </si>
  <si>
    <t>brandon39156690</t>
  </si>
  <si>
    <t>dieseljones2</t>
  </si>
  <si>
    <t>bitcoingupta</t>
  </si>
  <si>
    <t>bitcoin_publish</t>
  </si>
  <si>
    <t>bitcoinrey</t>
  </si>
  <si>
    <t>bitcoinlovers6</t>
  </si>
  <si>
    <t>verybullish</t>
  </si>
  <si>
    <t>abhibisht89</t>
  </si>
  <si>
    <t>belarus91358527</t>
  </si>
  <si>
    <t>mindandtrading</t>
  </si>
  <si>
    <t>giveawayocean</t>
  </si>
  <si>
    <t>manderlucci</t>
  </si>
  <si>
    <t>efrontoni</t>
  </si>
  <si>
    <t>thecuriousluke</t>
  </si>
  <si>
    <t>alfredrol</t>
  </si>
  <si>
    <t>roelandstrijk</t>
  </si>
  <si>
    <t>visresassn</t>
  </si>
  <si>
    <t>arlisnap</t>
  </si>
  <si>
    <t>bgronas</t>
  </si>
  <si>
    <t>wiski_praat</t>
  </si>
  <si>
    <t>dacom</t>
  </si>
  <si>
    <t>_ivor</t>
  </si>
  <si>
    <t>aimeeorleans</t>
  </si>
  <si>
    <t>jonathanmedd</t>
  </si>
  <si>
    <t>simoneady</t>
  </si>
  <si>
    <t>jamcleo</t>
  </si>
  <si>
    <t>_chelnak</t>
  </si>
  <si>
    <t>thewaywithanoa</t>
  </si>
  <si>
    <t>tenshiakari12</t>
  </si>
  <si>
    <t>hazenet</t>
  </si>
  <si>
    <t>vhybriduk</t>
  </si>
  <si>
    <t>tokiwana</t>
  </si>
  <si>
    <t>newgaproject</t>
  </si>
  <si>
    <t>cheekyewe</t>
  </si>
  <si>
    <t>iche_me</t>
  </si>
  <si>
    <t>demforlife3</t>
  </si>
  <si>
    <t>lizmoblubuckeye</t>
  </si>
  <si>
    <t>hanianempress</t>
  </si>
  <si>
    <t>we_are_vector</t>
  </si>
  <si>
    <t>ravenresists</t>
  </si>
  <si>
    <t>kazem7777m</t>
  </si>
  <si>
    <t>bitcoin_bullet</t>
  </si>
  <si>
    <t>pthudunofficial</t>
  </si>
  <si>
    <t>eazyrt</t>
  </si>
  <si>
    <t>giulianoberteo</t>
  </si>
  <si>
    <t>dizzle5000</t>
  </si>
  <si>
    <t>do0dzzz</t>
  </si>
  <si>
    <t>letsmake_laugh</t>
  </si>
  <si>
    <t>aquarius1049</t>
  </si>
  <si>
    <t>breadwinner1602</t>
  </si>
  <si>
    <t>andkinkade</t>
  </si>
  <si>
    <t>debbidelicious</t>
  </si>
  <si>
    <t>aymanfadel</t>
  </si>
  <si>
    <t>powervramodule</t>
  </si>
  <si>
    <t>preetamzare</t>
  </si>
  <si>
    <t>sigamauriciopaz</t>
  </si>
  <si>
    <t>llingle</t>
  </si>
  <si>
    <t>officialvra</t>
  </si>
  <si>
    <t>wakedeb</t>
  </si>
  <si>
    <t>nofearnofavors4</t>
  </si>
  <si>
    <t>tobesafensound</t>
  </si>
  <si>
    <t>latraxa</t>
  </si>
  <si>
    <t>cryptovanessa</t>
  </si>
  <si>
    <t>sovlabs</t>
  </si>
  <si>
    <t>dhieggobezerra</t>
  </si>
  <si>
    <t>sunny_dua</t>
  </si>
  <si>
    <t>sandeepkumbhar</t>
  </si>
  <si>
    <t>bluemedora</t>
  </si>
  <si>
    <t>madman045</t>
  </si>
  <si>
    <t>wfrolik</t>
  </si>
  <si>
    <t>lianabenavides</t>
  </si>
  <si>
    <t>askjema</t>
  </si>
  <si>
    <t>yurithomas99</t>
  </si>
  <si>
    <t>catawu</t>
  </si>
  <si>
    <t>sullyanne1</t>
  </si>
  <si>
    <t>grantstern</t>
  </si>
  <si>
    <t>aprilfrst</t>
  </si>
  <si>
    <t>harperitebgone</t>
  </si>
  <si>
    <t>gwydion620</t>
  </si>
  <si>
    <t>neilsicherman</t>
  </si>
  <si>
    <t>hopmar3</t>
  </si>
  <si>
    <t>newyorker2212</t>
  </si>
  <si>
    <t>hamburdersfrump</t>
  </si>
  <si>
    <t>vedehimajumdar</t>
  </si>
  <si>
    <t>bellestarr48</t>
  </si>
  <si>
    <t>ebner_jane</t>
  </si>
  <si>
    <t>mkhristina</t>
  </si>
  <si>
    <t>valameen</t>
  </si>
  <si>
    <t>susanhu60863084</t>
  </si>
  <si>
    <t>jruggiero86</t>
  </si>
  <si>
    <t>mspepper1970</t>
  </si>
  <si>
    <t>mindcaviar</t>
  </si>
  <si>
    <t>bannerite</t>
  </si>
  <si>
    <t>jot_au</t>
  </si>
  <si>
    <t>emayaregee</t>
  </si>
  <si>
    <t>customcore7</t>
  </si>
  <si>
    <t>trudygonzales</t>
  </si>
  <si>
    <t>vmarkus_k</t>
  </si>
  <si>
    <t>tsiser45</t>
  </si>
  <si>
    <t>oporanski</t>
  </si>
  <si>
    <t>moopersists</t>
  </si>
  <si>
    <t>liberalnavyseal</t>
  </si>
  <si>
    <t>ccnn35555922</t>
  </si>
  <si>
    <t>otpor17</t>
  </si>
  <si>
    <t>stocksnscotch</t>
  </si>
  <si>
    <t>ksufankat</t>
  </si>
  <si>
    <t>kherriage</t>
  </si>
  <si>
    <t>rocknrollcabbie</t>
  </si>
  <si>
    <t>merlange</t>
  </si>
  <si>
    <t>snowbird42</t>
  </si>
  <si>
    <t>marciabunney</t>
  </si>
  <si>
    <t>wetcom</t>
  </si>
  <si>
    <t>nsolop</t>
  </si>
  <si>
    <t>deemoney521</t>
  </si>
  <si>
    <t>batuhandemirdal</t>
  </si>
  <si>
    <t>truth_wins</t>
  </si>
  <si>
    <t>miyualmirante10</t>
  </si>
  <si>
    <t>charta_77</t>
  </si>
  <si>
    <t>susanb98604</t>
  </si>
  <si>
    <t>abovevlaardinge</t>
  </si>
  <si>
    <t>vrealizeauto</t>
  </si>
  <si>
    <t>vnagesh</t>
  </si>
  <si>
    <t>publicsafetyust</t>
  </si>
  <si>
    <t>tvallons</t>
  </si>
  <si>
    <t>coscialeo</t>
  </si>
  <si>
    <t>itq_belux</t>
  </si>
  <si>
    <t>digidaddyin</t>
  </si>
  <si>
    <t>telangaanabidda</t>
  </si>
  <si>
    <t>perezitq</t>
  </si>
  <si>
    <t>mayatcontreras</t>
  </si>
  <si>
    <t>jenhodges7</t>
  </si>
  <si>
    <t>nartist</t>
  </si>
  <si>
    <t>joyceporterdunn</t>
  </si>
  <si>
    <t>plantflowes</t>
  </si>
  <si>
    <t>bluestate2018</t>
  </si>
  <si>
    <t>willmay</t>
  </si>
  <si>
    <t>southbounddeb</t>
  </si>
  <si>
    <t>only4rm</t>
  </si>
  <si>
    <t>thecynic14</t>
  </si>
  <si>
    <t>vaiper</t>
  </si>
  <si>
    <t>cpavmug</t>
  </si>
  <si>
    <t>puthoffmatt</t>
  </si>
  <si>
    <t>aviationyqr</t>
  </si>
  <si>
    <t>mscecilem</t>
  </si>
  <si>
    <t>stan_gene1</t>
  </si>
  <si>
    <t>kyle88027243</t>
  </si>
  <si>
    <t>karrasamelia5</t>
  </si>
  <si>
    <t>moundsview_pd</t>
  </si>
  <si>
    <t>mncopsvra</t>
  </si>
  <si>
    <t>cloquetpolicemn</t>
  </si>
  <si>
    <t>ihatei35</t>
  </si>
  <si>
    <t>above_boonville</t>
  </si>
  <si>
    <t>ga10indivisible</t>
  </si>
  <si>
    <t>laurendownsouth</t>
  </si>
  <si>
    <t>josecavalheri</t>
  </si>
  <si>
    <t>itq</t>
  </si>
  <si>
    <t>vhojan</t>
  </si>
  <si>
    <t>o_oweilk</t>
  </si>
  <si>
    <t>sigingstone</t>
  </si>
  <si>
    <t>auscottnorris</t>
  </si>
  <si>
    <t>tonyphan_</t>
  </si>
  <si>
    <t>raokavitha</t>
  </si>
  <si>
    <t>ktrtrs</t>
  </si>
  <si>
    <t>varuntrs58</t>
  </si>
  <si>
    <t>gopi20015750</t>
  </si>
  <si>
    <t>maldef</t>
  </si>
  <si>
    <t>aaaj_aajc</t>
  </si>
  <si>
    <t>florida_today</t>
  </si>
  <si>
    <t>abc</t>
  </si>
  <si>
    <t>hitachivantara</t>
  </si>
  <si>
    <t>rabobank</t>
  </si>
  <si>
    <t>epitaciovenanci</t>
  </si>
  <si>
    <t>verasitytech</t>
  </si>
  <si>
    <t>ghanagov</t>
  </si>
  <si>
    <t>rimalecoguic</t>
  </si>
  <si>
    <t>barraljp</t>
  </si>
  <si>
    <t>martinhoare9</t>
  </si>
  <si>
    <t>realdonaldtrump</t>
  </si>
  <si>
    <t>drdenagrayson</t>
  </si>
  <si>
    <t>fionawoods46</t>
  </si>
  <si>
    <t>lfc</t>
  </si>
  <si>
    <t>american4love</t>
  </si>
  <si>
    <t>jkf3500</t>
  </si>
  <si>
    <t>fusionprotocol</t>
  </si>
  <si>
    <t>binance</t>
  </si>
  <si>
    <t>vmwarecloudmgmt</t>
  </si>
  <si>
    <t>cas_2050061641</t>
  </si>
  <si>
    <t>cz_binance</t>
  </si>
  <si>
    <t>binance_dex</t>
  </si>
  <si>
    <t>agritechnica</t>
  </si>
  <si>
    <t>vrafoundation</t>
  </si>
  <si>
    <t>amazon</t>
  </si>
  <si>
    <t>amazonsmile</t>
  </si>
  <si>
    <t>sheetz</t>
  </si>
  <si>
    <t>adminwillie</t>
  </si>
  <si>
    <t>vrealizeops</t>
  </si>
  <si>
    <t>andrewgillum</t>
  </si>
  <si>
    <t>staceyabrams</t>
  </si>
  <si>
    <t>vmwarecode</t>
  </si>
  <si>
    <t>tiktok_us</t>
  </si>
  <si>
    <t>vmware_be</t>
  </si>
  <si>
    <t>brennancenter</t>
  </si>
  <si>
    <t>ossoff</t>
  </si>
  <si>
    <t>fairdistrictsga</t>
  </si>
  <si>
    <t>fairdistrict</t>
  </si>
  <si>
    <t>m_koulibaly</t>
  </si>
  <si>
    <t>didierdrogba</t>
  </si>
  <si>
    <t>president_gn</t>
  </si>
  <si>
    <t>aouattara_prci</t>
  </si>
  <si>
    <t>Mentions</t>
  </si>
  <si>
    <t>Replies to</t>
  </si>
  <si>
    <t>RT @KHerriage: The melt up is on. Buy pullbacks aggressively. Based on our work, pullbacks should be (very) short lived. 
*Dow Jones 30K bâ€¦</t>
  </si>
  <si>
    <t>RT @o_oweil: #Mali: +de 50morts
#Burkina: +de 10morts. 
Les terroristes et leurs parrains dÃ©vorent Notre Afrique.
#VRA #REZOPANACOM</t>
  </si>
  <si>
    <t>#vRA and #vROps 8: The Peanut Butter &amp;amp; Jelly for Your Hybrid #Cloud #VMware #vExpert https://t.co/B3TmWBNuzy</t>
  </si>
  <si>
    <t>@Gopi20015750 @varuntrs58 @KTRTRS @RaoKavitha Prajala pranalu poyina money iyakapothy chinna Pani Kuda jaragathu yykaraniki 5 to 7 thousand minimum charge thisukuntaru #vra only for  money collection agents take a acknowledge ment file a RTA case status of file</t>
  </si>
  <si>
    <t>RT @VisResAssn: Are you interested in #ImageCollections, #artlibraries, #archives, or #dh? Or all of the above?? Consider joining #VRA! Weâ€™â€¦</t>
  </si>
  <si>
    <t>RT @NALEO: NEW #VotingRights report by @AAAJ_AAJC @MALDEF &amp;amp; NALEO Educational Fund!  
Without a fully-functioning Section 5 of the #Votingâ€¦</t>
  </si>
  <si>
    <t>NEW #VotingRights report by @AAAJ_AAJC @MALDEF &amp;amp; NALEO Educational Fund!  
Without a fully-functioning Section 5 of the #VotingRightsAct, there has been an increase in tactics to discriminate against voters of color.
Report offers roadmap to restore #VRA https://t.co/Hxt6xozps6 https://t.co/gEd21XhXk9</t>
  </si>
  <si>
    <t>#spacecoast honor flight just won this yearâ€™s #VRA org of year award ! they have flown 1500+ vets to DC. ðŸ˜‡âœˆï¸ Well deserved. #patriotic #veterans #thankyouforYourService #Freedom @florida_today https://t.co/nrQ21b5ub6</t>
  </si>
  <si>
    <t>@ABC You forgot to mention the #GOP .#votersuppression #vra.</t>
  </si>
  <si>
    <t>RT @GordonFBennett: @ABC You forgot to mention the #GOP .#votersuppression #vra.</t>
  </si>
  <si>
    <t>99% in and the Dem's "apparent win" is down to about 7,000 votes. This is why voting matters. Presidential races have been close for a long time now, at about 5% difference either way. Voting matters. Obama still had protection from the #VRA and Clinton did not. #VoteBlue</t>
  </si>
  <si>
    <t>Waiting for session #HBI6312BES to start, to find out how @Rabobank are utilising #vRealize #Automation #vRA with @HitachiVantara on their journey to the cloud. #VMworld #VMworld2019</t>
  </si>
  <si>
    <t>#Mali: +de 50morts
#Burkina: +de 10morts. 
Les terroristes et leurs parrains dÃ©vorent Notre Afrique.
#VRA #REZOPANACOM</t>
  </si>
  <si>
    <t>ReportÃ© dÃ©jÃ  2fois, la justice dramatique du dozoland veut juger le ministre #CharlesBleGoude ce mercredi 6nov2019 Ã  15h au palais de justice d'Abidjan Plateau, pour "crimes contre les prisonniers de guerre".
SOYONS TOUS PRESENTS POUR SOUTENIR LE LEADER DU COJEP
#VRA #REZOPANACOM https://t.co/Wh9wuygR9h</t>
  </si>
  <si>
    <t>RT @KevinStan4d: Looking forward to this one. #vRA #VMworld2019 #Barcelona â¦@AsystecDMSâ© https://t.co/RsJ0h6lzlU</t>
  </si>
  <si>
    <t>Looking forward to this one. #vRA #VMworld2019 #Barcelona â¦@AsystecDMSâ© https://t.co/RsJ0h6lzlU</t>
  </si>
  <si>
    <t>NEW AIRDROP ðŸ“¢
#Verasity (#BTC, #VRAB and #VRA) is doing a new AIRDROP (ðŸ’µ Value: ~ n/a)
Click here: https://t.co/H3I98wUTQg
#AIRDROPS $BTC $VRAB $VRA https://t.co/pjzjN0eO7s</t>
  </si>
  <si>
    <t>#alpolitics #RightToVote #VRA #VotingRights 
https://t.co/VLzZTEcV2F</t>
  </si>
  <si>
    <t>RT @KHerriage: Internals confirming overbought nature of the market with sentiment ST frothy. Fear &amp;amp; greed index @ 87, put/call ratio .71.â€¦</t>
  </si>
  <si>
    <t>RT @KHerriage: The global economic revival growing out of this revolution will be earth shattering &amp;amp; transform global governance into a "peâ€¦</t>
  </si>
  <si>
    <t>RT @vRealizeAuto: â˜‘ï¸Simple set up
â˜‘ï¸DevOps friendly
â˜‘ï¸Secure and compliant 
Explore the benefits and features of #vRA.</t>
  </si>
  <si>
    <t>Hereâ€™s the end result. Stacks of #VoteForward notes &amp;amp; voter registration forms, sealed &amp;amp; soon-to-be-delivered by @NWGSDPDX ! #VoteBlue #VRA #AllTheSwingVoteLadies (but all are welcome!) https://t.co/pw8CWaJbNc</t>
  </si>
  <si>
    <t>RT @GypsyDennis: Hereâ€™s the end result. Stacks of #VoteForward notes &amp;amp; voter registration forms, sealed &amp;amp; soon-to-be-delivered by @NWGSDPDXâ€¦</t>
  </si>
  <si>
    <t>RT @oporanski: Tripwire integration with #VMware #vRA #vRO is actually pretty simple. Three simple REST calls plus one EBS subscription andâ€¦</t>
  </si>
  <si>
    <t>Spending the next few hours trying to figure out how the ACME protocol works with Microsoft Exchange.
'cos it's imperative I have pukka LE certs for Exchange? No.
But if I can get it working with that, I can figure it out for #vRSLCM, #vRA and Co....</t>
  </si>
  <si>
    <t>@epitaciovenanci #lulalivre #LulaLivreAgora ♥️ #vra</t>
  </si>
  <si>
    <t>This is the fault of #SCOTUS for gutting the #VRA. https://t.co/wT2t9ZOyE1</t>
  </si>
  <si>
    <t>@verasitytech #VRA $VRA event specta.. for the change the world. Always make life</t>
  </si>
  <si>
    <t>The Journey to Implementing IT Automation #vmware #vra #automation https://t.co/2MlWNbC0sb https://t.co/DKnizTEHOZ</t>
  </si>
  <si>
    <t>Good to see the progress made by #VRA in this retrofit
@MatthieuDiscour @BarralJp @RimaLecoguic @FranceandGhana @ghanagov https://t.co/zIkiRRXIBA</t>
  </si>
  <si>
    <t>RT @EvinJildaz: Good to see the progress made by #VRA in this retrofit
@MatthieuDiscour @BarralJp @RimaLecoguic @FranceandGhana @ghanagov hâ€¦</t>
  </si>
  <si>
    <t>RT @EvinJildaz: Good to see the progress made by #VRA in this retrofit
@MatthieuDiscour @BarralJp @RimaLecoguic @FranceandGhana @ghanagov h…</t>
  </si>
  <si>
    <t>#VMware #vRA #vExpert https://t.co/BaGcHNRKxE</t>
  </si>
  <si>
    <t>RT @vRealizeAuto: ☑️Simple set up
☑️DevOps friendly
☑️Secure and compliant 
Explore the benefits and features of #vRA.</t>
  </si>
  <si>
    <t>In a democracy, all eligible citizens are encouraged and eager to participate. Restore the #VRA  https://t.co/1uBXVQw40S</t>
  </si>
  <si>
    <t>Deploying vRealize Automation 8 with Easy Installer – Part 2 #VMware #vRA #vRealize
https://t.co/95PfTDdjTk https://t.co/e8usTdwdKC</t>
  </si>
  <si>
    <t>Setting up a Directory with #VMware #vRealize Automation 8 #vRA: https://t.co/0vETKUiv92 https://t.co/t6j8fjFnK2</t>
  </si>
  <si>
    <t>RT @gsoeldner: Deploying vRealize Automation 8 with Easy Installer – Part 2 #VMware #vRA #vRealize
https://t.co/95PfTDdjTk https://t.co/e8u…</t>
  </si>
  <si>
    <t>RT @gsoeldner: Setting up a Directory with #VMware #vRealize Automation 8 #vRA: https://t.co/0vETKUiv92 https://t.co/t6j8fjFnK2</t>
  </si>
  <si>
    <t>@MartinHoare9 Not sure the best collective word/phrase to use to describe all the other users - I use vulnerable road users which to me encompasses all of them maybe using a #VRA hastag would be an idea</t>
  </si>
  <si>
    <t>@fionawoods46 @DrDenaGrayson @realDonaldTrump I wish the GOP would help support and renew the #VRA. We know that's not going to happen, because gerrymandering has helped the GOP cheat and win. They strike down registered voters from the rolls, no early voting, and various other once illegal tactics to win.</t>
  </si>
  <si>
    <t>RT @vRealizeAuto: #vRA Cloud users can now configure projects for project-level deployment sharing, or for deployments to be owned by a spe…</t>
  </si>
  <si>
    <t>RT @TechnicalValues: Auto-Scale vRealize Automation #vRA workloads with vROps, vRealize Orchestrator #vRO and NSX. https://t.co/3DnVZ2yCkg</t>
  </si>
  <si>
    <t>Auto-Scale vRealize Automation #vRA workloads with vROps, vRealize Orchestrator #vRO and NSX. https://t.co/3DnVZ2yCkg</t>
  </si>
  <si>
    <t>The #VRA should never be consulted when @LFC is playing???#LIVMCI</t>
  </si>
  <si>
    <t>RT @Big_Fos: @jkf3500 @American4Love Related note. The right has also used “voting rights” as a synonym for POC with negative tones. This i…</t>
  </si>
  <si>
    <t>@jkf3500 @American4Love Related note. The right has also used “voting rights” as a synonym for POC with negative tones. This is an example of how tampering with the requirements of the #votingrightsact can impact voters of all stripes. #section5 #preclearance. We should be unified in fighting for #VRA.</t>
  </si>
  <si>
    <t>@binance @verasitytech #Verasity #VRA 
@FUSIONProtocol #FSN #Fusion</t>
  </si>
  <si>
    <t>RT @CryptoVanessa: _xD83D__xDEA8_GIVEAWAY_xD83D__xDEA8_free money _xD83D__xDEA8_
https://t.co/CfTxuWcyeW will #giveaway 30000 #VRA to 3 random people _xD83E__xDD73__xD83E__xDD73__xD83E__xDD73_
STEPS TO WIN:
1) like…</t>
  </si>
  <si>
    <t>RT @mindandtrading: _xD83D__xDCB0_Giveaway free Money_xD83D__xDCB0_
https://t.co/Xxux3Lzxn2 will giveaway 50,000 #VRA token each to 3 randon people through my accoun…</t>
  </si>
  <si>
    <t>The Journey to Implementing IT Automation #vmware #vra #automation https://t.co/CFa8Xgy8G6 https://t.co/sEv7sNU9Wz</t>
  </si>
  <si>
    <t>VMworld 2019: Hear and read from our @vmwarecloudmgmt customers firsthand https://t.co/xYYjc4GYB7 #vra #vrops #vrni #vrealize</t>
  </si>
  <si>
    <t>#VMworld2019: Quick notes from Barcelona https://t.co/xYYjc4GYB7 #vrealize #vrops #vra #vrni #cloudmanagement</t>
  </si>
  <si>
    <t>RT @KHerriage: Today marked the 5th straight day with mixed/negative mkt internals, while working off ST overbought status (momentum oscill…</t>
  </si>
  <si>
    <t>Learn how you can take advantage of Dell EMC integrations with powerful automation platforms.
#DellTechnologies #DellEMC #DellStorage #Automation #VMware #vRA #vRO #IWork4Dell https://t.co/Ejg74FIGYa</t>
  </si>
  <si>
    <t>&amp;gt;zks_xD83D__xDC6E__xD83C__xDFFB__xD83D__xDC69__xD83C__xDFFD_‍_xD83C__xDF93_&amp;lt;aR
9ilsdiq3goxrxhzn W3SVtowk @cas_2050061641 #vra #sbHz &amp;lt;awwc&amp;lt;b3eMÁa ewoi #HKdxJiyZsqegvgd</t>
  </si>
  <si>
    <t>RT @Bitcoin_Bullet: _xD83D__xDEA8_#GIVEAWAY Alert _xD83D__xDEA8_
We are giving away 30,000 #VRA to 3 people on the behalf of https://t.co/MOZHcZshkS _xD83E__xDD73__xD83E__xDD73__xD83E__xDD73_
STEPS TO W…</t>
  </si>
  <si>
    <t>My newest bag today was #VRA or @verasitytech 
Got in around 3.5 sats or 155-160 gwei 
Lots of catalysts coming and being top volume on @Binance_DEX I wouldn’t put a guaranteed @binance listing past them either. 
What do you think @cz_binance? 
Great project and fundamentals _xD83D__xDD25_</t>
  </si>
  <si>
    <t>RT @efrontoni: Dal 13 al 15 Novembre parleremo di #artificialintelligence a #sicurezza2019 a Milano grazie alla collaborazione tra  Univers…</t>
  </si>
  <si>
    <t>_xD83D__xDCB0_Giveaway free Money_xD83D__xDCB0_
https://t.co/Xxux3Lzxn2 will giveaway 50,000 #VRA token each to 3 randon people through my account.
STEPS TO WIN:
1) Like &amp;amp; Retweet https://t.co/NH8v8PxNix
2) Tag 3 friends
3) Follow @verasitytech
We will randomly pick winners on Nov 22
Good Luck.</t>
  </si>
  <si>
    <t>Dal 13 al 15 Novembre parleremo di #artificialintelligence a #sicurezza2019 a Milano grazie alla collaborazione tra  Università Politecnica delle Marche e Inim Electronics !! 
Passate a trovarci ... Pad.5 B12 _xD83E__xDD13_
 #computervision #machinelearning #ai #vra…https://t.co/gxQywNzuVm</t>
  </si>
  <si>
    <t>RT @Wiski_praat: Ready @AGRITECHNICA booth 15E21 to show you @dacom solutions that work: #Cloudfarm create #VRA-tasks, send to machines and…</t>
  </si>
  <si>
    <t>ðŸ›ï¸Shopping on #Amazon?ðŸ›ï¸ Make a difference by using @amazonsmile to support #VRA! Follow the link for more information: https://t.co/UVP9sXdu69 
Don't shop on @amazon? Make a direct donation to the @vrafoundation! https://t.co/8yQYiPnOC6 #nonprofit #professionals #funding</t>
  </si>
  <si>
    <t>RT @VisResAssn: Are you a new or emerging professional in the #VRA community!? #VREPS is here to help! Check out the VREPS website for more…</t>
  </si>
  <si>
    <t>Are you a new or emerging professional in the #VRA community!? #VREPS is here to help! Check out the VREPS website for more information on #jobs, #fellowships, and much more! https://t.co/pIMlcR6TFH 
#VRAopportunities #MLIS #MLS #libraryland #LISstudents #artlib @arlisnap</t>
  </si>
  <si>
    <t>Are you an emerging professional (&amp;gt;10 yr) or a student in the #VisualResources field? Looking for a place to connect, share ideas, or to get advice? Join us on Slack! https://t.co/o2BucdcBIn  #MLIS #artlib #libraryland #VRA #diglib #dh #infosci @arlisnap #gradschool #arthistory https://t.co/1DTJJUejpU</t>
  </si>
  <si>
    <t>Are you interested in #ImageCollections, #artlibraries, #archives, or #dh? Or all of the above?? Consider joining #VRA! Weâ€™re a multi-disciplinary org focused on image/media collections, open to professionals, students, retirees, and community members. https://t.co/WIIpLZ7iHQ https://t.co/T5ojft1ppO</t>
  </si>
  <si>
    <t>Not a #VRA member? Not to worry! You can still apply for #VRA2020 Travel Awards to join us in Baltimore! (Membership is only required on receipt of an award.) Apply today! https://t.co/9PdvCXezrC</t>
  </si>
  <si>
    <t>Keep your eyes ðŸ‘€ peeled for #VRA Chapter Travel Awards too! Many Chapters offer travel awards to students and new conference attendees. Get in touch with your local Chapter to learn more! https://t.co/ukf0urpnjd</t>
  </si>
  <si>
    <t>_xD83D__xDCE3_Looking for a job?_xD83D__xDCE3_
Explore the field of visual resources and subscribe to VRA’s weekly Jobs Digest: https://t.co/nyg7JiIKqN 
#hireme #libraryland #libraryjobs #VRA #artlib #dh #diglib #archives #digpres #culturalheritage #metadata #cataloging (Nonmembers welcome to subscribe)</t>
  </si>
  <si>
    <t>When your customer love vRealize Automation and is an vRealize Orchestrator expert as well. Proud! #vra #vrealize #automation @ Grimstad, Norway https://t.co/JmSuShC0ev</t>
  </si>
  <si>
    <t>Ready @AGRITECHNICA booth 15E21 to show you @dacom solutions that work: #Cloudfarm create #VRA-tasks, send to machines and turn as-applied data into maps AND croprecording! https://t.co/tpkQiIv83D</t>
  </si>
  <si>
    <t>RT @NewGAProject: A year ago today our community came together united in the demand that every vote be counted. #DismantleRacism #VoterSupp…</t>
  </si>
  <si>
    <t>RT @PowervRAModule: We're looking for help on this project. Want to become a maintainer? Details here:
https://t.co/eTxI8WoP5q #powershell…</t>
  </si>
  <si>
    <t>A year ago today our community came together united in the demand that every vote be counted. #DismantleRacism #VoterSuppression #EveryVoteCounts #VRA Watch full video here: https://t.co/BJYTsz4fwJ https://t.co/mlYBfOIF90</t>
  </si>
  <si>
    <t>RT @Nofearnofavors4: The GOP has convinced 1/3 of the electorate that there are more of them than there actually are:
*From the astroturfin…</t>
  </si>
  <si>
    <t>_xD83D__xDEA8_#GIVEAWAY Alert _xD83D__xDEA8_
We are giving away 30,000 #VRA to 3 people on the behalf of https://t.co/MOZHcZshkS _xD83E__xDD73__xD83E__xDD73__xD83E__xDD73_
STEPS TO WIN:
1) Follow 
@verasitytech _xD83D__xDDE3_
2) like♥️ &amp;amp; retweet_xD83D__xDD01_this tweet: https://t.co/Tg4bTj4iW2
2) tag 3 friends _xD83D__xDC68__xD83C__xDFFC_‍_xD83E__xDDB1__xD83D__xDC69__xD83C__xDFFD_‍_xD83E__xDDB2__xD83D__xDC71__xD83C__xDFFF_‍♀️
Winners will be drawn on: 22nd Nov</t>
  </si>
  <si>
    <t>The 62,984,828 #trump voters need to help restore the #VotingRightsAct. They also need to vote out the traitors that attacked the #VRA. It’s un-American to hinder the right to #vote!</t>
  </si>
  <si>
    <t>#POLITICAL CORRECTNESS IS TO REDRESS #AMERIKKKðŸ‡ºðŸ‡¸ 400+ yrs of #SLAVERY #RAPE  #SODOMYN #BLACKCODES #JIMCROW #SEGREGATION #LYNCHING #KKK #REDLINING #MASSINCARCERATION #SCHOOLTOPRISONPIPELINE #GERRYMANDERING #VRA = #USAAPARTHEIDðŸ‡ºðŸ‡¸= #REPARATIONS https://t.co/QG1eX6LMC0</t>
  </si>
  <si>
    <t>#AMERIKKK_xD83C__xDDFA__xD83C__xDDF8_ #USAAPARTHEID_xD83C__xDDFA__xD83C__xDDF8_ #SLAVERY #GENOCIDE #RAPE #SODOYMN #LYNCHING #ATROCITIES  #BLACKCODES #JIMCROW #SEGREGATION #POLTAX #MASSINCARCERATION #REDLINING #GERRYMANDERING #VRA #KILLERCOPS #SCHOOLTOPRISONPIPELINE =#REPARATIONS_xD83C__xDDFA__xD83C__xDDF8_ 
#ORGANIZE #MOBILIZE #ACT https://t.co/qDwurAB6GR</t>
  </si>
  <si>
    <t>All the politicians on my ballot are awful. Should I bother voting? #VRA #RankedChoiceVoting #Georgia #ColumbiaCounty #AugustaGA https://t.co/PAdl6ZGK1j</t>
  </si>
  <si>
    <t>We're looking for help on this project. Want to become a maintainer? Details here:
https://t.co/eTxI8WoP5q #powershell #vra #vexpert</t>
  </si>
  <si>
    <t>Ora, mas que Governo mais "nazista", desse "Capetão" Bolsonaro! E ele odeia mesmo os "paraíbas", não é não?
Os nordestinos agradecem!
#Vrá _xD83D__xDE0E__xD83D__xDC49_ https://t.co/UGv9ogujO3</t>
  </si>
  <si>
    <t>RT @CPAVMUG: We love having local community presenters! #vExpert @adminwillie is giving a great overview of how @sheetz uses #vRA #VMUG #CP…</t>
  </si>
  <si>
    <t>Sjálfstæði, strax!
#vestmannaeyjar #VRA #heimaey https://t.co/MoBR2dKjQR</t>
  </si>
  <si>
    <t>Við líðum þetta rugl ekki lengur!
#vestmannaeyjar #heimaey #VRA #boogaloo https://t.co/mjouuetiAJ</t>
  </si>
  <si>
    <t>Stuðningsmenn VRA leynast alls staðar í samfélaginu
#VRA #heimaey #vestmannaeyjar https://t.co/IBrEXysJXj</t>
  </si>
  <si>
    <t>Vopnabúr VRA samtakana þróast enn, þetta tæki köllum við claymore roombuna
#heimaey #vestmannaeyjar #VRA #claymoreroomba #boogaloo https://t.co/4VkdR8XzDa</t>
  </si>
  <si>
    <t>Nobody is coming to save us, voting is for retards
Klippum á sæstrenginn og fljótum út í Atlantshafið, helst í gær
#VRA #heimaey #vestmannaeyjar https://t.co/01uiUW6z8T</t>
  </si>
  <si>
    <t>Rétt eins og ríki án sérsveitar er gjörsamlega berskjalda gegn utanaðkomandi ógnum þá er óvopnaður almenningur varnarlaus gegn kúgandi ríkisstjórn
#heimaey #vestmannaeyjar #VRA https://t.co/1YDHsL20r1</t>
  </si>
  <si>
    <t>Ein leið til að greina á milli sjálfstæðisbaráttumanna VRA og manna sérsveitarinar eru brjóstkassa merkingarnar á vestum þeirra
#VRA #heimaey #vestmannaeyjar https://t.co/LyHgmSWp0P</t>
  </si>
  <si>
    <t>So much to comment on here. #VRA needs to be advanced via HR4 and S561. #VOTE411 a good tool for areas without adequate media coverage so voters can learn about candidates https://t.co/JkYSpn7sGE</t>
  </si>
  <si>
    <t>The GOP has convinced 1/3 of the electorate that there are more of them than there actually are:
*From the astroturfing of the "Tea Party", the staging of the Trump rallies, &amp;amp; through gerrymandering/voter suppression/destroying the #VRA, such that when a state stays red, voters</t>
  </si>
  <si>
    <t>Top vRA8 Deployment Considerations #vra #vrealize #automation #vExpert #vExpertCloudManagement https://t.co/OEw7atHmr4</t>
  </si>
  <si>
    <t>_xD83D__xDEA8_GIVEAWAY_xD83D__xDEA8_free money _xD83D__xDEA8_
https://t.co/CfTxuWcyeW will #giveaway 30000 #VRA to 3 random people _xD83E__xDD73__xD83E__xDD73__xD83E__xDD73_
STEPS TO WIN:
1) like♥️ &amp;amp; retweet _xD83D__xDD01_ 
https://t.co/oTiyxdfQie
2) tag 3 friends _xD83D__xDC68__xD83C__xDFFC_‍_xD83E__xDDB1__xD83D__xDC69__xD83C__xDFFD_‍_xD83E__xDDB2__xD83D__xDC71__xD83C__xDFFF_‍♀️
3) follow @verasitytech _xD83D__xDDE3_
We will randomly pick winners Friday 22th Nov
Good luck_xD83C__xDF40_</t>
  </si>
  <si>
    <t>We have just released version 2019.20.0 of the SovLabs Plugin for vRealize Automation.
https://t.co/Htfs8yB9FJ
#cloudautomation #vra #vrealize</t>
  </si>
  <si>
    <t>A First Look at the vRA8 Migration Assessment Tool — Part 1 of 2 - https://t.co/yWzldCpTfV #vra #vra8 #vrealize https://t.co/T5flgzi9bn</t>
  </si>
  <si>
    <t>RT @SovLabs: A First Look at the vRA8 Migration Assessment Tool — Part 1 of 2 - https://t.co/yWzldCpTfV #vra #vra8 #vrealize https://t.co/T…</t>
  </si>
  <si>
    <t>RT @vRealizeAuto: Several #vRA object types are in @vRealizeOps in our 8.0 releases, including: 
✔️Cloud Zones
✔️Projects
✔️Blueprints
✔️De…</t>
  </si>
  <si>
    <t>RT @Only4RM: America was robbed of 2 historic governorships - @staceyabrams in GA, @AndrewGillum in FL.  No coincidence that these 2 candid…</t>
  </si>
  <si>
    <t>RT @mayatcontreras: 2/ There have been over 1688 polling places shut down since the #VRA was gutted by Chief Justice Roberts and the conser…</t>
  </si>
  <si>
    <t>#vRA and #vROps 8: The Peanut Butter &amp;amp; Jelly for Your Hybrid Cloud https://t.co/aUA6Z51MBB
#VMware #vExpert</t>
  </si>
  <si>
    <t>Tripwire integration with #VMware #vRA #vRO is actually pretty simple. Three simple REST calls plus one EBS subscription and all deployed VMâ€™s will be automatedly scanned for security baseline and variabilities ðŸ˜€@vRealizeAuto @vmwarecode https://t.co/Oh4ljtINYd</t>
  </si>
  <si>
    <t>RT @KHerriage: The melt up is on. Buy pullbacks aggressively. Based on our work, pullbacks should be (very) short lived. 
*Dow Jones 30K b…</t>
  </si>
  <si>
    <t>The melt up is on. Buy pullbacks aggressively. Based on our work, pullbacks should be (very) short lived. 
*Dow Jones 30K by year end. 
*Dow Jones 50K+ by end of ‘24. 
(Our targets, unchanged from 12/16)
#TrumpEconomicMiracle 
#Prosper 
#VRA https://t.co/GE4j37ZoMJ</t>
  </si>
  <si>
    <t>Internals confirming overbought nature of the market with sentiment ST frothy. Fear &amp;amp; greed index @ 87, put/call ratio .71. 
Expect pullbacks to be short-lived. 10/12 VRA Screens bullish. Long and strong, buying pullbacks. Small caps, miners, energy, tech, biotechs.
#VRA https://t.co/qYfhNrHN17</t>
  </si>
  <si>
    <t>The global economic revival growing out of this revolution will be earth shattering &amp;amp; transform global governance into a "peoples democracy". Gone will be the days of the elites ruling over us as their lapdogs from their fiefdoms. A new world is dawning. Prepare &amp;amp; prosper. #VRA</t>
  </si>
  <si>
    <t>Today marked the 5th straight day with mixed/negative mkt internals, while working off ST overbought status (momentum oscillators, sentiment)
This is how bull markets that want to go (much) higher still act
VRA remains at 10/12 screens bullish. Buying pullbacks. 
#VRA</t>
  </si>
  <si>
    <t>Yesterday marked 7 consecutive days with mixed/negative mkt internals yet markets grind higher. Classic bull mkt action, when reaching extreme overbought status.
10/12 VRA Screens remain bullish. Buying dips. Global economies playing catch up. Stampede higher into year end.
#VRA</t>
  </si>
  <si>
    <t>After 8 straight days w mixed/negative mkt internals, a reversal is taking place this morning. Solid readings across the board, even as mkts continue at extreme overbought. This is exactly what melt-up moves higher look like. 
#VRA https://t.co/54gIlOiMTj</t>
  </si>
  <si>
    <t>Si buscás información de las APIs de #vmware #vra #cloud acá tenes todo el detalle de lo qué podes hacer! https://t.co/UcABMkakN3 https://t.co/nhZF5s1uhy</t>
  </si>
  <si>
    <t>RT @wetcom: Si buscás información de las APIs de #vmware #vra #cloud acá tenes todo el detalle de lo qué podes hacer! https://t.co/UcABMkak…</t>
  </si>
  <si>
    <t>Si buscÃ¡s informaciÃ³n de las APIs de #vmware #vra #cloud acÃ¡ tenes todo el detalle de lo quÃ© podes hacer! https://t.co/8DWSokThRH https://t.co/DIytRC759r</t>
  </si>
  <si>
    <t>#EWG1131 (A333): #VRA (Varadero) to #DUS (Dusseldorf). 0.3 mi away @ 30725 ft, descending 2176 ft/m, heading E @ 390.0kts / time 09:36:35 #BrusselsAirlines #UpInTheClouds #MovingQuickly #Vlaardingen #RaspberryPi #ADSB #dump1090 https://t.co/uzzdHu1HfH</t>
  </si>
  <si>
    <t>Several #vRA object types are in @vRealizeOps in our 8.0 releases, including: 
✔️Cloud Zones
✔️Projects
✔️Blueprints
✔️Deployments
See what else we’ve added: https://t.co/TV7UhicfA5 https://t.co/g32v2q7A4v</t>
  </si>
  <si>
    <t>â˜‘ï¸Simple set up
â˜‘ï¸DevOps friendly
â˜‘ï¸Secure and compliant 
Explore the benefits and features of #vRA.</t>
  </si>
  <si>
    <t>#vRA Cloud users can now configure projects for project-level deployment sharing, or for deployments to be owned by a specific user. _xD83D__xDC65_
We share examples of permissions from the latest release: https://t.co/XB8jkqZHJr https://t.co/YP4u9kWKB6</t>
  </si>
  <si>
    <t>General availability for #vRA 8.0 is here! _xD83D__xDE4C__xD83C__xDF89_
Which strategic use cases are you using #vRealize Automation for? https://t.co/vcXgHZkSN0</t>
  </si>
  <si>
    <t>RT @vRealizeAuto: General availability for #vRA 8.0 is here! _xD83D__xDE4C__xD83C__xDF89_
Which strategic use cases are you using #vRealize Automation for? https://…</t>
  </si>
  <si>
    <t>We realize making videos for @tiktok_us is all the rage right now, but please...don’t do them in the middle of the street. 
#VRA #USTPubSafe #roxanne</t>
  </si>
  <si>
    <t>Follow along with us this Friday starting at 7 PM.
It will be our first 12 Hour VRA of the year!
#VRA #USTPubSafe #CaffeineWillBeNeeded https://t.co/yrF1qABfSI</t>
  </si>
  <si>
    <t>We’re a little late with the start of our Virtual Ride Along _xD83D__xDE2C__xD83D__xDE2C_
At the beginning of the shift, officers responded to a medical/injury where a student ran into a door _xD83E__xDD26_‍♂️
#VRA #USTPubSafe https://t.co/LhDC2Jaoax</t>
  </si>
  <si>
    <t>Officers also checked on a complaint on Selby Avenue. 
A neighbor called in and stated a charter bus was left running for an extended period of time. 
Officers located the bus, which was turned off at the time. 
#VRA #USTPubSafe</t>
  </si>
  <si>
    <t>Officers are responding to a suspicious odor call on north campus. 
#VRA #USTPubSafe</t>
  </si>
  <si>
    <t>We know, we know...it’s officially cuffing season.
Our law enforcement partners are out keeping our roadways safe. SO...if you’re going out this weekend, make sure you have a sober ride lined up.
We’d hate to see you end up in actual cuffs.
#VRA #USTPubSafe #BecauseWeCare https://t.co/6DlMd2ygGi</t>
  </si>
  <si>
    <t>Officers just cleared from an alcohol incident on north campus. 
Two individuals were picked up and taken off campus by parents. 
#VRA #USTPubSafe</t>
  </si>
  <si>
    <t>We took possession of three unsecured bikes outside of Cretin Residence Hall tonight. Two of which had bike locks on them, but were not being used to secure them to the rack _xD83E__xDD26_‍♂️
If these belong to you, stop by our office to claim them!
#VRA #BikeTheftPrevention #USTPubSafe https://t.co/HqMF3G1OEa</t>
  </si>
  <si>
    <t>That does it for tonight! Sorry it was a slow one!
#VRA #USTPubSafe</t>
  </si>
  <si>
    <t>Great post from @vhojan! Also the @ITQ_BeLux team has several kick ass consultants aspiring to become a #VCDX. And we fully support them. We also continue to hire, so if you’re inspired, get in touch! #VMware #vRO #vRA #PKS #Horizon #WorkspaceONE @VMware_BE #vExpert @ITQ https://t.co/0odB5rSdh9</t>
  </si>
  <si>
    <t>DÃ©couvrez les nouveautÃ©s sur vRA 8 par Alexandre Gerbaud #vmworld #vra #vrealize https://t.co/XAwPGc8QCK</t>
  </si>
  <si>
    <t>RT @coscialeo: DÃ©couvrez les nouveautÃ©s sur vRA 8 par Alexandre Gerbaud #vmworld #vra #vrealize https://t.co/XAwPGc8QCK</t>
  </si>
  <si>
    <t>తహసీల్దారుల  తాటా తీసాడు 
https://t.co/LboC6qgyEy
#Tahsildar #mro #vro #vra #revenue #telangana #TSGovt</t>
  </si>
  <si>
    <t>RT @DigiDaddyin: తహసీల్దారుల  తాటా తీసాడు 
https://t.co/LboC6qgyEy
#Tahsildar #mro #vro #vra #revenue #telangana #TSGovt</t>
  </si>
  <si>
    <t>RT @tvallons: Great post from @vhojan! Also the @ITQ_BeLux team has several kick ass consultants aspiring to become a #VCDX. And we fully s…</t>
  </si>
  <si>
    <t>2/ There have been over 1688 polling places shut down since the #VRA was gutted by Chief Justice Roberts and the conservatives on SCOTUS. According to a study done by The Leadership Conference on Civil and Human Rights, 214 of those closed polling locations are in GA alone. https://t.co/hiVdnZ6Jgb</t>
  </si>
  <si>
    <t>America was robbed of 2 historic governorships - @staceyabrams in GA, @AndrewGillum in FL.  No coincidence that these 2 candidates are both Black, ran in the former Old South, and seem to have lost directly as a result of election spoilage allowed only by SCOTUS gutting the #VRA. https://t.co/bFrrcmh6h2</t>
  </si>
  <si>
    <t>We love having local community presenters! #vExpert @adminwillie is giving a great overview of how @sheetz uses #vRA #VMUG #CPAVMUG https://t.co/Hg581o4etf</t>
  </si>
  <si>
    <t>Sunwing 737-800 into #YQR this afternoon, continuing onto #VRA https://t.co/KWGRNSbrdS</t>
  </si>
  <si>
    <t>RT @MoundsView_PD: WE DIDNT FORGET ABOUT THIS #VRA. OUR SHIFT DIDNT START 50 MINUTES AGO.......Squad cars are all set up and we’re ready to…</t>
  </si>
  <si>
    <t>RT @CloquetPoliceMN: I spent time on reports and evidence for the domestic arrest. Also found out its slippery on the roadways! Slow down a…</t>
  </si>
  <si>
    <t>WE DIDNT FORGET ABOUT THIS #VRA. OUR SHIFT DIDNT START 50 MINUTES AGO.......Squad cars are all set up and we’re ready to start our #VirtualRideAlong with @MNcopsVRA  #WhoPutMeInCharge #BetterLateThanNever _xD83D__xDE93_</t>
  </si>
  <si>
    <t>RT @CloquetPoliceMN: Spent the beginning of the shift following up on cases and trying to contact people. Off to check out a parking compla…</t>
  </si>
  <si>
    <t>Spent the beginning of the shift following up on cases and trying to contact people. Off to check out a parking complaint at our high school. #MNcopsVRA #VRA https://t.co/vCZiTykwLE</t>
  </si>
  <si>
    <t>I spent time on reports and evidence for the domestic arrest. Also found out its slippery on the roadways! Slow down and check your tread depth on your tires! That's it for me and this #VRA. Thanks for following along and I'll see you on the next one. _xD83D__xDC6E_‍♂️#MNcopsVRA</t>
  </si>
  <si>
    <t>#SWG371 : #VRA (Varadero) to #YQB (Quebec City, Quebec). 6.7 mi away @ 37000 ft and 46.2° frm hrzn, heading NE @ 613.4mi/h 14:34:56 icao:C033A0. #WayTheHeckUpThere #FastMover #AboveBoonville #ADSB https://t.co/aDKiDUkLmI</t>
  </si>
  <si>
    <t>#TSC492 : #YUL (Montreal, Quebec) to #VRA (Varadero). 5.2 mi away @ 34000 ft and 51.1° frm hrzn, heading SW @ 515.5mi/h 09:45:57 icao:C05681. #UpInTheClouds #FastMover #AboveBoonville #ADSB https://t.co/GpP3mRNJe0</t>
  </si>
  <si>
    <t>@ossoff Thank you, Jon! Keep up the good fight #VRA #VRAA #VEA #HandMarkedPaperBallots✍_xD83C__xDFFC_#BanBarcodePaperBallots #SAFEAct @BrennanCenter #ACLU #NAACP #gapol</t>
  </si>
  <si>
    <t>Can you spot the Election Notice in this local newspaper on Page 5?  #TheDemocracyAct #SR52 #HR369 #GA10 @FairDistrictsGA #VRA https://t.co/qTPejTvhG1</t>
  </si>
  <si>
    <t>RT @GA10Indivisible: Can you spot the Election Notice in this local newspaper on Page 5?  #TheDemocracyAct #SR52 #HR369 #GA10 @FairDistrict…</t>
  </si>
  <si>
    <t>Time to see a bit more of the product that  I love work with!!! #vRA #vRA8 #vRA4U #VMworld #vExpert  #PSO #ITQ #itqlife #BlogPass https://t.co/BdPtCgx8ya</t>
  </si>
  <si>
    <t>RT @JoseCavalheri: Time to see a bit more of the product that  I love work with!!! #vRA #vRA8 #vRA4U #VMworld #vExpert  #PSO #ITQ #itqlifeâ€¦</t>
  </si>
  <si>
    <t>Professeur @M_Koulibaly 
"Le #CFA n'est pas une monnaie, c'est un traité".
Merci prof!
#VRA #REZOPANACOM https://t.co/4QYEbx0Ex2</t>
  </si>
  <si>
    <t>3potentiels candidats de gde envergure pour mettre fin à la marmaille de #SidyDiallo ds la maison de verre de Treichville dpuis 7ans.
#KalouBonaventure l'actuel Maire de Vavoua qui a lgtps critiqué les gestionnaires de la FIF, la Légende @didierdrogba &amp;amp; #BenBadi
#VRA #REZOPANACOM https://t.co/MICG3Nfy9K</t>
  </si>
  <si>
    <t>Bilan des manifestat@ du jeudi, sur le chemin du 3ème de @President_GN: 3 tués dont ce mignon jeune guinéen de19ans, #AlphaSouleymaneDiallo.
Selon son entourage, le 3ème mandat, CONDE n'en veut pas.
Pquoi ne fait il pas de déclarat@ car le sang a trop coulé?
#VRA #REZOPANACOM https://t.co/waRJfoljbq</t>
  </si>
  <si>
    <t>La miss@ de l'ONU pour les élections séjourne actuellement en #cotedivoire. Au cas où la CEI de @AOuattara_PRCI décriée par toute la classe politique reste en l'état pour les élections de 2020, c'est que l'ONU vient de donner caution à une 2ème guerre ds ce pays
#VRA #REZOPANACOM</t>
  </si>
  <si>
    <t>#cotedivoire, un pays en pleine croissance! Mais ce pays de @AOuattara_PRCI demande à l'ONU qui est en pleine faillite de l'aider à organiser les élect@ 2020.
Qlq chose ne tourne pas rond entre ces 2parties. La marmaille à l'internle est ds une autre dimens@.
#VRA #REZOPANANCOM</t>
  </si>
  <si>
    <t>L'ONU a déclaré que le régime de #cotedivoire l'a sollicité pour les élect@ 2020. Nous savons déjà que ces 2parties se partageront l'argent du contribuable ivoirien. Mais que dit l'ONU sur la CEI meurtrière de @AOuattara_PRCI? CEI tant décriée par les ivoiriens?
#VRA #REZOPANACOM https://t.co/LyPbSkPbdO</t>
  </si>
  <si>
    <t>#Tshisekedi president #RDC
"Le Congo en lui-même ne porte pas de germes d'autodestruction, de guerre ou d'instabilité"
C'est clair, toutes ces guerres et instabilités sont importées comme le disait aussi le président #LaurentGbagbo.
#VRA #REZOPANACOM https://t.co/XGQJH7aomX</t>
  </si>
  <si>
    <t>#EWG1131 : #VRA (Varadero) to #DUS (Dusseldorf). 3.3mi away@39000ft, heading E@500.6mph, 64ft/min. #ReallyHighUpThere #FlyingFast #AboveSigingstone #ADSB</t>
  </si>
  <si>
    <t>Looking forward to #vFORUMAU tomorrow, interested in seeing some cool multi-cloud automation? come and see sessions “Day in the Life of a VMware Cloud Admin” and "Delivering Multi-Cloud Platform with vRealize Automation 8” see you all there!
#VMware #vra #vrealize</t>
  </si>
  <si>
    <t>RT @auScottNorris: Looking forward to #vFORUMAU tomorrow, interested in seeing some cool multi-cloud automation? come and see sessions “Day…</t>
  </si>
  <si>
    <t>https://dy.si/9TiL5</t>
  </si>
  <si>
    <t>https://naleo.org/COMMS/2019/Reports/Practice_Based_Preclearance_Report_Nov2019.pdf</t>
  </si>
  <si>
    <t>https://twitter.com/florida_today/status/1190589626517532672</t>
  </si>
  <si>
    <t>https://airdropster.com/2426/airdrop-verasity-referral-btc,-vrab-and-vra</t>
  </si>
  <si>
    <t>https://www.al.com/news/birmingham/2019/11/former-alabama-sen-hank-sanders-testifies-about-racism-in-gerrymandering-case.html</t>
  </si>
  <si>
    <t>https://twitter.com/facingsouth/status/1192468647396225025</t>
  </si>
  <si>
    <t>http://wetcom.shp.so/a/VYpugh</t>
  </si>
  <si>
    <t>https://twitter.com/jeanhuguesdefr/status/1192683138692071424</t>
  </si>
  <si>
    <t>https://twitter.com/vrealizeauto/status/1192841785489395714</t>
  </si>
  <si>
    <t>https://www.theguardian.com/us-news/2019/nov/07/is-america-a-democracy-if-so-why-does-it-deny-millions-the-vote?fbclid=IwAR1LJp_I4S38spCeCx-PE68EX5GUts4UP0pZTxXS0HcsqGrm08eMPilHtU8</t>
  </si>
  <si>
    <t>https://cloudadvisors.net/2019/10/27/deploying-vrealize-automation-8-with-easy-installer-part-2/</t>
  </si>
  <si>
    <t>https://cloudadvisors.net/2019/10/29/directory-management-with-vrealize-automation-8/</t>
  </si>
  <si>
    <t>http://virtualize-automate.com/wp/index.php/2017/05/06/auto-scale-vra-workloads-vropsvro-nsx/</t>
  </si>
  <si>
    <t>https://verasity.io/</t>
  </si>
  <si>
    <t>http://wetcom.shp.so/a/mXht2Z</t>
  </si>
  <si>
    <t>https://blogs.vmware.com/management/2019/11/vmworld-2019-quick-notes-from-barcelona.html</t>
  </si>
  <si>
    <t>https://www.linkedin.com/slink?code=eBGJShE</t>
  </si>
  <si>
    <t>https://verasity.io/ https://twitter.com/verasitytech/status/1191321456011026433?s=21</t>
  </si>
  <si>
    <t>https://www.linkedin.com/slink?code=eHyyumF</t>
  </si>
  <si>
    <t>http://vrafoundation.org.s119319.gridserver.com/index.php/support_the_vraf/amazonsmile/?platform=hootsuite https://vrafoundation.com/donate/</t>
  </si>
  <si>
    <t>https://vreps.wordpress.com/</t>
  </si>
  <si>
    <t>https://join.slack.com/t/vreps/shared_invite/enQtMzkyMjg1OTI0NTY0LWI5MDJjNzY5YTc2NmRlZDdjMTg4MGU0MTMyNzQ5OGE5MWJiM2M4OWE5NWExZWU0ZGFhZjUzNjFlZjI0YmQzN2U</t>
  </si>
  <si>
    <t>http://vraweb.org/membership/benefits/</t>
  </si>
  <si>
    <t>https://docs.google.com/forms/d/1M5uCn5MFjP3oeRenytfmdMS40p-ZNOTrVLitJZm5jYs/viewform?edit_requested=true</t>
  </si>
  <si>
    <t>http://vraweb.org/about/chapters/</t>
  </si>
  <si>
    <t>https://us13.list-manage.com/subscribe?u=c46611521c5ce488206786c31&amp;id=9dff5ed424</t>
  </si>
  <si>
    <t>https://www.instagram.com/bgronas</t>
  </si>
  <si>
    <t>https://github.com/jakkulabs/PowervRA/issues/207</t>
  </si>
  <si>
    <t>https://www.youtube.com/watch?v=pVzVdSnlL_8&amp;feature=youtu.be https://twitter.com/newgaproject/status/1159977777681952768</t>
  </si>
  <si>
    <t>https://twitter.com/robbiegramer/status/1192046877497348097</t>
  </si>
  <si>
    <t>https://twitter.com/nytopinion/status/1194944079139934209</t>
  </si>
  <si>
    <t>https://aymplaying.wordpress.com/2012/10/03/should-i-bother-to-vote-columbia-county-georgia-usa/</t>
  </si>
  <si>
    <t>https://blogs.ne10.uol.com.br/jamildo/2019/11/13/governo-federal-investe-r-14-bilhao-na-transposicao-do-sao-francisco/?fbclid=IwAR3e1V6-Pd-BcyGdJnBs6bJ_CylkOEC9wv9iPcpIBMBHU-i-bAGv90gIX6k</t>
  </si>
  <si>
    <t>https://twitter.com/masonatoms/status/1195073113039486977</t>
  </si>
  <si>
    <t>https://sovlabs.zoom.us/webinar/register/WN_bXiejw5GRiuK6yrpQPMM6Q</t>
  </si>
  <si>
    <t>https://www.sovlabs.com/blog/sovlabs-plugin-2019.20.0</t>
  </si>
  <si>
    <t>https://www.sovlabs.com/blog/a-first-look-at-the-vra8-migration-assessment-tool-part-1-of-2</t>
  </si>
  <si>
    <t>https://blogs.vmware.com/management/2019/10/vra-and-vrops-8-the-peanut-butter-jelly-for-your-hybrid-cloud.html</t>
  </si>
  <si>
    <t>https://twitter.com/KHerriage/status/1191367269609345024</t>
  </si>
  <si>
    <t>http://wetcom.shp.so/a/oGfxpr</t>
  </si>
  <si>
    <t>http://wetcom.shp.so/a/sVaEmW</t>
  </si>
  <si>
    <t>http://r.socialstudio.radian6.com/9e5b8f70-1b2d-4a80-ab2d-8dbe0c0c390e</t>
  </si>
  <si>
    <t>http://r.socialstudio.radian6.com/1edc05e7-a882-4d16-99d5-4d439c735a2d</t>
  </si>
  <si>
    <t>https://blogs.vmware.com/management/2019/10/announcing-general-availability-of-vmware-vrealize-automation-8-0.html?src=so_5703fb3d92c20&amp;cid=70134000001M5td&amp;utm_source=social&amp;utm_medium=social&amp;utm_campaign=CMBU-social-efforts</t>
  </si>
  <si>
    <t>https://twitter.com/vhojan/status/1195665201833619456</t>
  </si>
  <si>
    <t>https://www.linkedin.com/slink?code=eqvvvm2</t>
  </si>
  <si>
    <t>https://www.youtube.com/watch?v=fG8zXBDqzFo&amp;feature=youtu.be</t>
  </si>
  <si>
    <t>https://twitter.com/marceelias/status/1195380155935531008</t>
  </si>
  <si>
    <t>dy.si</t>
  </si>
  <si>
    <t>naleo.org</t>
  </si>
  <si>
    <t>twitter.com</t>
  </si>
  <si>
    <t>airdropster.com</t>
  </si>
  <si>
    <t>al.com</t>
  </si>
  <si>
    <t>shp.so</t>
  </si>
  <si>
    <t>theguardian.com</t>
  </si>
  <si>
    <t>cloudadvisors.net</t>
  </si>
  <si>
    <t>virtualize-automate.com</t>
  </si>
  <si>
    <t>verasity.io</t>
  </si>
  <si>
    <t>vmware.com</t>
  </si>
  <si>
    <t>linkedin.com</t>
  </si>
  <si>
    <t>verasity.io twitter.com</t>
  </si>
  <si>
    <t>gridserver.com vrafoundation.com</t>
  </si>
  <si>
    <t>wordpress.com</t>
  </si>
  <si>
    <t>slack.com</t>
  </si>
  <si>
    <t>vraweb.org</t>
  </si>
  <si>
    <t>google.com</t>
  </si>
  <si>
    <t>list-manage.com</t>
  </si>
  <si>
    <t>instagram.com</t>
  </si>
  <si>
    <t>github.com</t>
  </si>
  <si>
    <t>youtube.com twitter.com</t>
  </si>
  <si>
    <t>com.br</t>
  </si>
  <si>
    <t>zoom.us</t>
  </si>
  <si>
    <t>sovlabs.com</t>
  </si>
  <si>
    <t>radian6.com</t>
  </si>
  <si>
    <t>youtube.com</t>
  </si>
  <si>
    <t>mali burkina vra rezopanacom</t>
  </si>
  <si>
    <t>vra vrops cloud vmware vexpert</t>
  </si>
  <si>
    <t>vra</t>
  </si>
  <si>
    <t>imagecollections artlibraries archives dh vra</t>
  </si>
  <si>
    <t>votingrights</t>
  </si>
  <si>
    <t>votingrights votingrightsact vra</t>
  </si>
  <si>
    <t>spacecoast vra patriotic veterans thankyouforyourservice freedom</t>
  </si>
  <si>
    <t>gop votersuppression vra</t>
  </si>
  <si>
    <t>vra voteblue</t>
  </si>
  <si>
    <t>hbi6312bes vrealize automation vra vmworld vmworld2019</t>
  </si>
  <si>
    <t>charlesblegoude vra rezopanacom</t>
  </si>
  <si>
    <t>vra vmworld2019 barcelona</t>
  </si>
  <si>
    <t>verasity btc vrab vra airdrops</t>
  </si>
  <si>
    <t>alpolitics righttovote vra votingrights</t>
  </si>
  <si>
    <t>voteforward voteblue vra alltheswingvoteladies</t>
  </si>
  <si>
    <t>voteforward</t>
  </si>
  <si>
    <t>vmware vra vro</t>
  </si>
  <si>
    <t>vrslcm vra</t>
  </si>
  <si>
    <t>lulalivre lulalivreagora vra</t>
  </si>
  <si>
    <t>scotus vra</t>
  </si>
  <si>
    <t>vmware vra automation</t>
  </si>
  <si>
    <t>vmware vra vexpert</t>
  </si>
  <si>
    <t>vmware vra vrealize</t>
  </si>
  <si>
    <t>vmware vrealize vra</t>
  </si>
  <si>
    <t>vra vro</t>
  </si>
  <si>
    <t>vra livmci</t>
  </si>
  <si>
    <t>votingrightsact section5 preclearance vra</t>
  </si>
  <si>
    <t>verasity vra fsn fusion</t>
  </si>
  <si>
    <t>giveaway vra</t>
  </si>
  <si>
    <t>vra vrops vrni vrealize</t>
  </si>
  <si>
    <t>vmworld2019 vrealize vrops vra vrni cloudmanagement</t>
  </si>
  <si>
    <t>delltechnologies dellemc dellstorage automation vmware vra vro iwork4dell</t>
  </si>
  <si>
    <t>vra sbhz hkdxjiyzsqegvgd</t>
  </si>
  <si>
    <t>artificialintelligence sicurezza2019</t>
  </si>
  <si>
    <t>artificialintelligence sicurezza2019 computervision machinelearning ai vra</t>
  </si>
  <si>
    <t>cloudfarm vra</t>
  </si>
  <si>
    <t>amazon vra nonprofit professionals funding</t>
  </si>
  <si>
    <t>vra vreps</t>
  </si>
  <si>
    <t>vra vreps jobs fellowships vraopportunities mlis mls libraryland lisstudents artlib</t>
  </si>
  <si>
    <t>visualresources mlis artlib libraryland vra diglib dh infosci gradschool arthistory</t>
  </si>
  <si>
    <t>vra vra2020</t>
  </si>
  <si>
    <t>hireme libraryland libraryjobs vra artlib dh diglib archives digpres culturalheritage metadata cataloging</t>
  </si>
  <si>
    <t>vra vrealize automation</t>
  </si>
  <si>
    <t>dismantleracism</t>
  </si>
  <si>
    <t>powershell</t>
  </si>
  <si>
    <t>dismantleracism votersuppression everyvotecounts vra</t>
  </si>
  <si>
    <t>trump votingrightsact vra vote</t>
  </si>
  <si>
    <t>political amerikkk slavery rape sodomyn blackcodes jimcrow segregation lynching kkk redlining massincarceration schooltoprisonpipeline gerrymandering vra usaapartheid reparations</t>
  </si>
  <si>
    <t>amerikkk usaapartheid slavery genocide rape sodoymn lynching atrocities blackcodes jimcrow segregation poltax massincarceration redlining gerrymandering vra killercops schooltoprisonpipeline reparations organize mobilize act</t>
  </si>
  <si>
    <t>vra rankedchoicevoting georgia columbiacounty augustaga</t>
  </si>
  <si>
    <t>powershell vra vexpert</t>
  </si>
  <si>
    <t>vrá</t>
  </si>
  <si>
    <t>vexpert vra vmug</t>
  </si>
  <si>
    <t>vestmannaeyjar vra heimaey</t>
  </si>
  <si>
    <t>vestmannaeyjar heimaey vra boogaloo</t>
  </si>
  <si>
    <t>vra heimaey vestmannaeyjar</t>
  </si>
  <si>
    <t>heimaey vestmannaeyjar vra claymoreroomba boogaloo</t>
  </si>
  <si>
    <t>heimaey vestmannaeyjar vra</t>
  </si>
  <si>
    <t>vra vote411</t>
  </si>
  <si>
    <t>vra vrealize automation vexpert vexpertcloudmanagement</t>
  </si>
  <si>
    <t>cloudautomation vra vrealize</t>
  </si>
  <si>
    <t>vra vra8 vrealize</t>
  </si>
  <si>
    <t>vra vrops vmware vexpert</t>
  </si>
  <si>
    <t>trumpeconomicmiracle prosper vra</t>
  </si>
  <si>
    <t>vmware vra cloud</t>
  </si>
  <si>
    <t>ewg1131 vra dus brusselsairlines upintheclouds movingquickly vlaardingen raspberrypi adsb dump1090</t>
  </si>
  <si>
    <t>vra vrealize</t>
  </si>
  <si>
    <t>vra ustpubsafe roxanne</t>
  </si>
  <si>
    <t>vra ustpubsafe caffeinewillbeneeded</t>
  </si>
  <si>
    <t>vra ustpubsafe</t>
  </si>
  <si>
    <t>vra ustpubsafe becausewecare</t>
  </si>
  <si>
    <t>vra biketheftprevention ustpubsafe</t>
  </si>
  <si>
    <t>vcdx vmware vro vra pks horizon workspaceone vexpert</t>
  </si>
  <si>
    <t>vmworld vra vrealize</t>
  </si>
  <si>
    <t>tahsildar mro vro vra revenue telangana tsgovt</t>
  </si>
  <si>
    <t>vcdx</t>
  </si>
  <si>
    <t>vexpert vra vmug cpavmug</t>
  </si>
  <si>
    <t>yqr vra</t>
  </si>
  <si>
    <t>vra virtualridealong whoputmeincharge betterlatethannever</t>
  </si>
  <si>
    <t>mncopsvra vra</t>
  </si>
  <si>
    <t>vra mncopsvra</t>
  </si>
  <si>
    <t>swg371 vra yqb waytheheckupthere fastmover aboveboonville adsb</t>
  </si>
  <si>
    <t>tsc492 yul vra upintheclouds fastmover aboveboonville adsb</t>
  </si>
  <si>
    <t>vra vraa vea handmarkedpaperballots banbarcodepaperballots safeact aclu naacp gapol</t>
  </si>
  <si>
    <t>thedemocracyact sr52 hr369 ga10 vra</t>
  </si>
  <si>
    <t>thedemocracyact sr52 hr369 ga10</t>
  </si>
  <si>
    <t>vra vra8 vra4u vmworld vexpert pso itq itqlife blogpass</t>
  </si>
  <si>
    <t>vra vra8 vra4u vmworld vexpert pso itq itqlife</t>
  </si>
  <si>
    <t>cfa vra rezopanacom</t>
  </si>
  <si>
    <t>sidydiallo kaloubonaventure benbadi vra rezopanacom</t>
  </si>
  <si>
    <t>alphasouleymanediallo vra rezopanacom</t>
  </si>
  <si>
    <t>cotedivoire vra rezopanacom</t>
  </si>
  <si>
    <t>cotedivoire vra rezopanancom</t>
  </si>
  <si>
    <t>tshisekedi rdc laurentgbagbo vra rezopanacom</t>
  </si>
  <si>
    <t>ewg1131 vra dus reallyhighupthere flyingfast abovesigingstone adsb</t>
  </si>
  <si>
    <t>vforumau vmware vra vrealize</t>
  </si>
  <si>
    <t>vforumau</t>
  </si>
  <si>
    <t>https://pbs.twimg.com/media/EIofGmkX0AEd9Le.png</t>
  </si>
  <si>
    <t>https://pbs.twimg.com/media/EIrp-ZNXkAAoUDU.jpg</t>
  </si>
  <si>
    <t>https://pbs.twimg.com/media/EIsQPRuXYAAHvl4.jpg</t>
  </si>
  <si>
    <t>https://pbs.twimg.com/media/EIs8hxjWoAg0KI8.png</t>
  </si>
  <si>
    <t>https://pbs.twimg.com/media/EI0lWDtUwAIHWyj.jpg</t>
  </si>
  <si>
    <t>https://pbs.twimg.com/media/EI4lw5qXsAIXqoF.png</t>
  </si>
  <si>
    <t>https://pbs.twimg.com/media/EH5lpPRX0AApAG4.jpg</t>
  </si>
  <si>
    <t>https://pbs.twimg.com/media/EI76jR6XUAY9ZJC.jpg</t>
  </si>
  <si>
    <t>https://pbs.twimg.com/media/EJGNu9CW4AUJMEA.png</t>
  </si>
  <si>
    <t>https://pbs.twimg.com/tweet_video_thumb/EJQvDQLUwAI4bUo.jpg</t>
  </si>
  <si>
    <t>https://pbs.twimg.com/tweet_video_thumb/EInUh5-X0AABgV-.jpg</t>
  </si>
  <si>
    <t>https://pbs.twimg.com/media/EJPRwtaXsAAqhwD.jpg</t>
  </si>
  <si>
    <t>https://pbs.twimg.com/media/EI8MLvGWoAE3ysb.jpg</t>
  </si>
  <si>
    <t>https://pbs.twimg.com/media/EI8N_VQWwAEBplb.jpg</t>
  </si>
  <si>
    <t>https://pbs.twimg.com/media/EI85naJXUAA3Ftm.jpg</t>
  </si>
  <si>
    <t>https://pbs.twimg.com/media/EJAjMkiXsAAQ4b3.jpg</t>
  </si>
  <si>
    <t>https://pbs.twimg.com/media/EJC3XwQXkAECnfM.jpg</t>
  </si>
  <si>
    <t>https://pbs.twimg.com/media/EJQAiHbXUAEatHE.jpg</t>
  </si>
  <si>
    <t>https://pbs.twimg.com/media/EJXKMtjXkAIy_CV.jpg</t>
  </si>
  <si>
    <t>https://pbs.twimg.com/media/EJa-cRLW4AAODVs.jpg</t>
  </si>
  <si>
    <t>https://pbs.twimg.com/media/EIxTwg2WoAAGO7O.jpg</t>
  </si>
  <si>
    <t>https://pbs.twimg.com/media/EItUbSzXsAgousA.png</t>
  </si>
  <si>
    <t>https://pbs.twimg.com/media/EJbXif8X0AICfkS.jpg</t>
  </si>
  <si>
    <t>https://pbs.twimg.com/media/EJbyXNBXUAEaJrY.jpg</t>
  </si>
  <si>
    <t>https://pbs.twimg.com/media/EI2WqTeXkAAaYUl.jpg</t>
  </si>
  <si>
    <t>https://pbs.twimg.com/media/EJezqhhWsAEdS4r.png</t>
  </si>
  <si>
    <t>https://pbs.twimg.com/media/EJbS7dDWsAAV39n.jpg</t>
  </si>
  <si>
    <t>https://pbs.twimg.com/media/EI3TR1hXsAAVqk1.jpg</t>
  </si>
  <si>
    <t>https://pbs.twimg.com/ext_tw_video_thumb/1194779957786005504/pu/img/RDFQlYdQefjNLx7S.jpg</t>
  </si>
  <si>
    <t>https://pbs.twimg.com/tweet_video_thumb/EJdYrXdXsAApoym.jpg</t>
  </si>
  <si>
    <t>https://pbs.twimg.com/tweet_video_thumb/EJeN9XNXUAA8bmZ.jpg</t>
  </si>
  <si>
    <t>https://pbs.twimg.com/tweet_video_thumb/EJe0XYQXkAAIJM_.jpg</t>
  </si>
  <si>
    <t>https://pbs.twimg.com/media/EJcHja-XYAMN1Hw.jpg</t>
  </si>
  <si>
    <t>https://pbs.twimg.com/media/EJXIpb2XsAQDzEE.jpg</t>
  </si>
  <si>
    <t>https://pbs.twimg.com/media/EJhuD5RU0AA3e91.jpg</t>
  </si>
  <si>
    <t>https://pbs.twimg.com/media/EJiWBa6XsAA5vuq.jpg</t>
  </si>
  <si>
    <t>https://pbs.twimg.com/media/EJcAwt0XUAAja4p.png</t>
  </si>
  <si>
    <t>https://pbs.twimg.com/media/EJlR3q-W4AQiXtA.png</t>
  </si>
  <si>
    <t>https://pbs.twimg.com/media/EJmbpBKXUAY-496.jpg</t>
  </si>
  <si>
    <t>https://pbs.twimg.com/media/EIsP9sxX0AERdse.jpg</t>
  </si>
  <si>
    <t>https://pbs.twimg.com/media/EJUynOOWkAAbgdL.jpg</t>
  </si>
  <si>
    <t>https://pbs.twimg.com/media/EJm93ZQWsAYY01t.jpg</t>
  </si>
  <si>
    <t>https://pbs.twimg.com/media/EJnHQo7X0AAGg3N.jpg</t>
  </si>
  <si>
    <t>https://pbs.twimg.com/media/EJpHDntXsAMjDsU.jpg</t>
  </si>
  <si>
    <t>https://pbs.twimg.com/media/EJUggNKXkAEhZR1.jpg</t>
  </si>
  <si>
    <t>http://pbs.twimg.com/profile_images/759599074160947200/Lm8Jf69Y_normal.jpg</t>
  </si>
  <si>
    <t>http://pbs.twimg.com/profile_images/651216379870253056/yU6cJnH__normal.jpg</t>
  </si>
  <si>
    <t>http://pbs.twimg.com/profile_images/1149461119020351489/zuztidbq_normal.jpg</t>
  </si>
  <si>
    <t>http://pbs.twimg.com/profile_images/1195291433592328192/0eWOs4C2_normal.jpg</t>
  </si>
  <si>
    <t>http://pbs.twimg.com/profile_images/1183541282272174081/peLkAYcW_normal.jpg</t>
  </si>
  <si>
    <t>http://pbs.twimg.com/profile_images/805504232464023553/dbuUhuzq_normal.jpg</t>
  </si>
  <si>
    <t>http://pbs.twimg.com/profile_images/1168215610234245121/iwPyCO_P_normal.jpg</t>
  </si>
  <si>
    <t>http://pbs.twimg.com/profile_images/1102781586427269124/WUSQAQYd_normal.png</t>
  </si>
  <si>
    <t>http://abs.twimg.com/sticky/default_profile_images/default_profile_normal.png</t>
  </si>
  <si>
    <t>http://pbs.twimg.com/profile_images/1116849304537161729/oFlKZ4IJ_normal.png</t>
  </si>
  <si>
    <t>http://pbs.twimg.com/profile_images/973336701618872321/gB1SlCaC_normal.jpg</t>
  </si>
  <si>
    <t>http://pbs.twimg.com/profile_images/1047314732741533696/oakqKcL1_normal.jpg</t>
  </si>
  <si>
    <t>http://pbs.twimg.com/profile_images/778359624260923393/IUEGEhDk_normal.jpg</t>
  </si>
  <si>
    <t>http://pbs.twimg.com/profile_images/745473625730342912/ClixOu4P_normal.jpg</t>
  </si>
  <si>
    <t>http://pbs.twimg.com/profile_images/1182210496948097024/FiBsrmhs_normal.jpg</t>
  </si>
  <si>
    <t>http://pbs.twimg.com/profile_images/433842469323554816/dh91gZm8_normal.png</t>
  </si>
  <si>
    <t>http://pbs.twimg.com/profile_images/1384000037/pilotdiner_normal.jpg</t>
  </si>
  <si>
    <t>http://pbs.twimg.com/profile_images/888353178529431552/8F1gDTu8_normal.jpg</t>
  </si>
  <si>
    <t>http://pbs.twimg.com/profile_images/794187300439728128/Q-zBc7pB_normal.jpg</t>
  </si>
  <si>
    <t>http://pbs.twimg.com/profile_images/828024613837824000/a3rkr2FD_normal.jpg</t>
  </si>
  <si>
    <t>http://pbs.twimg.com/profile_images/1006873108416884736/jRniPfBM_normal.jpg</t>
  </si>
  <si>
    <t>http://pbs.twimg.com/profile_images/990842911364468736/sEDWlvgs_normal.jpg</t>
  </si>
  <si>
    <t>http://pbs.twimg.com/profile_images/988287336009142273/n93CvQr9_normal.jpg</t>
  </si>
  <si>
    <t>http://pbs.twimg.com/profile_images/1180161210395877376/2BRuOTfu_normal.jpg</t>
  </si>
  <si>
    <t>http://pbs.twimg.com/profile_images/560495495286509568/IW3sgfSS_normal.jpeg</t>
  </si>
  <si>
    <t>http://pbs.twimg.com/profile_images/781949770407538688/vYSBHOBj_normal.jpg</t>
  </si>
  <si>
    <t>http://pbs.twimg.com/profile_images/1123595991045656577/ud7635Nv_normal.jpg</t>
  </si>
  <si>
    <t>http://pbs.twimg.com/profile_images/1164370469513859072/wcrP6wGt_normal.jpg</t>
  </si>
  <si>
    <t>http://pbs.twimg.com/profile_images/793113277022760960/n0RTIJGK_normal.jpg</t>
  </si>
  <si>
    <t>http://pbs.twimg.com/profile_images/674028502/louise_normal.jpg</t>
  </si>
  <si>
    <t>http://pbs.twimg.com/profile_images/827646026970460161/PE3vCxk__normal.jpg</t>
  </si>
  <si>
    <t>http://pbs.twimg.com/profile_images/1035062951584178176/7nw-WftJ_normal.jpg</t>
  </si>
  <si>
    <t>http://pbs.twimg.com/profile_images/470671428585394176/2N7bin9W_normal.jpeg</t>
  </si>
  <si>
    <t>http://pbs.twimg.com/profile_images/988284946728083457/DPIO7WV8_normal.jpg</t>
  </si>
  <si>
    <t>http://pbs.twimg.com/profile_images/844806458621374464/8VZjD-GS_normal.jpg</t>
  </si>
  <si>
    <t>http://pbs.twimg.com/profile_images/1191022421010239489/Pz1a4u05_normal.jpg</t>
  </si>
  <si>
    <t>http://pbs.twimg.com/profile_images/1195046968390639616/0epBMxIZ_normal.jpg</t>
  </si>
  <si>
    <t>http://pbs.twimg.com/profile_images/1177249478929051648/jwVwJ6el_normal.png</t>
  </si>
  <si>
    <t>http://pbs.twimg.com/profile_images/1106128547754770432/U8CFWbrz_normal.jpg</t>
  </si>
  <si>
    <t>http://pbs.twimg.com/profile_images/1054777233351630853/LFQ8y0dk_normal.jpg</t>
  </si>
  <si>
    <t>http://pbs.twimg.com/profile_images/973158092098736129/uJgcpEx5_normal.jpg</t>
  </si>
  <si>
    <t>http://pbs.twimg.com/profile_images/919927754774245376/DkmhWqdB_normal.jpg</t>
  </si>
  <si>
    <t>http://pbs.twimg.com/profile_images/596224780086435840/oymLd2am_normal.jpg</t>
  </si>
  <si>
    <t>http://pbs.twimg.com/profile_images/953684708876894208/w2np40fz_normal.jpg</t>
  </si>
  <si>
    <t>http://pbs.twimg.com/profile_images/1095726896808058881/cpzGaCYv_normal.png</t>
  </si>
  <si>
    <t>http://pbs.twimg.com/profile_images/907557222665912322/uRtONKTi_normal.jpg</t>
  </si>
  <si>
    <t>http://pbs.twimg.com/profile_images/1056330715325968384/hznkeztT_normal.jpg</t>
  </si>
  <si>
    <t>http://pbs.twimg.com/profile_images/1196561547042152454/e0xngBtB_normal.jpg</t>
  </si>
  <si>
    <t>http://pbs.twimg.com/profile_images/1188126190659223552/FYL2bap5_normal.jpg</t>
  </si>
  <si>
    <t>http://pbs.twimg.com/profile_images/593803027737387008/RLmHoyff_normal.png</t>
  </si>
  <si>
    <t>http://pbs.twimg.com/profile_images/968160184236429312/YQcU05G2_normal.jpg</t>
  </si>
  <si>
    <t>http://pbs.twimg.com/profile_images/852092530237636608/ypFcTK6j_normal.jpg</t>
  </si>
  <si>
    <t>http://pbs.twimg.com/profile_images/1192890068941385733/3Wx5oA48_normal.jpg</t>
  </si>
  <si>
    <t>http://pbs.twimg.com/profile_images/1079818295069630464/XpaYA1LM_normal.jpg</t>
  </si>
  <si>
    <t>http://pbs.twimg.com/profile_images/1114378718963806208/oakFTtLW_normal.jpg</t>
  </si>
  <si>
    <t>http://pbs.twimg.com/profile_images/1189530909495705600/qUJlbBH7_normal.jpg</t>
  </si>
  <si>
    <t>http://pbs.twimg.com/profile_images/791550761993895936/Yc9T02J6_normal.jpg</t>
  </si>
  <si>
    <t>http://pbs.twimg.com/profile_images/1139531392361082880/ORAdkVtJ_normal.png</t>
  </si>
  <si>
    <t>http://pbs.twimg.com/profile_images/1004767795844919296/WesFvMHR_normal.jpg</t>
  </si>
  <si>
    <t>http://pbs.twimg.com/profile_images/930606633956401152/whDRICqg_normal.jpg</t>
  </si>
  <si>
    <t>http://pbs.twimg.com/profile_images/1110556160669569024/W-3n4kJp_normal.png</t>
  </si>
  <si>
    <t>http://pbs.twimg.com/profile_images/1084906595908227077/i-RFH9yj_normal.jpg</t>
  </si>
  <si>
    <t>http://pbs.twimg.com/profile_images/1175830431096139781/kiPs5H16_normal.jpg</t>
  </si>
  <si>
    <t>http://pbs.twimg.com/profile_images/516536745739837440/2t7WdLqO_normal.png</t>
  </si>
  <si>
    <t>http://pbs.twimg.com/profile_images/1188861822150963200/ANQO2Spr_normal.jpg</t>
  </si>
  <si>
    <t>http://pbs.twimg.com/profile_images/482838935165366272/jGqSyzKZ_normal.jpeg</t>
  </si>
  <si>
    <t>http://pbs.twimg.com/profile_images/1189502296519897098/IdB0MFke_normal.jpg</t>
  </si>
  <si>
    <t>http://pbs.twimg.com/profile_images/76951341/Vadim_R2_normal.JPG</t>
  </si>
  <si>
    <t>http://pbs.twimg.com/profile_images/3377189402/f8ec85c95cb9cd18b07be0a41b80c661_normal.jpeg</t>
  </si>
  <si>
    <t>http://pbs.twimg.com/profile_images/787033115/Greg_Lythe_normal.JPG</t>
  </si>
  <si>
    <t>http://pbs.twimg.com/profile_images/378800000451505954/e5588fd34207fe546f41a6894d9d0b1b_normal.jpeg</t>
  </si>
  <si>
    <t>http://pbs.twimg.com/profile_images/1194229619861446656/sJCpDOJu_normal.jpg</t>
  </si>
  <si>
    <t>http://pbs.twimg.com/profile_images/1136397502209413120/JCJ2ae6r_normal.png</t>
  </si>
  <si>
    <t>http://pbs.twimg.com/profile_images/1177294926557503488/pOBxxwbO_normal.jpg</t>
  </si>
  <si>
    <t>http://pbs.twimg.com/profile_images/1088530927641333762/-4pYXwZb_normal.jpg</t>
  </si>
  <si>
    <t>http://pbs.twimg.com/profile_images/835797075849728000/MZCfWah2_normal.jpg</t>
  </si>
  <si>
    <t>http://pbs.twimg.com/profile_images/909842743664320512/42iQu0q6_normal.jpg</t>
  </si>
  <si>
    <t>http://pbs.twimg.com/profile_images/838445322561019904/bRIHgDlE_normal.jpg</t>
  </si>
  <si>
    <t>http://pbs.twimg.com/profile_images/838283087880552452/vNepjmdP_normal.jpg</t>
  </si>
  <si>
    <t>http://pbs.twimg.com/profile_images/1164859283734978561/lygb59nu_normal.jpg</t>
  </si>
  <si>
    <t>http://pbs.twimg.com/profile_images/1082491334932529152/Um1_0O8e_normal.jpg</t>
  </si>
  <si>
    <t>http://pbs.twimg.com/profile_images/1172426163513221120/4-8efgj9_normal.jpg</t>
  </si>
  <si>
    <t>http://pbs.twimg.com/profile_images/1182246310935547905/WG1111Yq_normal.jpg</t>
  </si>
  <si>
    <t>http://pbs.twimg.com/profile_images/1155041123162656768/D6pn1E3a_normal.png</t>
  </si>
  <si>
    <t>http://pbs.twimg.com/profile_images/612606663728734208/AAvBl6v4_normal.jpg</t>
  </si>
  <si>
    <t>http://pbs.twimg.com/profile_images/482107662876696576/mjMotXj6_normal.jpeg</t>
  </si>
  <si>
    <t>http://pbs.twimg.com/profile_images/1146772070547841024/u1aKb70M_normal.jpg</t>
  </si>
  <si>
    <t>http://pbs.twimg.com/profile_images/601875310242435072/xxeoJbSA_normal.png</t>
  </si>
  <si>
    <t>http://pbs.twimg.com/profile_images/729735853/DSC_0368-2_normal.jpg</t>
  </si>
  <si>
    <t>http://pbs.twimg.com/profile_images/983407105154666496/c-xbloOg_normal.jpg</t>
  </si>
  <si>
    <t>http://pbs.twimg.com/profile_images/556224885286903808/xr6UxP2D_normal.jpeg</t>
  </si>
  <si>
    <t>http://pbs.twimg.com/profile_images/999564784583327745/-sEfyzbl_normal.jpg</t>
  </si>
  <si>
    <t>http://pbs.twimg.com/profile_images/794158731974025216/4IW7YCmQ_normal.jpg</t>
  </si>
  <si>
    <t>http://pbs.twimg.com/profile_images/378800000041079129/efde58289d4b89c03b51bf6ba9cb699b_normal.jpeg</t>
  </si>
  <si>
    <t>http://pbs.twimg.com/profile_images/1148256355230334976/HkXQTZuh_normal.jpg</t>
  </si>
  <si>
    <t>http://pbs.twimg.com/profile_images/2536794044/15bq1aazgumo4x5w12kg_normal.png</t>
  </si>
  <si>
    <t>http://pbs.twimg.com/profile_images/904811017011593221/88QMaScD_normal.jpg</t>
  </si>
  <si>
    <t>http://pbs.twimg.com/profile_images/1111263393321832448/b6V0uzsk_normal.png</t>
  </si>
  <si>
    <t>http://pbs.twimg.com/profile_images/475667084420997120/8bGYasMD_normal.jpeg</t>
  </si>
  <si>
    <t>http://pbs.twimg.com/profile_images/1151292746780631041/51H5wtwz_normal.jpg</t>
  </si>
  <si>
    <t>http://pbs.twimg.com/profile_images/1059875319589392384/Ut7osLKB_normal.jpg</t>
  </si>
  <si>
    <t>http://pbs.twimg.com/profile_images/567593968960303104/XK_TbvZr_normal.jpeg</t>
  </si>
  <si>
    <t>http://pbs.twimg.com/profile_images/378800000625050462/4f865e04f2956e4219a274ab5697d76f_normal.jpeg</t>
  </si>
  <si>
    <t>http://pbs.twimg.com/profile_images/678087152001880064/O4Eb3Xwv_normal.jpg</t>
  </si>
  <si>
    <t>http://pbs.twimg.com/profile_images/752114153414807552/FdY0ACby_normal.jpg</t>
  </si>
  <si>
    <t>http://pbs.twimg.com/profile_images/471445382644629504/cvNMmpSY_normal.jpeg</t>
  </si>
  <si>
    <t>http://pbs.twimg.com/profile_images/1190274018181554177/3SUYWIaX_normal.jpg</t>
  </si>
  <si>
    <t>http://pbs.twimg.com/profile_images/1051614837782896641/Yi1SK46L_normal.jpg</t>
  </si>
  <si>
    <t>http://pbs.twimg.com/profile_images/1170379401256558592/W8fIg4uF_normal.png</t>
  </si>
  <si>
    <t>http://pbs.twimg.com/profile_images/1107598485908393984/RvbVNfSO_normal.png</t>
  </si>
  <si>
    <t>http://pbs.twimg.com/profile_images/943703040049209344/vUjv28w3_normal.jpg</t>
  </si>
  <si>
    <t>http://pbs.twimg.com/profile_images/1078074887883808768/tod-EQkq_normal.jpg</t>
  </si>
  <si>
    <t>http://pbs.twimg.com/profile_images/1153523083522629634/DaNAEXRc_normal.jpg</t>
  </si>
  <si>
    <t>http://pbs.twimg.com/profile_images/943133677076152320/i72ojDiu_normal.jpg</t>
  </si>
  <si>
    <t>http://pbs.twimg.com/profile_images/857078570493124611/StVhF40h_normal.jpg</t>
  </si>
  <si>
    <t>http://pbs.twimg.com/profile_images/554670897592668162/gWNbcs9q_normal.png</t>
  </si>
  <si>
    <t>http://pbs.twimg.com/profile_images/1105099322566283270/ZGIvXpdw_normal.jpg</t>
  </si>
  <si>
    <t>http://pbs.twimg.com/profile_images/1109867088171159552/IO_8Gw8B_normal.png</t>
  </si>
  <si>
    <t>http://pbs.twimg.com/profile_images/2174466412/smile_normal.gif</t>
  </si>
  <si>
    <t>http://pbs.twimg.com/profile_images/1178563560860815360/Fq-M9HVi_normal.jpg</t>
  </si>
  <si>
    <t>http://pbs.twimg.com/profile_images/1120794435330039808/WO2Ae9TS_normal.png</t>
  </si>
  <si>
    <t>http://pbs.twimg.com/profile_images/1089000623541026821/eHBfK5oG_normal.jpg</t>
  </si>
  <si>
    <t>http://pbs.twimg.com/profile_images/1193602026783019010/6IjE9S0o_normal.jpg</t>
  </si>
  <si>
    <t>http://pbs.twimg.com/profile_images/852340206346817538/NAi6zmAO_normal.jpg</t>
  </si>
  <si>
    <t>http://pbs.twimg.com/profile_images/720369568183672837/TUmGzAb-_normal.jpg</t>
  </si>
  <si>
    <t>http://pbs.twimg.com/profile_images/1193584790009794560/eL0U5QU4_normal.jpg</t>
  </si>
  <si>
    <t>http://pbs.twimg.com/profile_images/510932930588205057/ZAvIrLiJ_normal.jpeg</t>
  </si>
  <si>
    <t>http://pbs.twimg.com/profile_images/1009515001877618688/hyJp5Zmc_normal.jpg</t>
  </si>
  <si>
    <t>http://pbs.twimg.com/profile_images/1145444189347504128/viu4lE1O_normal.jpg</t>
  </si>
  <si>
    <t>http://pbs.twimg.com/profile_images/1069589336901869568/7TbmdS2Z_normal.jpg</t>
  </si>
  <si>
    <t>http://pbs.twimg.com/profile_images/1056669840201502721/pJQwkFaD_normal.jpg</t>
  </si>
  <si>
    <t>http://pbs.twimg.com/profile_images/613272063076384768/x95L_icU_normal.jpg</t>
  </si>
  <si>
    <t>http://pbs.twimg.com/profile_images/1184420162537230336/SfmFCMaf_normal.jpg</t>
  </si>
  <si>
    <t>http://pbs.twimg.com/profile_images/635193611735334912/Y3ZOMLnA_normal.jpg</t>
  </si>
  <si>
    <t>http://pbs.twimg.com/profile_images/1011676653808996352/LaNm2o9K_normal.jpg</t>
  </si>
  <si>
    <t>http://pbs.twimg.com/profile_images/1193029294718472193/QSqShwuw_normal.jpg</t>
  </si>
  <si>
    <t>http://pbs.twimg.com/profile_images/1089150084179095552/HoPp2caD_normal.jpg</t>
  </si>
  <si>
    <t>http://pbs.twimg.com/profile_images/965877996145070081/wclzMLny_normal.jpg</t>
  </si>
  <si>
    <t>http://pbs.twimg.com/profile_images/1023627281867124736/AEcJQysW_normal.jpg</t>
  </si>
  <si>
    <t>http://pbs.twimg.com/profile_images/714441830163734528/D-2QM8eP_normal.jpg</t>
  </si>
  <si>
    <t>http://pbs.twimg.com/profile_images/451897623549444097/YiJrppWQ_normal.png</t>
  </si>
  <si>
    <t>http://pbs.twimg.com/profile_images/1155540911276773376/pL13ginP_normal.jpg</t>
  </si>
  <si>
    <t>http://pbs.twimg.com/profile_images/1038342567190908928/DSTe9xGE_normal.jpg</t>
  </si>
  <si>
    <t>http://pbs.twimg.com/profile_images/3190314347/18b2c12c480815aa9dbba15600a156a2_normal.jpeg</t>
  </si>
  <si>
    <t>http://pbs.twimg.com/profile_images/997494967433019392/-8b70LRF_normal.jpg</t>
  </si>
  <si>
    <t>http://pbs.twimg.com/profile_images/1182482929521266688/ailY-JzV_normal.jpg</t>
  </si>
  <si>
    <t>http://pbs.twimg.com/profile_images/496343802915737600/EOMHstqn_normal.jpeg</t>
  </si>
  <si>
    <t>http://pbs.twimg.com/profile_images/493545401597698049/gMiPEgyC_normal.jpeg</t>
  </si>
  <si>
    <t>http://pbs.twimg.com/profile_images/853603053596889088/UVATBrxa_normal.jpg</t>
  </si>
  <si>
    <t>http://pbs.twimg.com/profile_images/1092535571921231874/bZ3Th86L_normal.jpg</t>
  </si>
  <si>
    <t>http://pbs.twimg.com/profile_images/1177493413731586048/B4i73iz1_normal.jpg</t>
  </si>
  <si>
    <t>http://pbs.twimg.com/profile_images/604498364403748864/FycZCRn3_normal.jpg</t>
  </si>
  <si>
    <t>http://pbs.twimg.com/profile_images/897565806439133184/1-y4wT-t_normal.jpg</t>
  </si>
  <si>
    <t>http://pbs.twimg.com/profile_images/1090766146926792704/r4xVBGa6_normal.jpg</t>
  </si>
  <si>
    <t>http://pbs.twimg.com/profile_images/1165077171938852864/3gP9Fwn__normal.jpg</t>
  </si>
  <si>
    <t>http://pbs.twimg.com/profile_images/845433957902667777/v278zpoQ_normal.jpg</t>
  </si>
  <si>
    <t>http://pbs.twimg.com/profile_images/1170923741313818624/rVzA5k3P_normal.jpg</t>
  </si>
  <si>
    <t>http://pbs.twimg.com/profile_images/458155596013793280/ilM44TjW_normal.jpeg</t>
  </si>
  <si>
    <t>http://pbs.twimg.com/profile_images/1110748959742590978/J0u5Upvx_normal.png</t>
  </si>
  <si>
    <t>http://pbs.twimg.com/profile_images/1195346599809110017/jA8eqVe5_normal.jpg</t>
  </si>
  <si>
    <t>http://pbs.twimg.com/profile_images/1167940472465063938/31bJqrhW_normal.jpg</t>
  </si>
  <si>
    <t>http://pbs.twimg.com/profile_images/1180362012741623808/osUm_-Nb_normal.jpg</t>
  </si>
  <si>
    <t>http://pbs.twimg.com/profile_images/1173780788619313152/EdN4bOjk_normal.jpg</t>
  </si>
  <si>
    <t>http://pbs.twimg.com/profile_images/993538628008792064/iFhCY6sc_normal.jpg</t>
  </si>
  <si>
    <t>http://pbs.twimg.com/profile_images/1191875304698109952/6xtngQEI_normal.jpg</t>
  </si>
  <si>
    <t>http://pbs.twimg.com/profile_images/1157008205421129730/zUC6lOlS_normal.jpg</t>
  </si>
  <si>
    <t>http://pbs.twimg.com/profile_images/997014696195637250/sx_-YodJ_normal.jpg</t>
  </si>
  <si>
    <t>http://pbs.twimg.com/profile_images/781591522357772292/uwqDLr2w_normal.jpg</t>
  </si>
  <si>
    <t>http://pbs.twimg.com/profile_images/1009702694649520128/Gz0u-4kJ_normal.jpg</t>
  </si>
  <si>
    <t>http://pbs.twimg.com/profile_images/974379800130285568/fBrcpuy4_normal.jpg</t>
  </si>
  <si>
    <t>http://pbs.twimg.com/profile_images/788983696665698304/7ky6DxuM_normal.jpg</t>
  </si>
  <si>
    <t>http://pbs.twimg.com/profile_images/378800000742943236/e3aecdcfb9ae468a7aa5fdf45582e6a0_normal.jpeg</t>
  </si>
  <si>
    <t>http://pbs.twimg.com/profile_images/1152853543176425472/AjBl65Bd_normal.jpg</t>
  </si>
  <si>
    <t>http://pbs.twimg.com/profile_images/1079506765404884992/FcvbVkWj_normal.jpg</t>
  </si>
  <si>
    <t>http://pbs.twimg.com/profile_images/965235132712992768/jHii_OPS_normal.jpg</t>
  </si>
  <si>
    <t>http://pbs.twimg.com/profile_images/1133689567347785728/hLI-CKuj_normal.jpg</t>
  </si>
  <si>
    <t>http://pbs.twimg.com/profile_images/1173988830199865344/iV64QrTj_normal.jpg</t>
  </si>
  <si>
    <t>http://pbs.twimg.com/profile_images/1098649312689618944/nG-PezK3_normal.png</t>
  </si>
  <si>
    <t>http://pbs.twimg.com/profile_images/1192420282226692096/3p-DfdGS_normal.jpg</t>
  </si>
  <si>
    <t>http://pbs.twimg.com/profile_images/822388596778926080/AjElV3E-_normal.jpg</t>
  </si>
  <si>
    <t>http://pbs.twimg.com/profile_images/1178558270824304640/ACd87g8j_normal.png</t>
  </si>
  <si>
    <t>http://pbs.twimg.com/profile_images/844216557668651008/iNn0rWN6_normal.jpg</t>
  </si>
  <si>
    <t>http://pbs.twimg.com/profile_images/820988813292011521/Bw9TfjiW_normal.jpg</t>
  </si>
  <si>
    <t>http://pbs.twimg.com/profile_images/884672543780519937/V1A9oV4E_normal.jpg</t>
  </si>
  <si>
    <t>http://pbs.twimg.com/profile_images/1190164881967857664/-QqOdOmK_normal.jpg</t>
  </si>
  <si>
    <t>http://pbs.twimg.com/profile_images/776692731833905153/2AQmiscn_normal.jpg</t>
  </si>
  <si>
    <t>http://pbs.twimg.com/profile_images/1013928329114681345/37f08RGf_normal.jpg</t>
  </si>
  <si>
    <t>http://pbs.twimg.com/profile_images/1177332252012875776/POeU6Gk8_normal.jpg</t>
  </si>
  <si>
    <t>http://pbs.twimg.com/profile_images/1192746861783728128/OUQOUnlT_normal.png</t>
  </si>
  <si>
    <t>http://pbs.twimg.com/profile_images/773957337589567488/AtIjt8aC_normal.jpg</t>
  </si>
  <si>
    <t>http://pbs.twimg.com/profile_images/1058646830777536512/5IZ5V59G_normal.jpg</t>
  </si>
  <si>
    <t>http://pbs.twimg.com/profile_images/1044989581983010817/MT5fAD2y_normal.jpg</t>
  </si>
  <si>
    <t>http://pbs.twimg.com/profile_images/650169730750287872/uFysftr6_normal.jpg</t>
  </si>
  <si>
    <t>http://pbs.twimg.com/profile_images/850819601906753537/CdoLJuMG_normal.jpg</t>
  </si>
  <si>
    <t>http://pbs.twimg.com/profile_images/1189721203805753345/qDcBw7-D_normal.png</t>
  </si>
  <si>
    <t>http://pbs.twimg.com/profile_images/560185413302628354/LjZDo2bv_normal.png</t>
  </si>
  <si>
    <t>http://pbs.twimg.com/profile_images/897164254272405507/ll_7EvI7_normal.jpg</t>
  </si>
  <si>
    <t>http://pbs.twimg.com/profile_images/1194258105246343169/WHZZEkQX_normal.jpg</t>
  </si>
  <si>
    <t>http://pbs.twimg.com/profile_images/1176729167418843137/d7p1gwXc_normal.jpg</t>
  </si>
  <si>
    <t>http://pbs.twimg.com/profile_images/1076433065524776960/5VdbhMev_normal.jpg</t>
  </si>
  <si>
    <t>http://pbs.twimg.com/profile_images/1129398230721155072/aN7-EC65_normal.jpg</t>
  </si>
  <si>
    <t>http://pbs.twimg.com/profile_images/628240315007270912/54xjb9dM_normal.jpg</t>
  </si>
  <si>
    <t>http://pbs.twimg.com/profile_images/917485674730835968/CTdY13CA_normal.jpg</t>
  </si>
  <si>
    <t>http://pbs.twimg.com/profile_images/1191730609460252672/pBoDjhY7_normal.jpg</t>
  </si>
  <si>
    <t>http://pbs.twimg.com/profile_images/1186035474479173632/yfNmcvzH_normal.jpg</t>
  </si>
  <si>
    <t>http://pbs.twimg.com/profile_images/1187879914294435840/dhxopquZ_normal.jpg</t>
  </si>
  <si>
    <t>http://pbs.twimg.com/profile_images/930521890220838912/9JmnQxXF_normal.jpg</t>
  </si>
  <si>
    <t>http://pbs.twimg.com/profile_images/1120511029966929921/qyHCqCKO_normal.png</t>
  </si>
  <si>
    <t>http://pbs.twimg.com/profile_images/685638856473849856/T5YFcqR4_normal.jpg</t>
  </si>
  <si>
    <t>http://pbs.twimg.com/profile_images/435538567792586752/CcX8p09G_normal.jpeg</t>
  </si>
  <si>
    <t>http://pbs.twimg.com/profile_images/1089569620141387777/Kd5f_VXM_normal.jpg</t>
  </si>
  <si>
    <t>http://pbs.twimg.com/profile_images/828776587021553664/HaCFStnH_normal.jpg</t>
  </si>
  <si>
    <t>http://pbs.twimg.com/profile_images/943464893495246848/KIFK3gWI_normal.jpg</t>
  </si>
  <si>
    <t>http://pbs.twimg.com/profile_images/1029818823640264705/8tWZ4S8V_normal.jpg</t>
  </si>
  <si>
    <t>http://pbs.twimg.com/profile_images/1194743757071093767/wG_xT6zW_normal.jpg</t>
  </si>
  <si>
    <t>http://pbs.twimg.com/profile_images/1159145779879133185/m84sOC_Z_normal.jpg</t>
  </si>
  <si>
    <t>http://pbs.twimg.com/profile_images/929639611667644416/wjDspV65_normal.jpg</t>
  </si>
  <si>
    <t>http://pbs.twimg.com/profile_images/934273769484402688/aDnKCw3s_normal.jpg</t>
  </si>
  <si>
    <t>https://twitter.com/#!/territhompson80/status/1191526509363826689</t>
  </si>
  <si>
    <t>https://twitter.com/#!/investinglegend/status/1191527936773574656</t>
  </si>
  <si>
    <t>https://twitter.com/#!/deplorablegop13/status/1191550107964997633</t>
  </si>
  <si>
    <t>https://twitter.com/#!/gfi_himmelreich/status/1191601645135773696</t>
  </si>
  <si>
    <t>https://twitter.com/#!/nothingbutdreek/status/1191624021026230272</t>
  </si>
  <si>
    <t>https://twitter.com/#!/fatih_solen/status/1191633009687977984</t>
  </si>
  <si>
    <t>https://twitter.com/#!/rthegrate/status/1191682409294491649</t>
  </si>
  <si>
    <t>https://twitter.com/#!/librariesval/status/1191719919521615873</t>
  </si>
  <si>
    <t>https://twitter.com/#!/wactmac/status/1191721132535287813</t>
  </si>
  <si>
    <t>https://twitter.com/#!/johntrendler/status/1191770176368173056</t>
  </si>
  <si>
    <t>https://twitter.com/#!/annetteraveneau/status/1191799601348644865</t>
  </si>
  <si>
    <t>https://twitter.com/#!/jennabossert/status/1191805232264536064</t>
  </si>
  <si>
    <t>https://twitter.com/#!/naleo/status/1191799251849887747</t>
  </si>
  <si>
    <t>https://twitter.com/#!/julicabrales/status/1191839366655696897</t>
  </si>
  <si>
    <t>https://twitter.com/#!/fraudauditor/status/1191877031090364416</t>
  </si>
  <si>
    <t>https://twitter.com/#!/gordonfbennett/status/1191874465291853824</t>
  </si>
  <si>
    <t>https://twitter.com/#!/netminnow/status/1191881336635756545</t>
  </si>
  <si>
    <t>https://twitter.com/#!/padakitty/status/1191905130536460289</t>
  </si>
  <si>
    <t>https://twitter.com/#!/sam_perrin/status/1192019816451842050</t>
  </si>
  <si>
    <t>https://twitter.com/#!/o_oweil/status/1191622165692604417</t>
  </si>
  <si>
    <t>https://twitter.com/#!/o_oweil/status/1192022312675160064</t>
  </si>
  <si>
    <t>https://twitter.com/#!/asystecdms/status/1192072739164708864</t>
  </si>
  <si>
    <t>https://twitter.com/#!/kevinstan4d/status/1192064398807982083</t>
  </si>
  <si>
    <t>https://twitter.com/#!/lightnessalways/status/1192092714726236160</t>
  </si>
  <si>
    <t>https://twitter.com/#!/airdropster/status/1192113078537785345</t>
  </si>
  <si>
    <t>https://twitter.com/#!/kboehlert/status/1192126061959499776</t>
  </si>
  <si>
    <t>https://twitter.com/#!/senhanksanders/status/1192257962959679488</t>
  </si>
  <si>
    <t>https://twitter.com/#!/nafs2016/status/1192274109482328064</t>
  </si>
  <si>
    <t>https://twitter.com/#!/spidey2345/status/1192274229523369987</t>
  </si>
  <si>
    <t>https://twitter.com/#!/trextrip/status/1191539262132563974</t>
  </si>
  <si>
    <t>https://twitter.com/#!/trextrip/status/1192517795759689730</t>
  </si>
  <si>
    <t>https://twitter.com/#!/hereshenry/status/1192527511655194625</t>
  </si>
  <si>
    <t>https://twitter.com/#!/eglowrey/status/1192536255885664256</t>
  </si>
  <si>
    <t>https://twitter.com/#!/pramod_rane/status/1192580001050181633</t>
  </si>
  <si>
    <t>https://twitter.com/#!/gypsydennis/status/1192650567258005504</t>
  </si>
  <si>
    <t>https://twitter.com/#!/nwgsdpdx/status/1192673182202777600</t>
  </si>
  <si>
    <t>https://twitter.com/#!/mpoore/status/1192677952154157056</t>
  </si>
  <si>
    <t>https://twitter.com/#!/llabuda/status/1192678781741174784</t>
  </si>
  <si>
    <t>https://twitter.com/#!/akvirtualgeek/status/1192553417199120384</t>
  </si>
  <si>
    <t>https://twitter.com/#!/akvirtualgeek/status/1192724428091613184</t>
  </si>
  <si>
    <t>https://twitter.com/#!/ctopope/status/1192726465063899136</t>
  </si>
  <si>
    <t>https://twitter.com/#!/afragop72/status/1192728583954935808</t>
  </si>
  <si>
    <t>https://twitter.com/#!/jarhead_trader/status/1192754018638028800</t>
  </si>
  <si>
    <t>https://twitter.com/#!/virtualhobbit/status/1192756934270578688</t>
  </si>
  <si>
    <t>https://twitter.com/#!/anacoll_ucdm/status/1192872242998366208</t>
  </si>
  <si>
    <t>https://twitter.com/#!/josieblawson/status/1192890397304844288</t>
  </si>
  <si>
    <t>https://twitter.com/#!/arief9kb/status/1192900644538990592</t>
  </si>
  <si>
    <t>https://twitter.com/#!/mechi6d2/status/1192932475074482177</t>
  </si>
  <si>
    <t>https://twitter.com/#!/evinjildaz/status/1192760858419630080</t>
  </si>
  <si>
    <t>https://twitter.com/#!/matthieudiscour/status/1192793284986507265</t>
  </si>
  <si>
    <t>https://twitter.com/#!/franceandghana/status/1193076040098299905</t>
  </si>
  <si>
    <t>https://twitter.com/#!/mbordlaurans/status/1193084301224665088</t>
  </si>
  <si>
    <t>https://twitter.com/#!/ebrahimaldesouk/status/1193103269079457792</t>
  </si>
  <si>
    <t>https://twitter.com/#!/eswar369/status/1193136575212736512</t>
  </si>
  <si>
    <t>https://twitter.com/#!/kittitas_lwv/status/1193155168012886016</t>
  </si>
  <si>
    <t>https://twitter.com/#!/gsoeldner/status/1188499131658059777</t>
  </si>
  <si>
    <t>https://twitter.com/#!/gsoeldner/status/1193166456705421317</t>
  </si>
  <si>
    <t>https://twitter.com/#!/jenssoeldner/status/1192943007659626496</t>
  </si>
  <si>
    <t>https://twitter.com/#!/jenssoeldner/status/1193200369029046272</t>
  </si>
  <si>
    <t>https://twitter.com/#!/cyclingsaoirse/status/1193242667599089664</t>
  </si>
  <si>
    <t>https://twitter.com/#!/mryardbug/status/1193522438602215424</t>
  </si>
  <si>
    <t>https://twitter.com/#!/deepak_vmware/status/1192901118814064640</t>
  </si>
  <si>
    <t>https://twitter.com/#!/deepak_vmware/status/1193541872003584001</t>
  </si>
  <si>
    <t>https://twitter.com/#!/santchiweb/status/1193542129890582532</t>
  </si>
  <si>
    <t>https://twitter.com/#!/technicalvalues/status/861583574599913473</t>
  </si>
  <si>
    <t>https://twitter.com/#!/garyflynnau/status/1193552421424902145</t>
  </si>
  <si>
    <t>https://twitter.com/#!/luwagarluwagar/status/1193593388739833856</t>
  </si>
  <si>
    <t>https://twitter.com/#!/marybethtrz710/status/1193634607519940609</t>
  </si>
  <si>
    <t>https://twitter.com/#!/big_fos/status/1193582747543052288</t>
  </si>
  <si>
    <t>https://twitter.com/#!/pat_greeneyes/status/1193662728256311296</t>
  </si>
  <si>
    <t>https://twitter.com/#!/is4bestbusiness/status/1192688047437033472</t>
  </si>
  <si>
    <t>https://twitter.com/#!/is4bestbusiness/status/1193762117532430336</t>
  </si>
  <si>
    <t>https://twitter.com/#!/hakan61006184/status/1193793851057754112</t>
  </si>
  <si>
    <t>https://twitter.com/#!/lowngsnake/status/1193805076923658241</t>
  </si>
  <si>
    <t>https://twitter.com/#!/paulofreitas84/status/1193807830396145667</t>
  </si>
  <si>
    <t>https://twitter.com/#!/binarytesting/status/1193809466233196545</t>
  </si>
  <si>
    <t>https://twitter.com/#!/pssfairdrops/status/1193812829385691137</t>
  </si>
  <si>
    <t>https://twitter.com/#!/satpal_satpal/status/1193833148154441728</t>
  </si>
  <si>
    <t>https://twitter.com/#!/hashgoal_pool/status/1193880504610607104</t>
  </si>
  <si>
    <t>https://twitter.com/#!/centralcrypto/status/1193881050985795584</t>
  </si>
  <si>
    <t>https://twitter.com/#!/pravin_bhudiya/status/1193881370075918337</t>
  </si>
  <si>
    <t>https://twitter.com/#!/geranqn/status/1193891216506675201</t>
  </si>
  <si>
    <t>https://twitter.com/#!/cryptolady08/status/1193909717837312000</t>
  </si>
  <si>
    <t>https://twitter.com/#!/dameliatus/status/1193939554266484736</t>
  </si>
  <si>
    <t>https://twitter.com/#!/david4mktg/status/1194066335585554432</t>
  </si>
  <si>
    <t>https://twitter.com/#!/david4mktg/status/1193215825500459009</t>
  </si>
  <si>
    <t>https://twitter.com/#!/kamla_5abi/status/1194072328071610368</t>
  </si>
  <si>
    <t>https://twitter.com/#!/greg_lythe/status/1194087974184660992</t>
  </si>
  <si>
    <t>https://twitter.com/#!/mvkevinb/status/1194097303914733568</t>
  </si>
  <si>
    <t>https://twitter.com/#!/cas_2050001283/status/1194135584782061568</t>
  </si>
  <si>
    <t>https://twitter.com/#!/moneroarmy/status/1194176543049863168</t>
  </si>
  <si>
    <t>https://twitter.com/#!/maxmasher/status/1194190622355316736</t>
  </si>
  <si>
    <t>https://twitter.com/#!/lapartisane/status/1194218084543782914</t>
  </si>
  <si>
    <t>https://twitter.com/#!/brandon39156690/status/1193804096555438080</t>
  </si>
  <si>
    <t>https://twitter.com/#!/brandon39156690/status/1194287293386952709</t>
  </si>
  <si>
    <t>https://twitter.com/#!/dieseljones2/status/1194287989905612801</t>
  </si>
  <si>
    <t>https://twitter.com/#!/bitcoingupta/status/1194288813033562121</t>
  </si>
  <si>
    <t>https://twitter.com/#!/bitcoin_publish/status/1194289390857719809</t>
  </si>
  <si>
    <t>https://twitter.com/#!/bitcoinrey/status/1194294641438478337</t>
  </si>
  <si>
    <t>https://twitter.com/#!/bitcoinlovers6/status/1194301560844673024</t>
  </si>
  <si>
    <t>https://twitter.com/#!/verybullish/status/1194331292306935809</t>
  </si>
  <si>
    <t>https://twitter.com/#!/abhibisht89/status/1194394638540558342</t>
  </si>
  <si>
    <t>https://twitter.com/#!/belarus91358527/status/1194401965851250690</t>
  </si>
  <si>
    <t>https://twitter.com/#!/mindandtrading/status/1193876823471534080</t>
  </si>
  <si>
    <t>https://twitter.com/#!/giveawayocean/status/1194455235080536065</t>
  </si>
  <si>
    <t>https://twitter.com/#!/manderlucci/status/1194500392232607744</t>
  </si>
  <si>
    <t>https://twitter.com/#!/efrontoni/status/1194393679802314752</t>
  </si>
  <si>
    <t>https://twitter.com/#!/thecuriousluke/status/1194500407604711424</t>
  </si>
  <si>
    <t>https://twitter.com/#!/alfredrol/status/1194535359759241216</t>
  </si>
  <si>
    <t>https://twitter.com/#!/roelandstrijk/status/1194628795216486401</t>
  </si>
  <si>
    <t>https://twitter.com/#!/visresassn/status/1192592786450722822</t>
  </si>
  <si>
    <t>https://twitter.com/#!/arlisnap/status/1193568501736165377</t>
  </si>
  <si>
    <t>https://twitter.com/#!/visresassn/status/1193559159234543617</t>
  </si>
  <si>
    <t>https://twitter.com/#!/visresassn/status/1194631536575860737</t>
  </si>
  <si>
    <t>https://twitter.com/#!/visresassn/status/1191717256931270663</t>
  </si>
  <si>
    <t>https://twitter.com/#!/visresassn/status/1192094815636340736</t>
  </si>
  <si>
    <t>https://twitter.com/#!/visresassn/status/1192125097496195072</t>
  </si>
  <si>
    <t>https://twitter.com/#!/visresassn/status/1194355453020393472</t>
  </si>
  <si>
    <t>https://twitter.com/#!/bgronas/status/1194646395770298375</t>
  </si>
  <si>
    <t>https://twitter.com/#!/wiski_praat/status/1194528967417585664</t>
  </si>
  <si>
    <t>https://twitter.com/#!/dacom/status/1194548002234523649</t>
  </si>
  <si>
    <t>https://twitter.com/#!/_ivor/status/1194650817187454981</t>
  </si>
  <si>
    <t>https://twitter.com/#!/aimeeorleans/status/1194691415923679234</t>
  </si>
  <si>
    <t>https://twitter.com/#!/jonathanmedd/status/1194697407012966401</t>
  </si>
  <si>
    <t>https://twitter.com/#!/simoneady/status/1194698054462582785</t>
  </si>
  <si>
    <t>https://twitter.com/#!/jamcleo/status/1194699383620734976</t>
  </si>
  <si>
    <t>https://twitter.com/#!/_chelnak/status/1194700671737618432</t>
  </si>
  <si>
    <t>https://twitter.com/#!/thewaywithanoa/status/1194724101790818304</t>
  </si>
  <si>
    <t>https://twitter.com/#!/tenshiakari12/status/1194732053503381505</t>
  </si>
  <si>
    <t>https://twitter.com/#!/hazenet/status/1194743469262221312</t>
  </si>
  <si>
    <t>https://twitter.com/#!/vhybriduk/status/1194754460326809601</t>
  </si>
  <si>
    <t>https://twitter.com/#!/tokiwana/status/1194765316741640198</t>
  </si>
  <si>
    <t>https://twitter.com/#!/newgaproject/status/1194674686975729669</t>
  </si>
  <si>
    <t>https://twitter.com/#!/cheekyewe/status/1194782134214381568</t>
  </si>
  <si>
    <t>https://twitter.com/#!/iche_me/status/1194826102662930437</t>
  </si>
  <si>
    <t>https://twitter.com/#!/demforlife3/status/1194827010192875520</t>
  </si>
  <si>
    <t>https://twitter.com/#!/lizmoblubuckeye/status/1194829768639885312</t>
  </si>
  <si>
    <t>https://twitter.com/#!/hanianempress/status/1194832974551760896</t>
  </si>
  <si>
    <t>https://twitter.com/#!/we_are_vector/status/1194833437590462464</t>
  </si>
  <si>
    <t>https://twitter.com/#!/ravenresists/status/1194838855276539905</t>
  </si>
  <si>
    <t>https://twitter.com/#!/kazem7777m/status/1194912499201495040</t>
  </si>
  <si>
    <t>https://twitter.com/#!/bitcoin_bullet/status/1194286825780609024</t>
  </si>
  <si>
    <t>https://twitter.com/#!/pthudunofficial/status/1194301641018597376</t>
  </si>
  <si>
    <t>https://twitter.com/#!/pthudunofficial/status/1194912589362475009</t>
  </si>
  <si>
    <t>https://twitter.com/#!/eazyrt/status/1194912659981918208</t>
  </si>
  <si>
    <t>https://twitter.com/#!/giulianoberteo/status/1194933213996732416</t>
  </si>
  <si>
    <t>https://twitter.com/#!/dizzle5000/status/1194940099517173760</t>
  </si>
  <si>
    <t>https://twitter.com/#!/do0dzzz/status/1194949566392602624</t>
  </si>
  <si>
    <t>https://twitter.com/#!/letsmake_laugh/status/1194963395721613314</t>
  </si>
  <si>
    <t>https://twitter.com/#!/aquarius1049/status/1194970445151264770</t>
  </si>
  <si>
    <t>https://twitter.com/#!/breadwinner1602/status/1194997862175653888</t>
  </si>
  <si>
    <t>https://twitter.com/#!/andkinkade/status/1195007071617466369</t>
  </si>
  <si>
    <t>https://twitter.com/#!/debbidelicious/status/1192106463134715910</t>
  </si>
  <si>
    <t>https://twitter.com/#!/debbidelicious/status/1195010721941262336</t>
  </si>
  <si>
    <t>https://twitter.com/#!/aymanfadel/status/1195038879319035904</t>
  </si>
  <si>
    <t>https://twitter.com/#!/powervramodule/status/1194697257641226245</t>
  </si>
  <si>
    <t>https://twitter.com/#!/preetamzare/status/1195069360966119426</t>
  </si>
  <si>
    <t>https://twitter.com/#!/sigamauriciopaz/status/1195080434893434880</t>
  </si>
  <si>
    <t>https://twitter.com/#!/llingle/status/1195082465095954445</t>
  </si>
  <si>
    <t>https://twitter.com/#!/officialvra/status/1193185846985445376</t>
  </si>
  <si>
    <t>https://twitter.com/#!/officialvra/status/1193187828018110464</t>
  </si>
  <si>
    <t>https://twitter.com/#!/officialvra/status/1193235786486996995</t>
  </si>
  <si>
    <t>https://twitter.com/#!/officialvra/status/1193492608208769025</t>
  </si>
  <si>
    <t>https://twitter.com/#!/officialvra/status/1193655527345213443</t>
  </si>
  <si>
    <t>https://twitter.com/#!/officialvra/status/1194580399697084416</t>
  </si>
  <si>
    <t>https://twitter.com/#!/officialvra/status/1195083605749510146</t>
  </si>
  <si>
    <t>https://twitter.com/#!/wakedeb/status/1195094159197196289</t>
  </si>
  <si>
    <t>https://twitter.com/#!/nofearnofavors4/status/1194812754730848261</t>
  </si>
  <si>
    <t>https://twitter.com/#!/tobesafensound/status/1195097042139242497</t>
  </si>
  <si>
    <t>https://twitter.com/#!/latraxa/status/1195287083235106817</t>
  </si>
  <si>
    <t>https://twitter.com/#!/cryptovanessa/status/1193801692376190977</t>
  </si>
  <si>
    <t>https://twitter.com/#!/sovlabs/status/1193982204713545730</t>
  </si>
  <si>
    <t>https://twitter.com/#!/sovlabs/status/1195352148214726656</t>
  </si>
  <si>
    <t>https://twitter.com/#!/dhieggobezerra/status/1195354025216098304</t>
  </si>
  <si>
    <t>https://twitter.com/#!/sunny_dua/status/1195390362291826688</t>
  </si>
  <si>
    <t>https://twitter.com/#!/sandeepkumbhar/status/1195409831638654977</t>
  </si>
  <si>
    <t>https://twitter.com/#!/bluemedora/status/1195411243957309441</t>
  </si>
  <si>
    <t>https://twitter.com/#!/madman045/status/1195411574657355777</t>
  </si>
  <si>
    <t>https://twitter.com/#!/wfrolik/status/1195422834484535302</t>
  </si>
  <si>
    <t>https://twitter.com/#!/lianabenavides/status/1195423188584456193</t>
  </si>
  <si>
    <t>https://twitter.com/#!/askjema/status/1195423260202156033</t>
  </si>
  <si>
    <t>https://twitter.com/#!/yurithomas99/status/1195423361146294272</t>
  </si>
  <si>
    <t>https://twitter.com/#!/catawu/status/1195424552831963136</t>
  </si>
  <si>
    <t>https://twitter.com/#!/sullyanne1/status/1195425134422773760</t>
  </si>
  <si>
    <t>https://twitter.com/#!/grantstern/status/1195427290735362048</t>
  </si>
  <si>
    <t>https://twitter.com/#!/aprilfrst/status/1195427459572748288</t>
  </si>
  <si>
    <t>https://twitter.com/#!/harperitebgone/status/1195427703475884032</t>
  </si>
  <si>
    <t>https://twitter.com/#!/gwydion620/status/1195427714368524289</t>
  </si>
  <si>
    <t>https://twitter.com/#!/neilsicherman/status/1195427919939723264</t>
  </si>
  <si>
    <t>https://twitter.com/#!/hopmar3/status/1195427954756595712</t>
  </si>
  <si>
    <t>https://twitter.com/#!/newyorker2212/status/1195428010809331713</t>
  </si>
  <si>
    <t>https://twitter.com/#!/hamburdersfrump/status/1195428517049061376</t>
  </si>
  <si>
    <t>https://twitter.com/#!/vedehimajumdar/status/1195428526926835714</t>
  </si>
  <si>
    <t>https://twitter.com/#!/bellestarr48/status/1195428694359195650</t>
  </si>
  <si>
    <t>https://twitter.com/#!/ebner_jane/status/1195428720972042242</t>
  </si>
  <si>
    <t>https://twitter.com/#!/mkhristina/status/1195429345281622016</t>
  </si>
  <si>
    <t>https://twitter.com/#!/valameen/status/1195429621740662784</t>
  </si>
  <si>
    <t>https://twitter.com/#!/susanhu60863084/status/1195433316666806272</t>
  </si>
  <si>
    <t>https://twitter.com/#!/jruggiero86/status/1195433486254895104</t>
  </si>
  <si>
    <t>https://twitter.com/#!/mspepper1970/status/1195436072202752000</t>
  </si>
  <si>
    <t>https://twitter.com/#!/mindcaviar/status/1195437183471161349</t>
  </si>
  <si>
    <t>https://twitter.com/#!/bannerite/status/1195443508095651841</t>
  </si>
  <si>
    <t>https://twitter.com/#!/jot_au/status/1195443812945911808</t>
  </si>
  <si>
    <t>https://twitter.com/#!/emayaregee/status/1195443853005852675</t>
  </si>
  <si>
    <t>https://twitter.com/#!/customcore7/status/1195444264240480256</t>
  </si>
  <si>
    <t>https://twitter.com/#!/trudygonzales/status/1195446951300386816</t>
  </si>
  <si>
    <t>https://twitter.com/#!/vmarkus_k/status/1195448299500834816</t>
  </si>
  <si>
    <t>https://twitter.com/#!/tsiser45/status/1195457130658238466</t>
  </si>
  <si>
    <t>https://twitter.com/#!/oporanski/status/1192420100529364992</t>
  </si>
  <si>
    <t>https://twitter.com/#!/oporanski/status/1195458046283190272</t>
  </si>
  <si>
    <t>https://twitter.com/#!/moopersists/status/1195462287550640129</t>
  </si>
  <si>
    <t>https://twitter.com/#!/liberalnavyseal/status/1195462369410985984</t>
  </si>
  <si>
    <t>https://twitter.com/#!/ccnn35555922/status/1195462676866052097</t>
  </si>
  <si>
    <t>https://twitter.com/#!/otpor17/status/1195462988813217792</t>
  </si>
  <si>
    <t>https://twitter.com/#!/stocksnscotch/status/1195463155083726849</t>
  </si>
  <si>
    <t>https://twitter.com/#!/ksufankat/status/1195463213783175168</t>
  </si>
  <si>
    <t>https://twitter.com/#!/kherriage/status/1191512993168793600</t>
  </si>
  <si>
    <t>https://twitter.com/#!/kherriage/status/1191706505013350401</t>
  </si>
  <si>
    <t>https://twitter.com/#!/kherriage/status/1192139358566002689</t>
  </si>
  <si>
    <t>https://twitter.com/#!/kherriage/status/1192508820020436993</t>
  </si>
  <si>
    <t>https://twitter.com/#!/kherriage/status/1194002252807184385</t>
  </si>
  <si>
    <t>https://twitter.com/#!/kherriage/status/1194588262192615429</t>
  </si>
  <si>
    <t>https://twitter.com/#!/kherriage/status/1195379792897597441</t>
  </si>
  <si>
    <t>https://twitter.com/#!/kherriage/status/1195462505386184709</t>
  </si>
  <si>
    <t>https://twitter.com/#!/rocknrollcabbie/status/1195465360176074752</t>
  </si>
  <si>
    <t>https://twitter.com/#!/merlange/status/1195465472956874752</t>
  </si>
  <si>
    <t>https://twitter.com/#!/snowbird42/status/1195465533774282752</t>
  </si>
  <si>
    <t>https://twitter.com/#!/marciabunney/status/1195468332532523008</t>
  </si>
  <si>
    <t>https://twitter.com/#!/wetcom/status/1195409233682018306</t>
  </si>
  <si>
    <t>https://twitter.com/#!/nsolop/status/1195470614074732545</t>
  </si>
  <si>
    <t>https://twitter.com/#!/nsolop/status/1192775132189728773</t>
  </si>
  <si>
    <t>https://twitter.com/#!/deemoney521/status/1195471697073311747</t>
  </si>
  <si>
    <t>https://twitter.com/#!/batuhandemirdal/status/1192878056991576066</t>
  </si>
  <si>
    <t>https://twitter.com/#!/batuhandemirdal/status/1195483398292287488</t>
  </si>
  <si>
    <t>https://twitter.com/#!/truth_wins/status/1195490411638190081</t>
  </si>
  <si>
    <t>https://twitter.com/#!/miyualmirante10/status/1195501168476033024</t>
  </si>
  <si>
    <t>https://twitter.com/#!/charta_77/status/1195505866037960704</t>
  </si>
  <si>
    <t>https://twitter.com/#!/susanb98604/status/1195534742298300418</t>
  </si>
  <si>
    <t>https://twitter.com/#!/abovevlaardinge/status/1195621771162062848</t>
  </si>
  <si>
    <t>https://twitter.com/#!/vrealizeauto/status/1195374677931282432</t>
  </si>
  <si>
    <t>https://twitter.com/#!/vnagesh/status/1195674954362163201</t>
  </si>
  <si>
    <t>https://twitter.com/#!/vrealizeauto/status/1192524620815065088</t>
  </si>
  <si>
    <t>https://twitter.com/#!/vrealizeauto/status/1192841785489395714</t>
  </si>
  <si>
    <t>https://twitter.com/#!/vrealizeauto/status/1194666275814821888</t>
  </si>
  <si>
    <t>https://twitter.com/#!/vnagesh/status/1194698241113284608</t>
  </si>
  <si>
    <t>https://twitter.com/#!/publicsafetyust/status/1195561490549481472</t>
  </si>
  <si>
    <t>https://twitter.com/#!/publicsafetyust/status/1194779984189112320</t>
  </si>
  <si>
    <t>https://twitter.com/#!/publicsafetyust/status/1195521738320367618</t>
  </si>
  <si>
    <t>https://twitter.com/#!/publicsafetyust/status/1195523146562113542</t>
  </si>
  <si>
    <t>https://twitter.com/#!/publicsafetyust/status/1195541865426280448</t>
  </si>
  <si>
    <t>https://twitter.com/#!/publicsafetyust/status/1195580317706440705</t>
  </si>
  <si>
    <t>https://twitter.com/#!/publicsafetyust/status/1195592680178356224</t>
  </si>
  <si>
    <t>https://twitter.com/#!/publicsafetyust/status/1195622546575679489</t>
  </si>
  <si>
    <t>https://twitter.com/#!/publicsafetyust/status/1195679049080877056</t>
  </si>
  <si>
    <t>https://twitter.com/#!/tvallons/status/1195680476108906496</t>
  </si>
  <si>
    <t>https://twitter.com/#!/coscialeo/status/1192040337935613952</t>
  </si>
  <si>
    <t>https://twitter.com/#!/itq_belux/status/1192119708495036416</t>
  </si>
  <si>
    <t>https://twitter.com/#!/digidaddyin/status/1195673441480740864</t>
  </si>
  <si>
    <t>https://twitter.com/#!/telangaanabidda/status/1195688119162589186</t>
  </si>
  <si>
    <t>https://twitter.com/#!/perezitq/status/1195718412137304064</t>
  </si>
  <si>
    <t>https://twitter.com/#!/mayatcontreras/status/1195432537713184768</t>
  </si>
  <si>
    <t>https://twitter.com/#!/jenhodges7/status/1195718516034457601</t>
  </si>
  <si>
    <t>https://twitter.com/#!/nartist/status/1195727806401040384</t>
  </si>
  <si>
    <t>https://twitter.com/#!/joyceporterdunn/status/1195728524549726208</t>
  </si>
  <si>
    <t>https://twitter.com/#!/plantflowes/status/1195728776308645890</t>
  </si>
  <si>
    <t>https://twitter.com/#!/bluestate2018/status/1195729509431087105</t>
  </si>
  <si>
    <t>https://twitter.com/#!/willmay/status/1195730240997380096</t>
  </si>
  <si>
    <t>https://twitter.com/#!/southbounddeb/status/1195730956101062656</t>
  </si>
  <si>
    <t>https://twitter.com/#!/only4rm/status/1195422576576802816</t>
  </si>
  <si>
    <t>https://twitter.com/#!/only4rm/status/1195727689027661824</t>
  </si>
  <si>
    <t>https://twitter.com/#!/thecynic14/status/1195731976986275840</t>
  </si>
  <si>
    <t>https://twitter.com/#!/vaiper/status/1195746808019992576</t>
  </si>
  <si>
    <t>https://twitter.com/#!/cpavmug/status/1195082168080510997</t>
  </si>
  <si>
    <t>https://twitter.com/#!/puthoffmatt/status/1195747490332659712</t>
  </si>
  <si>
    <t>https://twitter.com/#!/aviationyqr/status/1195826721552924672</t>
  </si>
  <si>
    <t>https://twitter.com/#!/mscecilem/status/1195868655487213569</t>
  </si>
  <si>
    <t>https://twitter.com/#!/stan_gene1/status/1196034994541486080</t>
  </si>
  <si>
    <t>https://twitter.com/#!/cryptovanessa/status/1193930277426520065</t>
  </si>
  <si>
    <t>https://twitter.com/#!/cryptovanessa/status/1194256617182769153</t>
  </si>
  <si>
    <t>https://twitter.com/#!/cryptovanessa/status/1194909559254593536</t>
  </si>
  <si>
    <t>https://twitter.com/#!/cryptovanessa/status/1195311769952116738</t>
  </si>
  <si>
    <t>https://twitter.com/#!/kyle88027243/status/1196037352642228224</t>
  </si>
  <si>
    <t>https://twitter.com/#!/karrasamelia5/status/1196042829799268352</t>
  </si>
  <si>
    <t>https://twitter.com/#!/moundsview_pd/status/1195867113203912705</t>
  </si>
  <si>
    <t>https://twitter.com/#!/mncopsvra/status/1195872229768253442</t>
  </si>
  <si>
    <t>https://twitter.com/#!/mncopsvra/status/1195872152748220416</t>
  </si>
  <si>
    <t>https://twitter.com/#!/mncopsvra/status/1196044919544143874</t>
  </si>
  <si>
    <t>https://twitter.com/#!/cloquetpolicemn/status/1195870664013553665</t>
  </si>
  <si>
    <t>https://twitter.com/#!/cloquetpolicemn/status/1196042724060872705</t>
  </si>
  <si>
    <t>https://twitter.com/#!/ihatei35/status/1196070529486249984</t>
  </si>
  <si>
    <t>https://twitter.com/#!/above_boonville/status/1195425064574947328</t>
  </si>
  <si>
    <t>https://twitter.com/#!/above_boonville/status/1196077194629521409</t>
  </si>
  <si>
    <t>https://twitter.com/#!/ga10indivisible/status/1195504255710498816</t>
  </si>
  <si>
    <t>https://twitter.com/#!/ga10indivisible/status/1196158343229952000</t>
  </si>
  <si>
    <t>https://twitter.com/#!/laurendownsouth/status/1196200487021879297</t>
  </si>
  <si>
    <t>https://twitter.com/#!/josecavalheri/status/1192064141126766594</t>
  </si>
  <si>
    <t>https://twitter.com/#!/itq/status/1192066979894566912</t>
  </si>
  <si>
    <t>https://twitter.com/#!/itq_belux/status/1195680858050613251</t>
  </si>
  <si>
    <t>https://twitter.com/#!/vhojan/status/1195682314233294850</t>
  </si>
  <si>
    <t>https://twitter.com/#!/itq/status/1196336464629575680</t>
  </si>
  <si>
    <t>https://twitter.com/#!/o_oweilk/status/1194916930416721921</t>
  </si>
  <si>
    <t>https://twitter.com/#!/o_oweilk/status/1196195946499059719</t>
  </si>
  <si>
    <t>https://twitter.com/#!/o_oweilk/status/1196206279812886528</t>
  </si>
  <si>
    <t>https://twitter.com/#!/o_oweilk/status/1194898839913848832</t>
  </si>
  <si>
    <t>https://twitter.com/#!/o_oweilk/status/1196211495962632193</t>
  </si>
  <si>
    <t>https://twitter.com/#!/o_oweilk/status/1196346789886074880</t>
  </si>
  <si>
    <t>https://twitter.com/#!/o_oweilk/status/1194897022194765824</t>
  </si>
  <si>
    <t>https://twitter.com/#!/sigingstone/status/1196350123795787777</t>
  </si>
  <si>
    <t>https://twitter.com/#!/auscottnorris/status/1196304122850332672</t>
  </si>
  <si>
    <t>https://twitter.com/#!/tonyphan_/status/1196360035741208577</t>
  </si>
  <si>
    <t>1191526509363826689</t>
  </si>
  <si>
    <t>1191527936773574656</t>
  </si>
  <si>
    <t>1191550107964997633</t>
  </si>
  <si>
    <t>1191601645135773696</t>
  </si>
  <si>
    <t>1191624021026230272</t>
  </si>
  <si>
    <t>1191633009687977984</t>
  </si>
  <si>
    <t>1191682409294491649</t>
  </si>
  <si>
    <t>1191719919521615873</t>
  </si>
  <si>
    <t>1191721132535287813</t>
  </si>
  <si>
    <t>1191770176368173056</t>
  </si>
  <si>
    <t>1191799601348644865</t>
  </si>
  <si>
    <t>1191805232264536064</t>
  </si>
  <si>
    <t>1191799251849887747</t>
  </si>
  <si>
    <t>1191839366655696897</t>
  </si>
  <si>
    <t>1191877031090364416</t>
  </si>
  <si>
    <t>1191874465291853824</t>
  </si>
  <si>
    <t>1191881336635756545</t>
  </si>
  <si>
    <t>1191905130536460289</t>
  </si>
  <si>
    <t>1192019816451842050</t>
  </si>
  <si>
    <t>1191622165692604417</t>
  </si>
  <si>
    <t>1192022312675160064</t>
  </si>
  <si>
    <t>1192072739164708864</t>
  </si>
  <si>
    <t>1192064398807982083</t>
  </si>
  <si>
    <t>1192092714726236160</t>
  </si>
  <si>
    <t>1192113078537785345</t>
  </si>
  <si>
    <t>1192126061959499776</t>
  </si>
  <si>
    <t>1192257962959679488</t>
  </si>
  <si>
    <t>1192274109482328064</t>
  </si>
  <si>
    <t>1192274229523369987</t>
  </si>
  <si>
    <t>1191539262132563974</t>
  </si>
  <si>
    <t>1192517795759689730</t>
  </si>
  <si>
    <t>1192527511655194625</t>
  </si>
  <si>
    <t>1192536255885664256</t>
  </si>
  <si>
    <t>1192580001050181633</t>
  </si>
  <si>
    <t>1192650567258005504</t>
  </si>
  <si>
    <t>1192673182202777600</t>
  </si>
  <si>
    <t>1192677952154157056</t>
  </si>
  <si>
    <t>1192678781741174784</t>
  </si>
  <si>
    <t>1192553417199120384</t>
  </si>
  <si>
    <t>1192724428091613184</t>
  </si>
  <si>
    <t>1192726465063899136</t>
  </si>
  <si>
    <t>1192728583954935808</t>
  </si>
  <si>
    <t>1192754018638028800</t>
  </si>
  <si>
    <t>1192756934270578688</t>
  </si>
  <si>
    <t>1192872242998366208</t>
  </si>
  <si>
    <t>1192890397304844288</t>
  </si>
  <si>
    <t>1192900644538990592</t>
  </si>
  <si>
    <t>1192932475074482177</t>
  </si>
  <si>
    <t>1192760858419630080</t>
  </si>
  <si>
    <t>1192793284986507265</t>
  </si>
  <si>
    <t>1193076040098299905</t>
  </si>
  <si>
    <t>1193084301224665088</t>
  </si>
  <si>
    <t>1193103269079457792</t>
  </si>
  <si>
    <t>1193136575212736512</t>
  </si>
  <si>
    <t>1193155168012886016</t>
  </si>
  <si>
    <t>1188499131658059777</t>
  </si>
  <si>
    <t>1193166456705421317</t>
  </si>
  <si>
    <t>1192943007659626496</t>
  </si>
  <si>
    <t>1193200369029046272</t>
  </si>
  <si>
    <t>1193242667599089664</t>
  </si>
  <si>
    <t>1193522438602215424</t>
  </si>
  <si>
    <t>1192901118814064640</t>
  </si>
  <si>
    <t>1193541872003584001</t>
  </si>
  <si>
    <t>1193542129890582532</t>
  </si>
  <si>
    <t>861583574599913473</t>
  </si>
  <si>
    <t>1193552421424902145</t>
  </si>
  <si>
    <t>1193593388739833856</t>
  </si>
  <si>
    <t>1193634607519940609</t>
  </si>
  <si>
    <t>1193582747543052288</t>
  </si>
  <si>
    <t>1193662728256311296</t>
  </si>
  <si>
    <t>1192688047437033472</t>
  </si>
  <si>
    <t>1193762117532430336</t>
  </si>
  <si>
    <t>1193793851057754112</t>
  </si>
  <si>
    <t>1193805076923658241</t>
  </si>
  <si>
    <t>1193807830396145667</t>
  </si>
  <si>
    <t>1193809466233196545</t>
  </si>
  <si>
    <t>1193812829385691137</t>
  </si>
  <si>
    <t>1193833148154441728</t>
  </si>
  <si>
    <t>1193880504610607104</t>
  </si>
  <si>
    <t>1193881050985795584</t>
  </si>
  <si>
    <t>1193881370075918337</t>
  </si>
  <si>
    <t>1193891216506675201</t>
  </si>
  <si>
    <t>1193909717837312000</t>
  </si>
  <si>
    <t>1193939554266484736</t>
  </si>
  <si>
    <t>1194066335585554432</t>
  </si>
  <si>
    <t>1193215825500459009</t>
  </si>
  <si>
    <t>1194072328071610368</t>
  </si>
  <si>
    <t>1194087974184660992</t>
  </si>
  <si>
    <t>1194097303914733568</t>
  </si>
  <si>
    <t>1194135584782061568</t>
  </si>
  <si>
    <t>1194176543049863168</t>
  </si>
  <si>
    <t>1194190622355316736</t>
  </si>
  <si>
    <t>1194218084543782914</t>
  </si>
  <si>
    <t>1193804096555438080</t>
  </si>
  <si>
    <t>1194287293386952709</t>
  </si>
  <si>
    <t>1194287989905612801</t>
  </si>
  <si>
    <t>1194288813033562121</t>
  </si>
  <si>
    <t>1194289390857719809</t>
  </si>
  <si>
    <t>1194294641438478337</t>
  </si>
  <si>
    <t>1194301560844673024</t>
  </si>
  <si>
    <t>1194331292306935809</t>
  </si>
  <si>
    <t>1194394638540558342</t>
  </si>
  <si>
    <t>1194401965851250690</t>
  </si>
  <si>
    <t>1193876823471534080</t>
  </si>
  <si>
    <t>1194455235080536065</t>
  </si>
  <si>
    <t>1194500392232607744</t>
  </si>
  <si>
    <t>1194393679802314752</t>
  </si>
  <si>
    <t>1194500407604711424</t>
  </si>
  <si>
    <t>1194535359759241216</t>
  </si>
  <si>
    <t>1194628795216486401</t>
  </si>
  <si>
    <t>1192592786450722822</t>
  </si>
  <si>
    <t>1193568501736165377</t>
  </si>
  <si>
    <t>1193559159234543617</t>
  </si>
  <si>
    <t>1194631536575860737</t>
  </si>
  <si>
    <t>1191717256931270663</t>
  </si>
  <si>
    <t>1192094815636340736</t>
  </si>
  <si>
    <t>1192125097496195072</t>
  </si>
  <si>
    <t>1194355453020393472</t>
  </si>
  <si>
    <t>1194646395770298375</t>
  </si>
  <si>
    <t>1194528967417585664</t>
  </si>
  <si>
    <t>1194548002234523649</t>
  </si>
  <si>
    <t>1194650817187454981</t>
  </si>
  <si>
    <t>1194691415923679234</t>
  </si>
  <si>
    <t>1194697407012966401</t>
  </si>
  <si>
    <t>1194698054462582785</t>
  </si>
  <si>
    <t>1194699383620734976</t>
  </si>
  <si>
    <t>1194700671737618432</t>
  </si>
  <si>
    <t>1194724101790818304</t>
  </si>
  <si>
    <t>1194732053503381505</t>
  </si>
  <si>
    <t>1194743469262221312</t>
  </si>
  <si>
    <t>1194754460326809601</t>
  </si>
  <si>
    <t>1194765316741640198</t>
  </si>
  <si>
    <t>1194674686975729669</t>
  </si>
  <si>
    <t>1194782134214381568</t>
  </si>
  <si>
    <t>1194826102662930437</t>
  </si>
  <si>
    <t>1194827010192875520</t>
  </si>
  <si>
    <t>1194829768639885312</t>
  </si>
  <si>
    <t>1194832974551760896</t>
  </si>
  <si>
    <t>1194833437590462464</t>
  </si>
  <si>
    <t>1194838855276539905</t>
  </si>
  <si>
    <t>1194912499201495040</t>
  </si>
  <si>
    <t>1194286825780609024</t>
  </si>
  <si>
    <t>1194301641018597376</t>
  </si>
  <si>
    <t>1194912589362475009</t>
  </si>
  <si>
    <t>1194912659981918208</t>
  </si>
  <si>
    <t>1194933213996732416</t>
  </si>
  <si>
    <t>1194940099517173760</t>
  </si>
  <si>
    <t>1194949566392602624</t>
  </si>
  <si>
    <t>1194963395721613314</t>
  </si>
  <si>
    <t>1194970445151264770</t>
  </si>
  <si>
    <t>1194997862175653888</t>
  </si>
  <si>
    <t>1195007071617466369</t>
  </si>
  <si>
    <t>1192106463134715910</t>
  </si>
  <si>
    <t>1195010721941262336</t>
  </si>
  <si>
    <t>1195038879319035904</t>
  </si>
  <si>
    <t>1194697257641226245</t>
  </si>
  <si>
    <t>1195069360966119426</t>
  </si>
  <si>
    <t>1195080434893434880</t>
  </si>
  <si>
    <t>1195082465095954445</t>
  </si>
  <si>
    <t>1193185846985445376</t>
  </si>
  <si>
    <t>1193187828018110464</t>
  </si>
  <si>
    <t>1193235786486996995</t>
  </si>
  <si>
    <t>1193492608208769025</t>
  </si>
  <si>
    <t>1193655527345213443</t>
  </si>
  <si>
    <t>1194580399697084416</t>
  </si>
  <si>
    <t>1195083605749510146</t>
  </si>
  <si>
    <t>1195094159197196289</t>
  </si>
  <si>
    <t>1194812754730848261</t>
  </si>
  <si>
    <t>1195097042139242497</t>
  </si>
  <si>
    <t>1195287083235106817</t>
  </si>
  <si>
    <t>1193801692376190977</t>
  </si>
  <si>
    <t>1193982204713545730</t>
  </si>
  <si>
    <t>1195352148214726656</t>
  </si>
  <si>
    <t>1195354025216098304</t>
  </si>
  <si>
    <t>1195390362291826688</t>
  </si>
  <si>
    <t>1195409831638654977</t>
  </si>
  <si>
    <t>1195411243957309441</t>
  </si>
  <si>
    <t>1195411574657355777</t>
  </si>
  <si>
    <t>1195422834484535302</t>
  </si>
  <si>
    <t>1195423188584456193</t>
  </si>
  <si>
    <t>1195423260202156033</t>
  </si>
  <si>
    <t>1195423361146294272</t>
  </si>
  <si>
    <t>1195424552831963136</t>
  </si>
  <si>
    <t>1195425134422773760</t>
  </si>
  <si>
    <t>1195427290735362048</t>
  </si>
  <si>
    <t>1195427459572748288</t>
  </si>
  <si>
    <t>1195427703475884032</t>
  </si>
  <si>
    <t>1195427714368524289</t>
  </si>
  <si>
    <t>1195427919939723264</t>
  </si>
  <si>
    <t>1195427954756595712</t>
  </si>
  <si>
    <t>1195428010809331713</t>
  </si>
  <si>
    <t>1195428517049061376</t>
  </si>
  <si>
    <t>1195428526926835714</t>
  </si>
  <si>
    <t>1195428694359195650</t>
  </si>
  <si>
    <t>1195428720972042242</t>
  </si>
  <si>
    <t>1195429345281622016</t>
  </si>
  <si>
    <t>1195429621740662784</t>
  </si>
  <si>
    <t>1195433316666806272</t>
  </si>
  <si>
    <t>1195433486254895104</t>
  </si>
  <si>
    <t>1195436072202752000</t>
  </si>
  <si>
    <t>1195437183471161349</t>
  </si>
  <si>
    <t>1195443508095651841</t>
  </si>
  <si>
    <t>1195443812945911808</t>
  </si>
  <si>
    <t>1195443853005852675</t>
  </si>
  <si>
    <t>1195444264240480256</t>
  </si>
  <si>
    <t>1195446951300386816</t>
  </si>
  <si>
    <t>1195448299500834816</t>
  </si>
  <si>
    <t>1195457130658238466</t>
  </si>
  <si>
    <t>1192420100529364992</t>
  </si>
  <si>
    <t>1195458046283190272</t>
  </si>
  <si>
    <t>1195462287550640129</t>
  </si>
  <si>
    <t>1195462369410985984</t>
  </si>
  <si>
    <t>1195462676866052097</t>
  </si>
  <si>
    <t>1195462988813217792</t>
  </si>
  <si>
    <t>1195463155083726849</t>
  </si>
  <si>
    <t>1195463213783175168</t>
  </si>
  <si>
    <t>1191512993168793600</t>
  </si>
  <si>
    <t>1191706505013350401</t>
  </si>
  <si>
    <t>1192139358566002689</t>
  </si>
  <si>
    <t>1192508820020436993</t>
  </si>
  <si>
    <t>1194002252807184385</t>
  </si>
  <si>
    <t>1194588262192615429</t>
  </si>
  <si>
    <t>1195379792897597441</t>
  </si>
  <si>
    <t>1195462505386184709</t>
  </si>
  <si>
    <t>1195465360176074752</t>
  </si>
  <si>
    <t>1195465472956874752</t>
  </si>
  <si>
    <t>1195465533774282752</t>
  </si>
  <si>
    <t>1195468332532523008</t>
  </si>
  <si>
    <t>1195409233682018306</t>
  </si>
  <si>
    <t>1195470614074732545</t>
  </si>
  <si>
    <t>1192775132189728773</t>
  </si>
  <si>
    <t>1195471697073311747</t>
  </si>
  <si>
    <t>1192878056991576066</t>
  </si>
  <si>
    <t>1195483398292287488</t>
  </si>
  <si>
    <t>1195490411638190081</t>
  </si>
  <si>
    <t>1195501168476033024</t>
  </si>
  <si>
    <t>1195505866037960704</t>
  </si>
  <si>
    <t>1195534742298300418</t>
  </si>
  <si>
    <t>1195621771162062848</t>
  </si>
  <si>
    <t>1195374677931282432</t>
  </si>
  <si>
    <t>1195674954362163201</t>
  </si>
  <si>
    <t>1192524620815065088</t>
  </si>
  <si>
    <t>1192841785489395714</t>
  </si>
  <si>
    <t>1194666275814821888</t>
  </si>
  <si>
    <t>1194698241113284608</t>
  </si>
  <si>
    <t>1195561490549481472</t>
  </si>
  <si>
    <t>1194779984189112320</t>
  </si>
  <si>
    <t>1195521738320367618</t>
  </si>
  <si>
    <t>1195523146562113542</t>
  </si>
  <si>
    <t>1195541865426280448</t>
  </si>
  <si>
    <t>1195580317706440705</t>
  </si>
  <si>
    <t>1195592680178356224</t>
  </si>
  <si>
    <t>1195622546575679489</t>
  </si>
  <si>
    <t>1195679049080877056</t>
  </si>
  <si>
    <t>1195680476108906496</t>
  </si>
  <si>
    <t>1192040337935613952</t>
  </si>
  <si>
    <t>1192119708495036416</t>
  </si>
  <si>
    <t>1195673441480740864</t>
  </si>
  <si>
    <t>1195688119162589186</t>
  </si>
  <si>
    <t>1195718412137304064</t>
  </si>
  <si>
    <t>1195432537713184768</t>
  </si>
  <si>
    <t>1195718516034457601</t>
  </si>
  <si>
    <t>1195727806401040384</t>
  </si>
  <si>
    <t>1195728524549726208</t>
  </si>
  <si>
    <t>1195728776308645890</t>
  </si>
  <si>
    <t>1195729509431087105</t>
  </si>
  <si>
    <t>1195730240997380096</t>
  </si>
  <si>
    <t>1195730956101062656</t>
  </si>
  <si>
    <t>1195422576576802816</t>
  </si>
  <si>
    <t>1195727689027661824</t>
  </si>
  <si>
    <t>1195731976986275840</t>
  </si>
  <si>
    <t>1195746808019992576</t>
  </si>
  <si>
    <t>1195082168080510997</t>
  </si>
  <si>
    <t>1195747490332659712</t>
  </si>
  <si>
    <t>1195826721552924672</t>
  </si>
  <si>
    <t>1195868655487213569</t>
  </si>
  <si>
    <t>1196034994541486080</t>
  </si>
  <si>
    <t>1193930277426520065</t>
  </si>
  <si>
    <t>1194256617182769153</t>
  </si>
  <si>
    <t>1194909559254593536</t>
  </si>
  <si>
    <t>1195311769952116738</t>
  </si>
  <si>
    <t>1196037352642228224</t>
  </si>
  <si>
    <t>1196042829799268352</t>
  </si>
  <si>
    <t>1195867113203912705</t>
  </si>
  <si>
    <t>1195872229768253442</t>
  </si>
  <si>
    <t>1195872152748220416</t>
  </si>
  <si>
    <t>1196044919544143874</t>
  </si>
  <si>
    <t>1195870664013553665</t>
  </si>
  <si>
    <t>1196042724060872705</t>
  </si>
  <si>
    <t>1196070529486249984</t>
  </si>
  <si>
    <t>1195425064574947328</t>
  </si>
  <si>
    <t>1196077194629521409</t>
  </si>
  <si>
    <t>1195504255710498816</t>
  </si>
  <si>
    <t>1196158343229952000</t>
  </si>
  <si>
    <t>1196200487021879297</t>
  </si>
  <si>
    <t>1192064141126766594</t>
  </si>
  <si>
    <t>1192066979894566912</t>
  </si>
  <si>
    <t>1195680858050613251</t>
  </si>
  <si>
    <t>1195682314233294850</t>
  </si>
  <si>
    <t>1196336464629575680</t>
  </si>
  <si>
    <t>1194916930416721921</t>
  </si>
  <si>
    <t>1196195946499059719</t>
  </si>
  <si>
    <t>1196206279812886528</t>
  </si>
  <si>
    <t>1194898839913848832</t>
  </si>
  <si>
    <t>1196211495962632193</t>
  </si>
  <si>
    <t>1196346789886074880</t>
  </si>
  <si>
    <t>1194897022194765824</t>
  </si>
  <si>
    <t>1196350123795787777</t>
  </si>
  <si>
    <t>1196304122850332672</t>
  </si>
  <si>
    <t>1196360035741208577</t>
  </si>
  <si>
    <t>1191680105598181378</t>
  </si>
  <si>
    <t>1191840420906643457</t>
  </si>
  <si>
    <t>1192640439024635905</t>
  </si>
  <si>
    <t>1192858549065527296</t>
  </si>
  <si>
    <t>1191330163944017920</t>
  </si>
  <si>
    <t>1193221446928977920</t>
  </si>
  <si>
    <t>1193513738730692608</t>
  </si>
  <si>
    <t>1193568850148769794</t>
  </si>
  <si>
    <t>1193712404082778112</t>
  </si>
  <si>
    <t>1194811588328480769</t>
  </si>
  <si>
    <t>1192508817843601409</t>
  </si>
  <si>
    <t>1195432528951296000</t>
  </si>
  <si>
    <t>1195172457163956225</t>
  </si>
  <si>
    <t/>
  </si>
  <si>
    <t>980027872915042305</t>
  </si>
  <si>
    <t>28785486</t>
  </si>
  <si>
    <t>294913295</t>
  </si>
  <si>
    <t>446343429</t>
  </si>
  <si>
    <t>953284716945399809</t>
  </si>
  <si>
    <t>1058450076148805634</t>
  </si>
  <si>
    <t>516093297</t>
  </si>
  <si>
    <t>1000739730</t>
  </si>
  <si>
    <t>877807935493033984</t>
  </si>
  <si>
    <t>804573487767703552</t>
  </si>
  <si>
    <t>22815781</t>
  </si>
  <si>
    <t>25801216</t>
  </si>
  <si>
    <t>521747968</t>
  </si>
  <si>
    <t>en</t>
  </si>
  <si>
    <t>fr</t>
  </si>
  <si>
    <t>und</t>
  </si>
  <si>
    <t>lv</t>
  </si>
  <si>
    <t>it</t>
  </si>
  <si>
    <t>pt</t>
  </si>
  <si>
    <t>is</t>
  </si>
  <si>
    <t>es</t>
  </si>
  <si>
    <t>te</t>
  </si>
  <si>
    <t>et</t>
  </si>
  <si>
    <t>1191367269609345024</t>
  </si>
  <si>
    <t>1190589626517532672</t>
  </si>
  <si>
    <t>1192468647396225025</t>
  </si>
  <si>
    <t>1192683138692071424</t>
  </si>
  <si>
    <t>1191321456011026433</t>
  </si>
  <si>
    <t>1159977777681952768</t>
  </si>
  <si>
    <t>1192046877497348097</t>
  </si>
  <si>
    <t>1194944079139934209</t>
  </si>
  <si>
    <t>1195073113039486977</t>
  </si>
  <si>
    <t>1195380155935531008</t>
  </si>
  <si>
    <t>1195665201833619456</t>
  </si>
  <si>
    <t>Twitter for iPhone</t>
  </si>
  <si>
    <t>Twitter for Android</t>
  </si>
  <si>
    <t>Dynamic Signal</t>
  </si>
  <si>
    <t>Twitter Web App</t>
  </si>
  <si>
    <t>Sprout Social</t>
  </si>
  <si>
    <t>Hootsuite Inc.</t>
  </si>
  <si>
    <t>TweetDeck</t>
  </si>
  <si>
    <t>SocialHP Brand Ambassador</t>
  </si>
  <si>
    <t>Twitter for iPad</t>
  </si>
  <si>
    <t>Santchi App</t>
  </si>
  <si>
    <t>Twitter Web Client</t>
  </si>
  <si>
    <t>YAHOOOOOOOOOOOOO</t>
  </si>
  <si>
    <t>LinkedIn</t>
  </si>
  <si>
    <t>Bananarama007</t>
  </si>
  <si>
    <t>literallynothing</t>
  </si>
  <si>
    <t>He ddj</t>
  </si>
  <si>
    <t>Utkarsh Shuk</t>
  </si>
  <si>
    <t>Popo Dao</t>
  </si>
  <si>
    <t>Politks tosn</t>
  </si>
  <si>
    <t>RTML</t>
  </si>
  <si>
    <t>Instagram</t>
  </si>
  <si>
    <t>Tweetbot for iΟS</t>
  </si>
  <si>
    <t>pomf et thud tweet</t>
  </si>
  <si>
    <t>Test bot 12345</t>
  </si>
  <si>
    <t>Facebook</t>
  </si>
  <si>
    <t>AboveVlaardingen</t>
  </si>
  <si>
    <t>Salesforce - Social Studio</t>
  </si>
  <si>
    <t>Twitter Ads Composer</t>
  </si>
  <si>
    <t>RT Telangana Based Tweets</t>
  </si>
  <si>
    <t>bot-test123322</t>
  </si>
  <si>
    <t>AboveBoonvilleBot</t>
  </si>
  <si>
    <t>Above Sigingstone</t>
  </si>
  <si>
    <t>Retweet</t>
  </si>
  <si>
    <t>-80.820872,28.347876 
-80.72045,28.347876 
-80.72045,28.418697 
-80.820872,28.418697</t>
  </si>
  <si>
    <t>8.3091875,58.230749 
8.7714231,58.230749 
8.7714231,58.4917522 
8.3091875,58.4917522</t>
  </si>
  <si>
    <t>-84.576827,33.6475029 
-84.289385,33.6475029 
-84.289385,33.8868859 
-84.576827,33.8868859</t>
  </si>
  <si>
    <t>-77.89980470237731,40.824113333121126 
-77.89980470237731,40.824113333121126 
-77.89980470237731,40.824113333121126 
-77.89980470237731,40.824113333121126</t>
  </si>
  <si>
    <t>-104.778398,50.39659 
-104.50339,50.39659 
-104.50339,50.513682 
-104.778398,50.513682</t>
  </si>
  <si>
    <t>United States</t>
  </si>
  <si>
    <t>Norway</t>
  </si>
  <si>
    <t>Canada</t>
  </si>
  <si>
    <t>US</t>
  </si>
  <si>
    <t>NO</t>
  </si>
  <si>
    <t>CA</t>
  </si>
  <si>
    <t>Cocoa, FL</t>
  </si>
  <si>
    <t>Grimstad, Norge</t>
  </si>
  <si>
    <t>Atlanta, GA</t>
  </si>
  <si>
    <t>Toftrees Golf Resort</t>
  </si>
  <si>
    <t>Regina, Saskatchewan</t>
  </si>
  <si>
    <t>52134a4c205be1bc</t>
  </si>
  <si>
    <t>1194a3514341e651</t>
  </si>
  <si>
    <t>8173485c72e78ca5</t>
  </si>
  <si>
    <t>0fbeb0f0e295b000</t>
  </si>
  <si>
    <t>2c1be03622fe39b8</t>
  </si>
  <si>
    <t>Cocoa</t>
  </si>
  <si>
    <t>Grimstad</t>
  </si>
  <si>
    <t>Atlanta</t>
  </si>
  <si>
    <t>Regina</t>
  </si>
  <si>
    <t>city</t>
  </si>
  <si>
    <t>poi</t>
  </si>
  <si>
    <t>https://api.twitter.com/1.1/geo/id/52134a4c205be1bc.json</t>
  </si>
  <si>
    <t>https://api.twitter.com/1.1/geo/id/1194a3514341e651.json</t>
  </si>
  <si>
    <t>https://api.twitter.com/1.1/geo/id/8173485c72e78ca5.json</t>
  </si>
  <si>
    <t>https://api.twitter.com/1.1/geo/id/0fbeb0f0e295b000.json</t>
  </si>
  <si>
    <t>https://api.twitter.com/1.1/geo/id/2c1be03622fe39b8.json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</si>
  <si>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</si>
  <si>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</si>
  <si>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</si>
  <si>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</si>
  <si>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</si>
  <si>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</si>
  <si>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</si>
  <si>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</si>
  <si>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</si>
  <si>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</si>
  <si>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</si>
  <si>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</si>
  <si>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</si>
  <si>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</si>
  <si>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</si>
  <si>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</si>
  <si>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</si>
  <si>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</si>
  <si>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</si>
  <si>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</si>
  <si>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</si>
  <si>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Terri Thompson</t>
  </si>
  <si>
    <t>Kip Herriage</t>
  </si>
  <si>
    <t>InvestingLegend</t>
  </si>
  <si>
    <t>#Declass</t>
  </si>
  <si>
    <t>Andreas Himmelreich</t>
  </si>
  <si>
    <t>Taah Teacero</t>
  </si>
  <si>
    <t>oweil kafalo</t>
  </si>
  <si>
    <t>Fatih ŞÖLEN</t>
  </si>
  <si>
    <t>Ram theGrate</t>
  </si>
  <si>
    <t>Kavitha Kalvakuntla</t>
  </si>
  <si>
    <t>KTR</t>
  </si>
  <si>
    <t>Varun Thakkallapalli</t>
  </si>
  <si>
    <t>Gopikanth</t>
  </si>
  <si>
    <t>Valerie Hawkins</t>
  </si>
  <si>
    <t>VRA</t>
  </si>
  <si>
    <t>_xD835__xDC09__xD835__xDC28__xD835__xDC21__xD835__xDC27_ _xD835__xDC13__xD835__xDC2B__xD835__xDC1E__xD835__xDC27__xD835__xDC1D__xD835__xDC25__xD835__xDC1E__xD835__xDC2B_</t>
  </si>
  <si>
    <t>Annette Raveneau _xD83D__xDDF3_</t>
  </si>
  <si>
    <t>MALDEF</t>
  </si>
  <si>
    <t>Advancing Justice | AAJC</t>
  </si>
  <si>
    <t>NALEO Educational Fund</t>
  </si>
  <si>
    <t>Jenna Bossert</t>
  </si>
  <si>
    <t>Juliana Cabrales</t>
  </si>
  <si>
    <t>Alison Bogart</t>
  </si>
  <si>
    <t>Florida Today</t>
  </si>
  <si>
    <t>Gordon F Bennett _xD83C__xDF51__xD83C__xDD98_</t>
  </si>
  <si>
    <t>ABC News</t>
  </si>
  <si>
    <t>Park Ranger</t>
  </si>
  <si>
    <t>Erika</t>
  </si>
  <si>
    <t>Sam Perrin</t>
  </si>
  <si>
    <t>Hitachi Vantara</t>
  </si>
  <si>
    <t>Rabobank</t>
  </si>
  <si>
    <t>Asystec</t>
  </si>
  <si>
    <t>Kevin Stanford</t>
  </si>
  <si>
    <t>Loulabell</t>
  </si>
  <si>
    <t>Airdropster</t>
  </si>
  <si>
    <t>Krystal Boehlert</t>
  </si>
  <si>
    <t>Hank Sanders</t>
  </si>
  <si>
    <t>NAFS</t>
  </si>
  <si>
    <t>Michael Knight</t>
  </si>
  <si>
    <t>TrexTim</t>
  </si>
  <si>
    <t>Henry Heres</t>
  </si>
  <si>
    <t>vRealize Automation</t>
  </si>
  <si>
    <t>E.G. Lowrey</t>
  </si>
  <si>
    <t>Pramod Rane</t>
  </si>
  <si>
    <t>Rogue G D❄️️</t>
  </si>
  <si>
    <t>NastyWomen_NWGSD</t>
  </si>
  <si>
    <t>Michael Poore</t>
  </si>
  <si>
    <t>Louise Labuda</t>
  </si>
  <si>
    <t>Jeremy Mayfield</t>
  </si>
  <si>
    <t>Sjors Robroek</t>
  </si>
  <si>
    <t>A. Fragopoulos</t>
  </si>
  <si>
    <t>Jarhead Trader</t>
  </si>
  <si>
    <t>Mark Brookfield</t>
  </si>
  <si>
    <t>Ana Coll</t>
  </si>
  <si>
    <t>Epitácio Venâncio _xD83C__xDDE7__xD83C__xDDF7__xD83D__xDEA9_19k</t>
  </si>
  <si>
    <t>Grandma Josie</t>
  </si>
  <si>
    <t>Arief gondo kusumo</t>
  </si>
  <si>
    <t>Verasity</t>
  </si>
  <si>
    <t>Merce</t>
  </si>
  <si>
    <t>Jildaz Evin</t>
  </si>
  <si>
    <t>Ghana Government</t>
  </si>
  <si>
    <t>Matthieu Discour</t>
  </si>
  <si>
    <t>Ambassade de France au Ghana</t>
  </si>
  <si>
    <t>Mathilde BordLaurans</t>
  </si>
  <si>
    <t>Rima Le Coguic</t>
  </si>
  <si>
    <t>JP Barral</t>
  </si>
  <si>
    <t>Ebrahim Aldesouky</t>
  </si>
  <si>
    <t>eswar rao</t>
  </si>
  <si>
    <t>Kittitas League</t>
  </si>
  <si>
    <t>Dr. Guido Soeldner</t>
  </si>
  <si>
    <t>Dr. Jens-Henrik Soeldner</t>
  </si>
  <si>
    <t>cycling saoirse</t>
  </si>
  <si>
    <t>Martin Hoare</t>
  </si>
  <si>
    <t>#TheResistance _xD83C__xDDFA__xD83C__xDDF8_</t>
  </si>
  <si>
    <t>Donald J. Trump</t>
  </si>
  <si>
    <t>Dr. Dena Grayson</t>
  </si>
  <si>
    <t>fionawoods46_xD83C__xDF51_</t>
  </si>
  <si>
    <t>vDeepak</t>
  </si>
  <si>
    <t>Burke Azbill</t>
  </si>
  <si>
    <t>Santchi</t>
  </si>
  <si>
    <t>Gary Flynn _xD83C__xDDE6__xD83C__xDDFA__xD83C__xDDEC__xD83C__xDDE7_</t>
  </si>
  <si>
    <t>LuwagarLuwagar</t>
  </si>
  <si>
    <t>Liverpool FC</t>
  </si>
  <si>
    <t>Mary Beth Trz</t>
  </si>
  <si>
    <t>_xD83C__xDF0E__xD835__xDC16__xD835__xDC1E__xD835__xDC13__xD835__xDC21__xD835__xDC1E__xD835__xDC02__xD835__xDC21__xD835__xDC1A__xD835__xDC27__xD835__xDC20__xD835__xDC1E__xD83C__xDF0D_</t>
  </si>
  <si>
    <t>Julie Ford</t>
  </si>
  <si>
    <t>Tired Bae</t>
  </si>
  <si>
    <t>Pat Frankenberg RESISTER _xD83C__xDF0A__xD83C__xDF0A__xD83C__xDF40_☘️</t>
  </si>
  <si>
    <t>Patrick Anguet</t>
  </si>
  <si>
    <t>hakan</t>
  </si>
  <si>
    <t>FUSION</t>
  </si>
  <si>
    <t>Binance</t>
  </si>
  <si>
    <t>Snake Lowng</t>
  </si>
  <si>
    <t>Vanessa ₿</t>
  </si>
  <si>
    <t>PF</t>
  </si>
  <si>
    <t>BinaryTesting</t>
  </si>
  <si>
    <t>P Silva</t>
  </si>
  <si>
    <t>Satpal Singh</t>
  </si>
  <si>
    <t>HashGoal</t>
  </si>
  <si>
    <t>Mind Trader</t>
  </si>
  <si>
    <t>Crypto Central</t>
  </si>
  <si>
    <t>CryptoCaret</t>
  </si>
  <si>
    <t>Gera</t>
  </si>
  <si>
    <t>Cryptolady</t>
  </si>
  <si>
    <t>Edwin Castaño</t>
  </si>
  <si>
    <t>David (V.) Rosenberg</t>
  </si>
  <si>
    <t>VMware Cloud Mgmt</t>
  </si>
  <si>
    <t>d.m.</t>
  </si>
  <si>
    <t>Greg Lythe</t>
  </si>
  <si>
    <t>Kevin B</t>
  </si>
  <si>
    <t>CASTest2050001283</t>
  </si>
  <si>
    <t>Digital Human</t>
  </si>
  <si>
    <t>Busy C _xD83C__xDF0C_</t>
  </si>
  <si>
    <t>Jeanne, La Partisane</t>
  </si>
  <si>
    <t>Brandon</t>
  </si>
  <si>
    <t>Bitcoin Bullet</t>
  </si>
  <si>
    <t>Diesel Jones</t>
  </si>
  <si>
    <t>Sakshi Gupta</t>
  </si>
  <si>
    <t>Bitcoin News</t>
  </si>
  <si>
    <t>Bitcoin Rey</t>
  </si>
  <si>
    <t>Bitcoin Lovers</t>
  </si>
  <si>
    <t>TheMicroMan</t>
  </si>
  <si>
    <t>CZ Binance</t>
  </si>
  <si>
    <t>Binance DEX</t>
  </si>
  <si>
    <t>abhishek bisht</t>
  </si>
  <si>
    <t>Emanuele Frontoni</t>
  </si>
  <si>
    <t>водолей_xD83D__xDCA6_</t>
  </si>
  <si>
    <t>GiveawayOcean</t>
  </si>
  <si>
    <t>Maria Anderlucci</t>
  </si>
  <si>
    <t>Curious Luke</t>
  </si>
  <si>
    <t>Alfred Rol</t>
  </si>
  <si>
    <t>Dacom</t>
  </si>
  <si>
    <t>AGRITECHNICA</t>
  </si>
  <si>
    <t>Altjo Medema</t>
  </si>
  <si>
    <t>Roeland Strijk</t>
  </si>
  <si>
    <t>Amazon.com</t>
  </si>
  <si>
    <t>AmazonSmile</t>
  </si>
  <si>
    <t>ArLiSNAP</t>
  </si>
  <si>
    <t>BENGT GRØNÅS</t>
  </si>
  <si>
    <t>Ivor</t>
  </si>
  <si>
    <t>Aimee Castenell _xD83D__xDC3A_</t>
  </si>
  <si>
    <t>New Georgia Project</t>
  </si>
  <si>
    <t>PowervRA</t>
  </si>
  <si>
    <t>Simon Eady</t>
  </si>
  <si>
    <t>James McLeod</t>
  </si>
  <si>
    <t>Craig G</t>
  </si>
  <si>
    <t>_xD83D__xDDA4_ Black Womxn _xD83D__xDDA4_</t>
  </si>
  <si>
    <t>Light~Angel</t>
  </si>
  <si>
    <t>Mads Fog Albrechtslund</t>
  </si>
  <si>
    <t>Rick Tyler</t>
  </si>
  <si>
    <t>Tokiwa Smith</t>
  </si>
  <si>
    <t>Cheeky Ewe</t>
  </si>
  <si>
    <t>Iche_me!</t>
  </si>
  <si>
    <t>Nofearnofavors4 #LymeDisease</t>
  </si>
  <si>
    <t>DemForLife #LymeDisease</t>
  </si>
  <si>
    <t>Lady Lizmo Blue _xD83D__xDD04_ _xD83D__xDC1D_</t>
  </si>
  <si>
    <t>Empress [This Tweet Is Unavailable] _xD83D__xDD04__xD83D__xDC1D_</t>
  </si>
  <si>
    <t>Vector Ø</t>
  </si>
  <si>
    <t>_xD83C__xDF84_⛄️❄️_xD83C__xDF84_Raven Resist _xD83C__xDF08__xD83E__xDD8B__xD83E__xDD84__xD83D__xDC31_</t>
  </si>
  <si>
    <t>Pomf &amp; Thud Actu's</t>
  </si>
  <si>
    <t>_xD83C__xDFC0_Picked_xD83E__xDD1A__xD83C__xDFFE_</t>
  </si>
  <si>
    <t>Giuliano Bertello</t>
  </si>
  <si>
    <t>AltAndiii’s Feminist Reign of Terror_xD83D__xDC98_</t>
  </si>
  <si>
    <t>(Abdullah)^2 | 2^(عبدالله)</t>
  </si>
  <si>
    <t>CryptoLoL</t>
  </si>
  <si>
    <t>amethyst1079</t>
  </si>
  <si>
    <t>breadwinner</t>
  </si>
  <si>
    <t>KinkadeAndSummer</t>
  </si>
  <si>
    <t>Relevant_xD83C__xDDFA__xD83C__xDDF8_</t>
  </si>
  <si>
    <t>Ayman Hossam Fadel</t>
  </si>
  <si>
    <t>Preetam</t>
  </si>
  <si>
    <t>Pagador de Impostos</t>
  </si>
  <si>
    <t>Linda Lingle</t>
  </si>
  <si>
    <t>SHEETZ</t>
  </si>
  <si>
    <t>AdminWillie</t>
  </si>
  <si>
    <t>Central PA VMUG</t>
  </si>
  <si>
    <t>VRA Official</t>
  </si>
  <si>
    <t>Deb Wake</t>
  </si>
  <si>
    <t>(((Chana הנא)))</t>
  </si>
  <si>
    <t>Vladan Laxa</t>
  </si>
  <si>
    <t>SovLabs</t>
  </si>
  <si>
    <t>Diego Bezerra</t>
  </si>
  <si>
    <t>Sunny Dua</t>
  </si>
  <si>
    <t>vRealize Operations</t>
  </si>
  <si>
    <t>Sandeep Kumbhar</t>
  </si>
  <si>
    <t>Blue Medora</t>
  </si>
  <si>
    <t>Andrew Laxton</t>
  </si>
  <si>
    <t>Elsworth Amasa</t>
  </si>
  <si>
    <t>Andrew Gillum</t>
  </si>
  <si>
    <t>Stacey Abrams</t>
  </si>
  <si>
    <t>_xD83C__xDDFA__xD83C__xDDF8__xD83C__xDDED__xD83C__xDDF9_ Only4RM _xD83C__xDDED__xD83C__xDDF9__xD83C__xDDFA__xD83C__xDDF8_</t>
  </si>
  <si>
    <t>Liana Benavides</t>
  </si>
  <si>
    <t>Jema</t>
  </si>
  <si>
    <t>Yuri Thomas</t>
  </si>
  <si>
    <t>Cat West - Counting Witches and peaches _xD83C__xDF51__xD83C__xDF51__xD83C__xDF51__xD83C__xDF51__xD83C__xDF51__xD83C__xDF51_</t>
  </si>
  <si>
    <t>Sullyanne</t>
  </si>
  <si>
    <t>Grant Stern</t>
  </si>
  <si>
    <t>Frstygrl</t>
  </si>
  <si>
    <t>HarperitesBGone</t>
  </si>
  <si>
    <t>Gareth Morgan-Jones</t>
  </si>
  <si>
    <t>Neil Sicherman</t>
  </si>
  <si>
    <t>Nebby Buella</t>
  </si>
  <si>
    <t>Ms.Resists_NY2212</t>
  </si>
  <si>
    <t>hamberders</t>
  </si>
  <si>
    <t>Vedehi Majumdar</t>
  </si>
  <si>
    <t>Belle</t>
  </si>
  <si>
    <t>Jane Ebner</t>
  </si>
  <si>
    <t>Khristina</t>
  </si>
  <si>
    <t>valameen_xD83D__xDC2E_</t>
  </si>
  <si>
    <t>Susan Hunt</t>
  </si>
  <si>
    <t>Jonathan Ruggiero _xD83D__xDCFD_</t>
  </si>
  <si>
    <t>Maya Contreras</t>
  </si>
  <si>
    <t>Pepper</t>
  </si>
  <si>
    <t>JamieJoy Loves #Kamala #Liz #Amy #Pelosi #Porter</t>
  </si>
  <si>
    <t>Pat Fuller is a Democrat #Antiracist #GutsyWoman</t>
  </si>
  <si>
    <t>Jo Diddley</t>
  </si>
  <si>
    <t>Emayaregee</t>
  </si>
  <si>
    <t>Cari _xD83E__xDD8B_</t>
  </si>
  <si>
    <t>trudy gonzales #DemCastCA _xD83C__xDDFA__xD83C__xDDF2_</t>
  </si>
  <si>
    <t>Markus Kraus</t>
  </si>
  <si>
    <t>9Gen</t>
  </si>
  <si>
    <t>VMware {code}</t>
  </si>
  <si>
    <t>MOOLA _xD83D__xDDE3_ Drink toilet water @realDonaldTrump! _xD83D__xDD04_</t>
  </si>
  <si>
    <t>LiberalNavySeal</t>
  </si>
  <si>
    <t>Ccnn</t>
  </si>
  <si>
    <t>Julie Laumann_xD83C__xDD98_</t>
  </si>
  <si>
    <t>Baba Prabudh _xD83C__xDDFA__xD83C__xDDF8_</t>
  </si>
  <si>
    <t>Kat</t>
  </si>
  <si>
    <t>P.M. Screamer</t>
  </si>
  <si>
    <t>Velvety</t>
  </si>
  <si>
    <t>Snowbird42</t>
  </si>
  <si>
    <t>Marcia La Résistance _xD83C__xDD98__xD83C__xDDFA__xD83C__xDDF8_</t>
  </si>
  <si>
    <t>Wetcom</t>
  </si>
  <si>
    <t>Nicolas Solop</t>
  </si>
  <si>
    <t>Dee #ProudDem #SaveACA and improve it! ⛄️_xD83C__xDF81__xD83C__xDF85_</t>
  </si>
  <si>
    <t>Batuhan</t>
  </si>
  <si>
    <t>S_xD83D__xDC31_phia #NoOneIsAboveTheLaw</t>
  </si>
  <si>
    <t>DEEDJACK1026_xD83C__xDF08_</t>
  </si>
  <si>
    <t>Moc Bezmocných</t>
  </si>
  <si>
    <t>Susan Barber</t>
  </si>
  <si>
    <t>AboveVlaardingen✈</t>
  </si>
  <si>
    <t>Nagesh Venkatesan</t>
  </si>
  <si>
    <t>UST Public Safety</t>
  </si>
  <si>
    <t>TikTok</t>
  </si>
  <si>
    <t>Tom Vallons</t>
  </si>
  <si>
    <t>VMware Belgium</t>
  </si>
  <si>
    <t>Leonardo COSCIA</t>
  </si>
  <si>
    <t>ITQ Consultancy</t>
  </si>
  <si>
    <t>Digi Daddy</t>
  </si>
  <si>
    <t>TelanganaBidda</t>
  </si>
  <si>
    <t>Francisco Perez</t>
  </si>
  <si>
    <t>Johan van Amersfoort</t>
  </si>
  <si>
    <t>Jen hodges</t>
  </si>
  <si>
    <t>Nioshii</t>
  </si>
  <si>
    <t>joyce porter-dunn_xD83C__xDF0A_</t>
  </si>
  <si>
    <t>Molly</t>
  </si>
  <si>
    <t>Donkey</t>
  </si>
  <si>
    <t>will may</t>
  </si>
  <si>
    <t>The Cynic</t>
  </si>
  <si>
    <t>Sven-Jendrik Timmermann</t>
  </si>
  <si>
    <t>Matt Puthoff</t>
  </si>
  <si>
    <t>YQR Aviation</t>
  </si>
  <si>
    <t>Cecile</t>
  </si>
  <si>
    <t>Mounds View Police Department</t>
  </si>
  <si>
    <t>Gene Tierney stan account 2</t>
  </si>
  <si>
    <t>kyle</t>
  </si>
  <si>
    <t>Karrasamelia</t>
  </si>
  <si>
    <t>Cloquet Police MN</t>
  </si>
  <si>
    <t>MNcopsVRA</t>
  </si>
  <si>
    <t>_xD83D__xDEA8_i35MN❄️Traffic_xD83D__xDEA8_</t>
  </si>
  <si>
    <t>Above Boonville AdsB Bot</t>
  </si>
  <si>
    <t>Indivisible Georgia District 10</t>
  </si>
  <si>
    <t>Brennan Center</t>
  </si>
  <si>
    <t>Jon Ossoff</t>
  </si>
  <si>
    <t>Fair Districts GA</t>
  </si>
  <si>
    <t>Lauren Down South</t>
  </si>
  <si>
    <t>Fair District</t>
  </si>
  <si>
    <t>Jose Cavalheri</t>
  </si>
  <si>
    <t>ITQ</t>
  </si>
  <si>
    <t>Oweil Kafalo</t>
  </si>
  <si>
    <t>Mamadou Koulibaly</t>
  </si>
  <si>
    <t>Didier Drogba</t>
  </si>
  <si>
    <t>Pr. Alpha CONDÉ</t>
  </si>
  <si>
    <t>Alassane Ouattara</t>
  </si>
  <si>
    <t>AboveSigingstone</t>
  </si>
  <si>
    <t>Scott Norris</t>
  </si>
  <si>
    <t>Tony Phan</t>
  </si>
  <si>
    <t>independent minded, country loving girl</t>
  </si>
  <si>
    <t>Contrarian Capitalist. Publisher, Author; Vertical Research Advisory (https://t.co/NfmhLBcxmv) Top Performing Inv. Advisory (34 Yrs). 5 min Daily Mkt Podcast</t>
  </si>
  <si>
    <t>made my bucks in RE, but if it can be invested in, I have an interest.  Love to bury pinhead liberals through debate.</t>
  </si>
  <si>
    <t>Follow me https://t.co/ZJFc83IxSz</t>
  </si>
  <si>
    <t>Trader / Investor since 1996. #ValueMomentum System Developer (idiosyncratic and capacity constrained) via https://t.co/TDpu587E8Y: Micro-cap long only book.</t>
  </si>
  <si>
    <t>2 Corinthians 5 : 17</t>
  </si>
  <si>
    <t>Systems Engineering Team Leader @ VPROF-IT _xD83C__xDDF9__xD83C__xDDF7_ #Dell #EMC #DELLEMC #VMware #VCP #vExpert ⭐️⭐️⭐️⭐️⭐️⭐️2014/15/16/17/18/19 #AlibabaCloud MVP</t>
  </si>
  <si>
    <t>so cool</t>
  </si>
  <si>
    <t>TRS party-Member of Parliament, Nizamabad,TELANGANA. Founding President:Telangana Jagruthi(NGO) (@TJagruthi) phone # 040-23599999 kavitha.telangana@gmail.com</t>
  </si>
  <si>
    <t>Working President of TRS| Minister for Municipal Administration &amp; Urban Development, Industry &amp; Commerce, Information Technology| MLA from Siricilla, Telangana</t>
  </si>
  <si>
    <t>Fighting for justice,,,,, against corrupt officials</t>
  </si>
  <si>
    <t>FKA @ALALibraryVal Proud Info Pro! 2017 #DPLAfest Award. #SaveACA #SaveNetNeutrality #FundLibraries #RestoreTheVRA 
Follow @skilltype https://t.co/L23d8VTiOQ</t>
  </si>
  <si>
    <t>Visual Resources Association is a multidisciplinary organization furthering research + education through image management #VRA2020</t>
  </si>
  <si>
    <t>Pro Life, Anti War, Rule of Law</t>
  </si>
  <si>
    <t>visual resources, archives, information design, bicycle advocate/racer, letter writer, amateur palaeographer.</t>
  </si>
  <si>
    <t>AfroLatinx Marcom Pro. Policy Mgmt Grad Student @McCourtSchool Georgetown. Working on "The Perils of Climate Change in Unprepared Cities—NYC"
RTs ≠ endorsements</t>
  </si>
  <si>
    <t>The Latino Legal Voice for Civil Rights In America</t>
  </si>
  <si>
    <t>Working to empower #AAPIs to participate in our democracy and fight for civil and human rights. Podcast @countONURcensus. Follow our president @johncyangdc.</t>
  </si>
  <si>
    <t>National Association of Latino Elected and Appointed Officials (NALEO). RTs and Follows ≠ endorsements. Follow our Chief Executive Officer @ArturoNALEO!</t>
  </si>
  <si>
    <t>@RITmuse ‘16, MA Museum Studies &amp; MSLIS @SyracuseU ‘19. Preservation, collections mgmt, digitization, exhibits. SIA intern blog post: https://t.co/A0GiNlLJWU</t>
  </si>
  <si>
    <t>Latino civic engagement with @NALEO in the Mid-Atlantic region and North Carolina.</t>
  </si>
  <si>
    <t>Fraud Prevention Expert, Internal Auditor; Accounting &amp; IT background;PASSIONS= embezzlement education,data mining,social service causes,spirituality,spacecoast</t>
  </si>
  <si>
    <t>Latest news &amp; interesting stories from Florida's Space Coast. FLORIDA TODAY, part of the USA TODAY Network. Send news tips to breakingnews@floridatoday.com</t>
  </si>
  <si>
    <t>"Isn't it enough to see that a garden is beautiful without having to believe that there are fairies at the bottom of it too?" - Douglas Adams, 1952-2001</t>
  </si>
  <si>
    <t>All the news and information you need to see, curated by the @ABC News team. https://t.co/PKeobr4xt0 Tips: https://t.co/2ICEX6CuXd</t>
  </si>
  <si>
    <t>Retweets not necessarily endorsements. Merely a cavalcade of items that piqued my interest &amp; I passed on ICYMI.</t>
  </si>
  <si>
    <t>Cloud Automation Practice @Xtravirt #vRO #vRA #JavaScript #VMware | Gamer and Contributor @GamingNationUK</t>
  </si>
  <si>
    <t>#YourDataOpsAdvantage: Right Data, Right Place, Right Time</t>
  </si>
  <si>
    <t>Het webcareteam is bereikbaar op werkdagen van 08:00 - 23:00 uur en op zaterdag van 09:00 -17:30 uur. Voor je privacy; verstuur persoonlijke gegevens in DM.</t>
  </si>
  <si>
    <t>Data Management Solution Provider based in Ireland and the UK</t>
  </si>
  <si>
    <t>Sport loving techie, loving life with @AsystecDMS and always and forever a VMware fan #VMware #DellEMC #CPSD</t>
  </si>
  <si>
    <t>"Today you are You!!!, That is truer than true!! . There is no one alive who is You'er than You!!". I am..Me. LOVE LIGHT &amp; ABUNDANCE ALWAYS WISHED FOR YOU</t>
  </si>
  <si>
    <t>https://t.co/fJSBREFr6L offers a comprehensive list of crypto AIRDROPS &amp; ICO &amp; BOUNTIES --Telegram: https://t.co/kbzLmmnnSI</t>
  </si>
  <si>
    <t>visual resources, museums, libraries, technology, &amp; food | she/her
@RIT_artdesign @artcenteredu @SJSUiSchool Alum</t>
  </si>
  <si>
    <t>$NAFS is a major player in the #FracSand #ShaleOil industry &amp; controls approximately 30,000 Acres in Southern Saskatchewan that supports the #OilandGas Industry</t>
  </si>
  <si>
    <t>In the neighborhood for helping businesses, individuals, and companies succeed with marketing and online presence.</t>
  </si>
  <si>
    <t>Only one place to live. In the moment...</t>
  </si>
  <si>
    <t>Senior Workspace Architect/Consultant, Specialized in Microsoft | Citrix #SME | VMware #vExpert** | VMware #vExpert Cloud Management*</t>
  </si>
  <si>
    <t>The IT Automation tool of the #SDDC. Deploy IT services rapidly across a multi-vendor, multi-cloud infrastructure. Part of the @vmwarecloudmgmt team.</t>
  </si>
  <si>
    <t>Retweeting is a healthy addiction. Thanks for the material. Looking forward to #MAGA</t>
  </si>
  <si>
    <t>Solutions Architect @DellEMC Singapore | vExpert 2019| MultiCloud |VMware VCF |vSAN Specialist |VCP7-Cloud| VCP6-DCV | AWS SA|Azure Stack|Devops Tweets are mine</t>
  </si>
  <si>
    <t>I'm nobody, who are you? Trying to live as best I can, make sense of things, &amp; leave the world better than I found it. She/her RTs not endorsements, NO LISTS.</t>
  </si>
  <si>
    <t>Nasty Women Get Shit Done is an action-oriented, grassroots nonprofit standing with &amp; supporting targeted communities. We make the #InOurAmerica flag.</t>
  </si>
  <si>
    <t>SDDC Practice Architect for #VMware PSO in EMEA. #vExpert 2011-2019. #VMware CTO Ambassador. Part-time blogger.</t>
  </si>
  <si>
    <t>VMware Staff Architect 
Cloud automation freak
Solely responsible for every twitt ;)</t>
  </si>
  <si>
    <t>Marketing professional by day, political junkie by night!</t>
  </si>
  <si>
    <t>Cloud Solutions Architect - Tweets r mine. #ProudDad #Geek #Cinema #Photography #Alaska #VCIX6 #vExpert #NutanixNTC #VMUGLeader of @ancvmug | he/him</t>
  </si>
  <si>
    <t>praefectus ars computatralis pontifex</t>
  </si>
  <si>
    <t>Father, VMware fan, Cloud Management, Security, SDN and Virtualization expert, like to Automate things</t>
  </si>
  <si>
    <t>Death before Dishonor, Networker, Passionate Trader, Wholesome Life, Loving Jesus, Loving USA.</t>
  </si>
  <si>
    <t>Technical raconteur &amp; ruthless automator. Cloud Management &amp; #EUC • #vExpert • VCAP/VCIX • #vRA • #vRO • #DevOps • #Automation • #Horizon • #NSX • #PKS • #K8s</t>
  </si>
  <si>
    <t>eu faço circo @umcafedamanha</t>
  </si>
  <si>
    <t>Velho, Católico Progressista que já viu de tudo, mas é a primeira vez que vê um energúmeno  como Presidente do Brasil.
⬅️⬅️⬅️_xD83C__xDF37__xD83E__xDD8B__xD83D__xDC33__xD83D__xDC1D__xD83C__xDF37__xD83E__xDD8B__xD83D__xDC33__xD83D__xDC1D_⬅️⬅️⬅️⬅️</t>
  </si>
  <si>
    <t>Social Justice Bard, Granny, Actress, Knitter, Crocheter, Sewer, Reader, Writer, Animal Lover. "We are more alike than we are unalike" -- Maya Angelou</t>
  </si>
  <si>
    <t>Thinking smart with crypto
Like new project...
_xD83D__xDE4F__xD83D__xDE4F__xD83D__xDE4F_
For promotion on telegram DM me. I will help.... thanks</t>
  </si>
  <si>
    <t>The future of online video.</t>
  </si>
  <si>
    <t>Country Director @AFD_France in _xD83C__xDDEC__xD83C__xDDED_ #ghana @afd_en #WorldinCommon #SDGs #development #inequality</t>
  </si>
  <si>
    <t>Follow to read the latest news about Ghana and around Ghana. For help info.isd@isd.gov.gh</t>
  </si>
  <si>
    <t>Directeur régional @AFD_France Golfe de Guinée #MondeEnCommun #WorldInCommon</t>
  </si>
  <si>
    <t>Responsable de division Energie @AFD_France #Energie #Climat #EnR #MondeEnCommun</t>
  </si>
  <si>
    <t>Directrice #Afrique de l'@AFD_France #ToutAfrique #Africa #WholeAfrica #MondeEnCommun @AFD_en @ID4D</t>
  </si>
  <si>
    <t>Responsable Transitions énergétique et #numérique de l’@AFD_France #MondeEnCommun</t>
  </si>
  <si>
    <t>Solutions Architect |VMware Instructor
Egypt VMUG Leader,VCIX6 NV,VCAP6 DCV,vExpert (PRO-NSX-vSAN-Cloud Mgmt) 2015 to 2019,9*VCP,3*VCA,ITIL ,MCT,MCSE 2003,2012</t>
  </si>
  <si>
    <t>_xD83D__xDE4F__xD83D__xDE4F__xD83D__xDE4F_</t>
  </si>
  <si>
    <t>LWV of Kittitas County is a nonprofit progressive political organization. We are nonpartisan, neither supporting nor opposing political parties or candidates.</t>
  </si>
  <si>
    <t>Dr.-Ing., Book author on VMware vRealize Automation, Cloud architect, VMware/Pivotal/Amazon expert and instructor, vExpert, AWS Champion Instructor</t>
  </si>
  <si>
    <t>Professor for IT security @ Ansbach University of Applied Sciences, vendor-authorized instructor (VMware, AWS, Google GCP, Azure), author, VMUG Leader, Rotarian</t>
  </si>
  <si>
    <t>Ride with me while I cycling Southern Vancouver Island</t>
  </si>
  <si>
    <t>Retired Electrician</t>
  </si>
  <si>
    <t>#Warren2020  Our freedoms are at risk. Stand up and fight!
#FreeKurdistan 
#TakeAKnee
#ImpeachTheMF
#VetsResist #FBR</t>
  </si>
  <si>
    <t>45th President of the United States of America_xD83C__xDDFA__xD83C__xDDF8_</t>
  </si>
  <si>
    <t>Patriotic liberal. Former Democratic candidate for U.S. Congress, physician (MD) and scientist (PhD). "Brain dead moron" per Trump trolls.</t>
  </si>
  <si>
    <t>vSphere|vRA|NSX।vSAN</t>
  </si>
  <si>
    <t>vExpert 2011-2019, VMware vRealize Orchestrator pro, and founder of https://t.co/cwLFpjgcSV and https://t.co/t1wbjsiKx2</t>
  </si>
  <si>
    <t>We create fresh, modern web spaces tailored to the financial services sector. We’ve been working in the industry with IFAs for over 10 years.</t>
  </si>
  <si>
    <t>Automation Nerd. #VMware vRA, vRO, vROps, vRLI, NSX and vRA Cloud.
VCP-CMA 2019
#AutomateAllTheThings</t>
  </si>
  <si>
    <t>Business Man,MLM Coach,sense pump,Economist,Friendly and exorbitantly allergy to dictatorship,BF Suma proud trainer and distributor...</t>
  </si>
  <si>
    <t>Official worldwide account of Liverpool FC, Champions of Europe. _xD83C__xDDFA__xD83C__xDDF8_ @LFCUSA, _xD83C__xDDF9__xD83C__xDDED_ @ThaiLFC, _xD83C__xDDE7__xD83C__xDDF7_ @LFCBrasil, _xD83C__xDDEE__xD83C__xDDE9_ @LFCIndonesia and العربية @LFC_Arabic.</t>
  </si>
  <si>
    <t>The Single Most Powerful Word In Our Democracy Is The Word “We”. _xD835__xDC16__xD835__xDC1E__xD835__xDC13__xD835__xDC21__xD835__xDC1E__xD835__xDC0F__xD835__xDC1E__xD835__xDC28__xD835__xDC29__xD835__xDC25__xD835__xDC1E_. _xD835__xDC16__xD835__xDC1E__xD835__xDC12__xD835__xDC21__xD835__xDC1A__xD835__xDC25__xD835__xDC25__xD835__xDC0E__xD835__xDC2F__xD835__xDC1E__xD835__xDC2B__xD835__xDC1C__xD835__xDC28__xD835__xDC26__xD835__xDC1E_. _xD835__xDC80__xD835__xDC86__xD835__xDC94__xD835__xDC7E__xD835__xDC86__xD835__xDC6A__xD835__xDC82__xD835__xDC8F_. ~Barack Obama</t>
  </si>
  <si>
    <t>Texas Mom, G'ma,Great G'ma! Love my kids, grands &amp; greats &amp; freedom from  Godforsaken trump #PRU #SWATT #BlueWave #vote #OneVoice1  #Zб</t>
  </si>
  <si>
    <t>“I ain’t a killer, but don’t push me...” #vetsresistsquadron</t>
  </si>
  <si>
    <t>humanist, humorist, Fordham University, College at Lincoln Center, alum, retired federal Asset Manager</t>
  </si>
  <si>
    <t>ICT Management with more 
20 years of excellence in development and operational management  including Outsourcing and Cloud Hybrid services within a DevOps.</t>
  </si>
  <si>
    <t>A connected ecosystem for financial transactions - Fusion powers the next wave of financial innovation on the blockchain.</t>
  </si>
  <si>
    <t>Exchange The World.  
Customer Service Enquiries: @BinanceHelpdesk                   
Official English Telegram Group: https://t.co/oz85NNHm0n</t>
  </si>
  <si>
    <t>I like to see life from another angle. _xD83E__xDDD0_</t>
  </si>
  <si>
    <t>• #Crypto enthusiast since dec 17 • no financial advice •Tweets are my opinion cryptovanessa@protonmail.com •tip jar : https://t.co/XS8XxJk5bF</t>
  </si>
  <si>
    <t>-</t>
  </si>
  <si>
    <t>I'm here for airdrops!</t>
  </si>
  <si>
    <t>Data Architect, IBM</t>
  </si>
  <si>
    <t>Hashgoal, Crypto trader since 2013.</t>
  </si>
  <si>
    <t>Professional Harmonic and Wave Trader, trading CRYPTO &amp; FOREX, DM me to join my TELEGRAM Channel,Tweets are not investment advice. YOU TUBE : https://t.co/2DF4oUAiIu</t>
  </si>
  <si>
    <t>Cryptocentral is source of all crypto related information in one place to drive new users to cryptoworld and easily get access to crypto related informations.</t>
  </si>
  <si>
    <t>TA, Gem Hunter, Idex, News, Giveaways, ......</t>
  </si>
  <si>
    <t>Amante de la tecnología, las hamburguesas y el trailruning. Me encontrás de lunes a viernes en @wetcom</t>
  </si>
  <si>
    <t>Crypto believer,  Giveaway is great way to earn. #bitcoin</t>
  </si>
  <si>
    <t>hi-tech marketer, bass guitar player, road biker, world traveler, but most importantly a father of two wonderful children</t>
  </si>
  <si>
    <t>Purpose-built to manage the heterogeneous datacenter and the hybrid cloud. We’ve got it all. CC: @vRealizeOps, @VMLogInsight &amp; @vRealizeAuto</t>
  </si>
  <si>
    <t>#TheOrder _xD83D__xDDDD_️</t>
  </si>
  <si>
    <t>Stock follower and occasional trader, gardener, family man (leave me alone), mostly conservative but can be influenced due to where I live</t>
  </si>
  <si>
    <t>Follow me and my telegram group. . I select the best airdrop for you!! _xD83D__xDD17__xD83D__xDC49__xD83C__xDFFC_https://t.co/30bU8xdfEK. $FTM $BTC $ETH $XRP $LINK $REN _xD83E__xDD11__xD83E__xDD11__xD83E__xDD11_</t>
  </si>
  <si>
    <t>Heilige Liga est. 2006 
#cryptonoob #heavyuser #philanthropist #maneatingtiger #butcher 
#musicafterall #wurstdurst 
_xD83E__xDDE1_$BTC _xD83D__xDDA4_$X #HODL #DYOR</t>
  </si>
  <si>
    <t>IRREDEEMABLE~Attended Ike Rally as a Baby ~23 years in Manhattan NYC during Trump's GREAT popularity &amp; accomplishment, AND 9-1-1.
No DMs~talk to The Hand._xD83D__xDD90_️</t>
  </si>
  <si>
    <t>Let's go</t>
  </si>
  <si>
    <t>➽ Read latest #Bitcoin and #Crypto Happenings here 
➽ Participate in our #giveaways and win free BTC
➽ For sponsored tweets, contact: bitcoinbullet@gmail.com</t>
  </si>
  <si>
    <t>just your local sad boi who created this page to win anything and everything_xD83D__xDC4B__xD83C__xDFFB_</t>
  </si>
  <si>
    <t>Just here for some bitcoins!</t>
  </si>
  <si>
    <t>We publish latest #Bitcoin news and updates. #Cryptocurrency geeks.</t>
  </si>
  <si>
    <t>BIT by BIT I will have a BITCOIN!</t>
  </si>
  <si>
    <t>The Ultimate Micro Gem Hunter #Cybr #Sntvt #BitC #Bht #Owt #Tbox #Dph #Wbet #Cashaa #Joos #Rfox #Evi bag holder</t>
  </si>
  <si>
    <t>CEO @Binance.</t>
  </si>
  <si>
    <t>Community TG https://t.me/BinanceDEXchange
Community Forum 
https://community.binance.org</t>
  </si>
  <si>
    <t>https://t.co/eZzHqFSMJq #deeplearning #DataScience #MachineLearning #nlp #botfactory #ibmwatson #SFDC #salesforce #salesforceeinstein #environment #education</t>
  </si>
  <si>
    <t>R&amp;D or innovation ... this is the question dear Emanuele Frontoni</t>
  </si>
  <si>
    <t>$CCX</t>
  </si>
  <si>
    <t>Twitter giveaway/airdrop search engine. No shit giveaways. Follow me for daily giveaway notification.</t>
  </si>
  <si>
    <t>Definitely interested in too many subjects... 
I need the whole life to discriminate the essentials from diversions. Maybe this is one of the latter.</t>
  </si>
  <si>
    <t>Luke identifies himself as a: #MachineLearning #Enthusiast _xD83E__xDD16_ ¦ #Biotechnology #Student _xD83E__xDD13_ ¦ former #Chemical #Labtechnician _xD83D__xDC68_‍_xD83D__xDD2C_ ¦  #Human</t>
  </si>
  <si>
    <t>Proud father &amp; husband, cooking, traveling, cultures, inquisitive, innovation, agriculture, @AgLeaderTech  #precisionagriculture</t>
  </si>
  <si>
    <t>Dacom allows growers and agribusiness to optimize the quality of the crop with sensor equipment, data driven software and advisory services.</t>
  </si>
  <si>
    <t>We look forward to welcoming you to Agritechnica 2019, Hanover, 12-16th November 2019, preview days 10-11th. Tweets by Malene Conlong and Jessica Biehl</t>
  </si>
  <si>
    <t>Precision Agriculture + DSS = Decision Agriculture : YieldGap, Waterfootprint. Optimization, Sensing, OpenData</t>
  </si>
  <si>
    <t>The gift which I am sending you is called a dog, and is in fact the most precious and valuable possession of mankind</t>
  </si>
  <si>
    <t>Official Twitter account of https://t.co/4rwjfdidk3. Contact @AmazonHelp for customer support.</t>
  </si>
  <si>
    <t>Official Twitter feed of AmazonSmile. You shop. Amazon gives. Support your favorite charity every time you shop.</t>
  </si>
  <si>
    <t>ArLiSNAP provides an open forum for students and young professionals in the art librarian community to share ideas, scholarship, opportunities, and experiences.</t>
  </si>
  <si>
    <t>Senior CMP Specialist Systems Engineer @VMware Norway, vExpert, CloudMgmt, Automation, Ops, Orchestration, CAS. MusicProduction, Photo, BioHacker, MC, Nature</t>
  </si>
  <si>
    <t>Software/Architecture enthousiast . CTO of Dacom @dacom / @cropr, creating software for the agricultural sector</t>
  </si>
  <si>
    <t>@workingfamilies Southern Region Comms Dir &amp; Nat'l Digital Team / @newGAproject Comms Dir - passionate about race, politics, human rights &amp; tech. _xD83D__xDC3A_ #BetOnUs</t>
  </si>
  <si>
    <t>Registering, engaging &amp; advocating w/ the Rising American Electorate through tech, gaming, &amp; pop culture
For press inquiries contact info@newgeorgiaproject.org</t>
  </si>
  <si>
    <t>PowerShell MVP 2010-19, VMware vExpert 2011-19, PowerCLI Book 1st &amp; 2nd Eds, 1/2 of PowervRA &amp; PowervRO. Organiser of @PSSouthampton. $tweets = Mine</t>
  </si>
  <si>
    <t>PowerShell Module for VMware vRealize Automation. Note: this module is not in any way developed or supported by anyone officially affiliated with VMware</t>
  </si>
  <si>
    <t>Senior Consultant for Xtravirt | vExpert 2014-19 | vExpert CM 2019 | 2xVCAP | 3xVCP | vRA | vROps | NSX @swukvmug VMUG Leader | Dad+Dad Jokes - Views are my own</t>
  </si>
  <si>
    <t>Technical Consultant at Xtravirt | Dad x 2 | Yorkshire | vExpert</t>
  </si>
  <si>
    <t>Automation | Platform Engineering | PowerShell | vExpert 2016/17/18/19 | https://t.co/eVeV02EJwP | Tweets are my own.</t>
  </si>
  <si>
    <t>writer, political analyst, digital strategist, lawyer, mother, sister, host “The Way With Anoa”</t>
  </si>
  <si>
    <t>Small Signal Booster | Heavy Retweeter | Independent | Bleeding Heart | PN Prefs↓Loc | Pink Lover | Wants the BEST for all. Music/Games/Art/ Fun @TheAngelsCove.</t>
  </si>
  <si>
    <t>Senior Cloud Automation Consultant @SovLabs - vExpert &amp; Veeam Vanguard - VMware vRealize Orchestrator &amp; Automation - VCAP-DCA5.5, VCP5-DCV, VCP(6&amp;7)-CMA, VMCE</t>
  </si>
  <si>
    <t>VCAP-CMA | VCP-CMA, VCP-NV, VCP-DCV | VMC on AWS |  CAL AAC #calaac | #vExpert | #SDDC</t>
  </si>
  <si>
    <t>I'm a Miami native, @famu_1887 alum, Chemical Engineer, STEM educator &amp; social entrepreneur, ED of @semlink &amp; CEO of @KemetEducation, speaker, writer &amp; author</t>
  </si>
  <si>
    <t>She/her. Learning how to be an ally against Racism, Misogyny, Homo/Transphobia etc. by reading/listening to the knowledgeable. Expect apologies for errors.</t>
  </si>
  <si>
    <t>#StrongerTogether #UnitedUnstoppable Mother of Pride _xD83C__xDF08_ Scholarship Coordinator _xD83C__xDF93_ Costume Coordinator _xD83C__xDFAD_ #ReSister #GeeksResist https://t.co/V92wdOYZgn</t>
  </si>
  <si>
    <t>Disabled atty, daughter, artist/PainterWriterPoet, nature/animal lover. Love ALL except Nazis, White Nat'sts, Ignorance, Trump ♿#GeeksResist #SHFam #AttysResist</t>
  </si>
  <si>
    <t>(Now) 77-yr-old RN, mom/ full time caregiver 2 disabled daughter, Julie (@Nofearnofavors4). Here to resist Trump/GOP. Hate Nazis._xD83D__xDC15__xD83D__xDE3A_ _xD83D__xDD75_️New2This #NoCreepyDMs</t>
  </si>
  <si>
    <t>#Resist #Hanian Happily Married. Democrat. Buckeye Fan. No DM’s #VoteBlueNoMatterWho</t>
  </si>
  <si>
    <t>Founder &amp; Empress of #Hanian Empire @HanianGlobal_xD83D__xDD04__xD83D__xDC1D_Impeach Trump_xD83C__xDF0A__xD83D__xDDFD_#Resist_xD83C__xDF51__xD83C__xDD98_ #FBR_xD83C__xDF0E_Political Commentary_xD83C__xDF0D_Twitter Influencer_xD83C__xDF0F_#SciFi_xD83D__xDD8B_️#WritingCommunity_xD83D__xDCDA__xD83D__xDC31_</t>
  </si>
  <si>
    <t>#JusticeIsOnTheBallot</t>
  </si>
  <si>
    <t>#CultureOfCorruption #Fibro #TeamPelosi #TheFutureIsFemale #MutantsResist #FriendsResist @DemsWork4USA _xD83C__xDF84_❄️⛄️Fan Account ⛄️❄️_xD83C__xDF84_DO NOT ADD ME TO LIST</t>
  </si>
  <si>
    <t>Senior Principal Engineer @DellEMC • VCF NSX vCD vSAN SDN and SDDC #vExpert/#Cloud/#NSX • Love Photography&amp;Cooking • Tweets=Mine</t>
  </si>
  <si>
    <t>Living in these absurd and terrible times with all of you_xD83D__xDDFD_⚖️_xD83E__xDD85_“Activism is my rent for living on the planet.” -Alice Walker ✊_xD83C__xDDFA__xD83C__xDDF8_ #DemCastTX</t>
  </si>
  <si>
    <t>Musslim | PSO Team Lead | #VCDX 270 | VMTN Community Warrior | vExpert^7 NSX^4 | VMware &amp; Citrix SME | VMUG Leader |  Packets literally move me o_0.</t>
  </si>
  <si>
    <t>RESIST OR WE LOSE OUR COUNTRY#TeamPelosi #BlackLivesMatter
#SussexSquad</t>
  </si>
  <si>
    <t>Enjoying life with Summer</t>
  </si>
  <si>
    <t>TrendSetter &amp; Founder of Ms(.....)®❤God/Mom/Educator/CSR/CEO of RELEVANT/ DebbiDelicious®Shoes E-Store InstaGram debbisnackcake@gmail.com</t>
  </si>
  <si>
    <t>Check out CSRA Peace Alliance at http://t.co/1VWOxdzdeu &amp; my blog http://t.co/2cGtsNVPOx. Sell books at https://t.co/58axQH1kzc.</t>
  </si>
  <si>
    <t>VCP-NV | VCAP-DCD | VSAN Specialist | VMware Horizon | vSphere Security | Infrastructure Lifecycle | DC migration, DR | Believes in Customer Delights |</t>
  </si>
  <si>
    <t>Soldado do Brasil e defensor da liberdade.</t>
  </si>
  <si>
    <t>IT Consultant</t>
  </si>
  <si>
    <t>Family-owned &amp; operated since 1952. A 24/7/365 convenience store with a shweet tooth_xD83C__xDF69_ and a saucy side_xD83D__xDE0F_. Tweetz &amp; eatz Made-To-Order http://linktr.ee/Sheetz</t>
  </si>
  <si>
    <t>Husband to an awesome wife, father to awesome sons, and life support to awesome facial hair.</t>
  </si>
  <si>
    <t>The Central Pennsylvania chapter of the VMware User Group.
Leadership team: @llingle @ExchangeGoddess @vDanBarr @gsxesx  @wisdomofthought</t>
  </si>
  <si>
    <t>Sjálfstæðisbaráttumenn Vestmannaeyja
         (ekki sjálfstæðisflokkurinn)
VRA militia          Voting is for retards</t>
  </si>
  <si>
    <t>President, League of Women Voters of Virginia</t>
  </si>
  <si>
    <t>The Only Thing Necessary for Evil to Triumph is for Good People to Do Nothing #FBR _xD83C__xDDEE__xD83C__xDDF1_ #VoteBlueNoMatterWho. #LymeDiseaseAwareness #Resist</t>
  </si>
  <si>
    <t>Virtualization enthusiast and opensource fan, VCP6.5-DCV, #vExpert  PowerCLI, Python,  #automateitall DadOps Engineer, Landscape photographer</t>
  </si>
  <si>
    <t>Automate Your Way to Easy!
Software-Defined Automation for @vRealizeAuto</t>
  </si>
  <si>
    <t>Product Line Manger - VMware | Innovation Engine | Product Guy | vExpert 2013-19 | TopvBlog 50 | Certs - VCAPs on DCV &amp; VCPs on DCV, DT &amp; NV, vROps Specialist</t>
  </si>
  <si>
    <t>Intelligent operations management from apps to storage—for vSphere, HyperV, #AWS &amp; physical hardware. Part of the @vmwarecloudmgmt team.</t>
  </si>
  <si>
    <t>Blue Medora helps customers unlock dimensional data across their IT stack, otherwise hidden by traditional approaches to metrics collection.</t>
  </si>
  <si>
    <t>Father of three, IT Pro, Gamer, and all round geek (according to my wife!) VCP - Tweets are my own.</t>
  </si>
  <si>
    <t>Professional dogwalker/freelance writer</t>
  </si>
  <si>
    <t>Father of three. Husband to R. Jai. Proud Floridian.</t>
  </si>
  <si>
    <t>Founder of @fairfightaction &amp; @faircount. Author of #LeadFromTheOutside. Co-founder @NowAccount &amp; @TheFamilyRoom1. Writes rom-susp as Selena Montgomery.</t>
  </si>
  <si>
    <t>God-Willing, We Are On The Way BACK!
#AccountabilityIsComing_xD83C__xDDFA__xD83C__xDDF8_
#DemsTookTheHouse_xD83C__xDF0A_
#TeamPelosi_xD83D__xDC60_
2019 Goals - Making My Writing Dreams Come True! Enjoying Life!</t>
  </si>
  <si>
    <t>"May have been the losing side. Still not convinced it was the wrong one." -- Malcolm Reynolds.    "Be brave, be true, STAND."  -- Stephen King.  #TheResistance</t>
  </si>
  <si>
    <t>Started in Middle Musquodoboit, NS. Ended up in a LA. Hockey/Rugby/Finance/Consulting/occasional beverage</t>
  </si>
  <si>
    <t>I am not impressed w/money, power, celebrity or threats. Find another way.</t>
  </si>
  <si>
    <t>Author @mtc2020series of books.
#Miami native, @morningsidemtg, @OnlyinMiamiShow on @JoltRadio Mon. 6-7pm.
Writer @OccupyDemocrats @TheSternFacts &amp; #HeatLifer</t>
  </si>
  <si>
    <t>#TheResistance #GoBlue #MeToo, dog lover</t>
  </si>
  <si>
    <t>_xD83C__xDFF4__xDB40__xDC67__xDB40__xDC62__xDB40__xDC77__xDB40__xDC6C__xDB40__xDC73__xDB40__xDC7F_</t>
  </si>
  <si>
    <t>Hoping for a better world; inclusive, compassionate. Husband, Father, Financial Economist, Executive Coach, Enneagram Teacher.</t>
  </si>
  <si>
    <t>Military brat before the internet, wife, mom, sister. 
One blue dot in a red county in a red state. No DMs.
Oils and pastels, books and dogs.</t>
  </si>
  <si>
    <t>Mom of two, Retail Recruiter, Free Style Music fan #TheResistance #firethefool #BlueInitiative #WeAreGoingToNeedaBiggerBus 
Instagram: @newyorker2212</t>
  </si>
  <si>
    <t>American</t>
  </si>
  <si>
    <t>_xD83D__xDD96__xD83C__xDF0E__xD83E__xDDD8__xD83C__xDFFD_‍♀️_xD83C__xDFA8__xD83D__xDC0B__xD83D__xDC22__xD83D__xDC19__xD83E__xDD88__xD83E__xDD93__xD83D__xDC10__xD83D__xDC13__xD83D__xDC2B__xD83D__xDC0F__xD83E__xDD8F__xD83D__xDC1D__xD83D__xDC1E__xD83D__xDC18__xD83E__xDD84_!_xD83D__xDE4F_</t>
  </si>
  <si>
    <t>Believe in equality and justice for all.</t>
  </si>
  <si>
    <t>Vegas based filmworker and photographer. #Aspergers. 15 year Rocky Horror veteran (@rhpsvegasffo). @nvdems volunteer. @officialsgiusa Buddhist. He/him.</t>
  </si>
  <si>
    <t>Co-Host of EMMY award winning @BrewedInNY for PBS. Co-Founder @TheAWParty Host of #ObscenePodcast _xD83C__xDF99_ NYU MA Arts &amp; Public Policy Student.       She/Her/Hers</t>
  </si>
  <si>
    <t>_xD83C__xDF0A__xD83C__xDF0A_#Spoonie, #Disabled #LGBTQI+ #Humanist truth-seeker, retired author, #BLM #TimesUp #MeToo human rights advocate #RESIST #Resistance #VoteBlue _xD83C__xDF0A__xD83C__xDF0A_ #FBR</t>
  </si>
  <si>
    <t>#SWATT #stophate #EverydayIsANewDay #ACLU #StopSeparatingFamilies #DemsWork4USA Anti-GOP #Resist #DemForce #ItsMyBody #NastyWoman</t>
  </si>
  <si>
    <t>I yam what I yam that I yam.....
#jot_art #rag_artist #rag_poet 
#jotracy #redfernartistsgroup #RAG</t>
  </si>
  <si>
    <t>INDEPENDENT. A passionate lover of truth and justice. A proud loving mother to an exceptional son. A dog extroidenaire!!</t>
  </si>
  <si>
    <t>California Girl _xD83D__xDC33__xD83C__xDF34_ who supports Equality and the Golden Rule.
Who hates ignorance and stupidity. What a Cluster Fuck! 
#NOTMYPRESIDENT _xD83E__xDD21_ #RESIST
♦️NO DM♦️</t>
  </si>
  <si>
    <t>#CA04 Grandma Fired Up Ready to Go
#Indivisible #Resistance #DemCastUSA #DemCastCA</t>
  </si>
  <si>
    <t>Blogger focused on #Veeam, #VMware, #PowerShell and #Ansible | #vExpert | #VeeamVanguard | #NetAppATeam | Dad, Climber and Runner</t>
  </si>
  <si>
    <t>Keep your fucking revolution, your phony resistance, your russian and republican talking points. Here for the reckoning. 
#ExpectUs</t>
  </si>
  <si>
    <t>Keep up with VMware developer topics including Microservices, Cloud Native Applications and Agile Development/Deployment. Managed by @KripaSitaraman</t>
  </si>
  <si>
    <t>Trump is a tyrannical attack on the American dream, Putin power against the will of the people. #TheResistance #WeAreThePatriots #VoteProChoice #StillWithHer</t>
  </si>
  <si>
    <t>Annapolis graduate, Navy SEAL disabled in line of duty, expertise in counter-terror operations. Medically Retired Board Certified Trial Lawyer. #TheResistance</t>
  </si>
  <si>
    <t>The line separating good and evil passes not through states, nor between classes, nor between political parties either - but right through every human heart.</t>
  </si>
  <si>
    <t>"Greatest product EVER sold to humanity is the English language." - https://t.co/8DnhsbRAFg. Proud Immigrant from India. For Entertainment Purposes Only</t>
  </si>
  <si>
    <t>Heartland Democrat. Family &amp; friends are everything!</t>
  </si>
  <si>
    <t>The Prime Minister of Screamology - Singer/Songwriter, bass/rhythm guitar thrasher... Staying Out Of Trouble Has Never Been My Strong Suit</t>
  </si>
  <si>
    <t>Knitter/Learner/Reader/Observer/Eater</t>
  </si>
  <si>
    <t>Aging hippie artist who  is ready to fight for Americas values.#theresistance</t>
  </si>
  <si>
    <t>Cat Maven (3) | Writer | Soprano Diva | #StillWithHer #TheResistance ￼ #IAmHumanScum #ProudRebelScum #FamiliesBelongTogether #GrabYourWallet</t>
  </si>
  <si>
    <t>Expertos en Virtualización y Cloud Computing.</t>
  </si>
  <si>
    <t>Nicolás Solop | Co-founder @Wetcom | VMware #vExpert x9| #Radioaficionado LU9CNS en @lu4bb</t>
  </si>
  <si>
    <t>Proud Democrat #Klobuchar2020 #Harris2020 #Biden2020  #Booker2020 #HellNoBernie #SaveACA #UnionYes #DemsWork4USA #TeamPelosi_xD83C__xDF34_</t>
  </si>
  <si>
    <t>[VMware vExpert - vExpert Cloud Management ] - Virtualization &amp; Cloud - Blogger</t>
  </si>
  <si>
    <t>NO LISTS, THEY SERVE TROLLS = INSTANT BLOCK</t>
  </si>
  <si>
    <t>30 yrs old/crypto/games/advocate/web research/LGBTQ+_xD83C__xDF08_ /animals rescuer
Goal- use crypto to save lives</t>
  </si>
  <si>
    <t>Because the regime is captive to its own lies, it must falsify everything . . . revolt is an attempt to live within the truth.</t>
  </si>
  <si>
    <t>I'm a Raspberry Pi ADS-B receiver located in Vlaardingen, Netherlands. I tweet when an aircraft flies overhead within a 1nm radius.</t>
  </si>
  <si>
    <t>An experienced IT professional with 15+ years of experience in Cloud Architecture and Design. Dad of 2 Angels and someone who opposes the VIP culture.</t>
  </si>
  <si>
    <t>This is the official Twitter page for the Department of Public Safety at the University of St. Thomas (MN). This account is NOT monitored for emergency response</t>
  </si>
  <si>
    <t>Make Your Day
#ThatsSoTikTok</t>
  </si>
  <si>
    <t>Managing Director of ITQ Consultancy in BeLux. Building the ITQ Leuven Dream Team. https://t.co/BfIKdum3b8 ⚽️_xD83D__xDDA4__xD83D__xDC9A_❤️ /_xD83C__xDFC3__xD83C__xDFFB_‍♂️5-⭐️ finisher / Opinions are my own</t>
  </si>
  <si>
    <t>Virtualization software for cloud infrastructure and management, cloud applications &amp; end users.</t>
  </si>
  <si>
    <t>Practice Manager VMware (VCP DCV 4/5/6/6.5, VCAP6.5 Design DCV, VCP6-NV, VCIX6.5-DCV)</t>
  </si>
  <si>
    <t>--- Passion for technology and innovation --- VMware / EUC / Hybrid Cloud / SDDC / Cloud Native Apps / IT Transformation / Independent VMware knowledge partner</t>
  </si>
  <si>
    <t>DigiDaddy is an ideal platform to showcase and share latest political&amp;movie updates, Interviews&amp; Our Telugu Web Series
https://t.co/8HO71NCMqU</t>
  </si>
  <si>
    <t>Retweets are neither my opinions nor any endorsements. Follow me for all  'Telangana' related news. Follow @Bathukammatalli for all 'Bathukamma'  related news.</t>
  </si>
  <si>
    <t>Founder and Owner ITQ | https://t.co/Al3avbt0bs | VMware | Cloud | EUC | SDDC | Cloud Foundry | Pivotal | Innovation | Disruptive</t>
  </si>
  <si>
    <t>Tech Marketing | ITQ | VMware EUC Champ | vExpert | VCDX 238 | Author of the @VDIDesignGuide | @vEUCTechCon leader | Public Speaker | Shark lover | Blogger</t>
  </si>
  <si>
    <t>"Live and let live."  "Love, not fear."  Kindness.  Love them while they are here; remember them when they are gone.  "Nolite te bastardes carborundorum."</t>
  </si>
  <si>
    <t>Lifelong artist passionate about social justice, aesthetics, politics &amp; travel. Native New Yorker in ATL for now... ~N~</t>
  </si>
  <si>
    <t>to my kids &amp; grandkids, i promise to do everything i can to bring freedom &amp; justice back to America, &amp; to #RESIST THE FASCIST TRUMP REGIME! #bluewave2020!</t>
  </si>
  <si>
    <t>Organic farmer, Nurse, Coffee Lover, Dog Mom, Compulsive RTer,  Part-time Island girl, sailor.  #BLM #Resist</t>
  </si>
  <si>
    <t>Family, Baseball, sports in general and politics.#UniteBlue</t>
  </si>
  <si>
    <t>Person, mostly RT smart people, otherwise my thoughts.</t>
  </si>
  <si>
    <t>big structural changes are needed. gun control, climate change, criminal justice reform, ERA, m4a
#Warren2020 #Progressive2020 don't stop now</t>
  </si>
  <si>
    <t>Owner SJT CONSULTING. VMware, Veeam and DataCore Fanboy. IT Problemsolver, IT Architect.</t>
  </si>
  <si>
    <t>Aviation Enthusiast from Saskatchewan, Canada _xD83C__xDDE8__xD83C__xDDE6_ Just posting what I take with my camera.</t>
  </si>
  <si>
    <t>We all have our own battles to fight. #kindness #empathy #respect. love Halloween _xD83C__xDF83__xD83D__xDC7B_No DM’s _xD83D__xDEAA_Meet my husband, he’s a good man.@TrakNite</t>
  </si>
  <si>
    <t>The official page of the Mounds View Police Department. Please do not post crimes here. Contact 911 or Ramsey County Dispatch at (651) 484-9155 for  assistance.</t>
  </si>
  <si>
    <t>gene tierney stan account</t>
  </si>
  <si>
    <t>Just a dude who loves a good deal!</t>
  </si>
  <si>
    <t>#back BLUE# protect BLUE # I back the BLUE no trolls you be blocked no Dm for Leo's only ifb</t>
  </si>
  <si>
    <t>Official Cloquet PD Twitter Page. Tweets by visitors don't reflect the opinion of Cloquet PD. Retweets ≠ endorsements. Terms of Use: https://t.co/6NUNwY8tX7</t>
  </si>
  <si>
    <t>Official RT Account for state-wide Virtual Ride Alongs featuring MN agencies. #MNcopsVRA</t>
  </si>
  <si>
    <t>MN I-35 traffic updates for all seasons (esp winter). Also weather and news tweets from around our state.</t>
  </si>
  <si>
    <t>OFFICIAL #GA10. Get involved at local &amp; state levels, counter disinformation w/ facts, hold politicians accountable. #HandMarkedPaperBallots #resist</t>
  </si>
  <si>
    <t>We are a nonpartisan law and policy institute that  works to reform, revitalize and defend our country’s systems of democracy and  justice.</t>
  </si>
  <si>
    <t>Candidate for United States Senate.</t>
  </si>
  <si>
    <t>Fair Districts GA advocates for transparency in the redistricting process and equitably drawn legislative districts. Follow us on Facebook.</t>
  </si>
  <si>
    <t>Third generation liberal southern democrat.  BTW Trolls- I bite back #resistance "Patriotism is based on love, nationalism on hate." Garry Kasparov</t>
  </si>
  <si>
    <t>#vExpert 2019 | Blogger at https://t.co/BPhMJiDqCO #vRA4U #vRA #vRO #Cloud #Automation #VMware #ITQ #ITQlife #PSO #VMware #CAS _xD83E__xDD13__xD83D__xDCBB_</t>
  </si>
  <si>
    <t>▪︎ Passion for technology and innovation ▪︎   |  VMware  |  EUC  |  Hybrid Cloud  |  SDDC  |    Independent VMware knowledge partner</t>
  </si>
  <si>
    <t>Panafricain/ RedChef webradio/ Cyberactiviste/ Blogeur</t>
  </si>
  <si>
    <t>Professeur d'économie. Maire d’Azaguié. Candidat de LIDER à l’élection présidentielle du 31 octobre 2020 en Côte d’Ivoire. #PourlAmourDeLaCIV</t>
  </si>
  <si>
    <t>Official Twitter for me &amp; my Foundation - The Didier Drogba Foundation https://t.co/r7rIZSEkOU</t>
  </si>
  <si>
    <t>Président de la République de Guinée _xD83C__xDDEC__xD83C__xDDF3_</t>
  </si>
  <si>
    <t>Profil officiel d’Alassane Ouattara, Président de la République de Côte d’Ivoire.</t>
  </si>
  <si>
    <t>A Twitter account posting live ADS-B data from my RaspberryPi in Sigingstone, Vale of Glamorgan.</t>
  </si>
  <si>
    <t>Staff Solution Architect for VMware, VCDX-DCV &amp; VCDX-CMA #201. Specializing in vRA and Automation. Had cancer, BEAT cancer, what more can I say lifes good</t>
  </si>
  <si>
    <t>Cloud Automation @VMware. Opinions are my own.</t>
  </si>
  <si>
    <t>Sugar Land, TX,</t>
  </si>
  <si>
    <t>Washington, USA</t>
  </si>
  <si>
    <t>Dortmund, Germany</t>
  </si>
  <si>
    <t>İstanbul, Türkiye</t>
  </si>
  <si>
    <t>Hyderabad, India</t>
  </si>
  <si>
    <t>Hyderabad</t>
  </si>
  <si>
    <t>Hyderabad, Telangana</t>
  </si>
  <si>
    <t>Warangal-Hamamkonda, India</t>
  </si>
  <si>
    <t>Heartland of America</t>
  </si>
  <si>
    <t>Michigan, USA</t>
  </si>
  <si>
    <t>Claremont, CA</t>
  </si>
  <si>
    <t>Washington, D.C.</t>
  </si>
  <si>
    <t>Non-Partisan, Nationwide</t>
  </si>
  <si>
    <t>Syracuse, NY</t>
  </si>
  <si>
    <t>Rockledge, Florida</t>
  </si>
  <si>
    <t>Melbourne, Fla.</t>
  </si>
  <si>
    <t>New York City / Worldwide</t>
  </si>
  <si>
    <t>West Sussex, UK</t>
  </si>
  <si>
    <t>Santa Clara, California</t>
  </si>
  <si>
    <t>Utrecht</t>
  </si>
  <si>
    <t>Ireland UK America</t>
  </si>
  <si>
    <t>Shannon, Ireland</t>
  </si>
  <si>
    <t>iPhone:</t>
  </si>
  <si>
    <t>Los Angeles, CA</t>
  </si>
  <si>
    <t>Selma, AL</t>
  </si>
  <si>
    <t>Alberta, Canada</t>
  </si>
  <si>
    <t>Groningen, Nederland</t>
  </si>
  <si>
    <t>Palo Alto, CA</t>
  </si>
  <si>
    <t>Singapore</t>
  </si>
  <si>
    <t>Portland, OR</t>
  </si>
  <si>
    <t>UK</t>
  </si>
  <si>
    <t>Polska</t>
  </si>
  <si>
    <t>Vancouver</t>
  </si>
  <si>
    <t>Anchorage, AK</t>
  </si>
  <si>
    <t>Dubai, United Arab Emirates</t>
  </si>
  <si>
    <t>Greece</t>
  </si>
  <si>
    <t>Henley-on-Thames, England</t>
  </si>
  <si>
    <t>California, USA</t>
  </si>
  <si>
    <t>Argentina</t>
  </si>
  <si>
    <t>Accra, Ghana</t>
  </si>
  <si>
    <t>Ghana</t>
  </si>
  <si>
    <t>Côte d'Ivoire</t>
  </si>
  <si>
    <t>4th Circular Road, Accra,Ghana</t>
  </si>
  <si>
    <t>Paris, France</t>
  </si>
  <si>
    <t>France</t>
  </si>
  <si>
    <t>Cairo Egypt</t>
  </si>
  <si>
    <t>Ellensburg, Wa</t>
  </si>
  <si>
    <t>Nuremberg, Bavaria</t>
  </si>
  <si>
    <t>cloudifying all around world</t>
  </si>
  <si>
    <t>Surrey, British Columbia</t>
  </si>
  <si>
    <t>Alabama, USA</t>
  </si>
  <si>
    <t>Washington, DC</t>
  </si>
  <si>
    <t>Florida</t>
  </si>
  <si>
    <t>Bengaluru, Begusarai, India</t>
  </si>
  <si>
    <t>Virginia, USA</t>
  </si>
  <si>
    <t>Wirral</t>
  </si>
  <si>
    <t>London, England</t>
  </si>
  <si>
    <t>Mombasa, Kenya</t>
  </si>
  <si>
    <t>Anfield, Liverpool</t>
  </si>
  <si>
    <t>USA</t>
  </si>
  <si>
    <t>Texas</t>
  </si>
  <si>
    <t>Maryland, USA</t>
  </si>
  <si>
    <t>Nanuet,NY + Brooklyn+AstoriaNY</t>
  </si>
  <si>
    <t>Suisse</t>
  </si>
  <si>
    <t>Germany/Italy</t>
  </si>
  <si>
    <t>Funchal, Portugal</t>
  </si>
  <si>
    <t>Portugal</t>
  </si>
  <si>
    <t>India</t>
  </si>
  <si>
    <t>Global</t>
  </si>
  <si>
    <t>San Francisco</t>
  </si>
  <si>
    <t>Canada Eh</t>
  </si>
  <si>
    <t>Wilmslow - UK</t>
  </si>
  <si>
    <t>Madison WI</t>
  </si>
  <si>
    <t>Leiji Cryptomoto 5555 GER</t>
  </si>
  <si>
    <t>Las Vegas, Nevada</t>
  </si>
  <si>
    <t>Cardiff, Wales</t>
  </si>
  <si>
    <t>Chennai, India</t>
  </si>
  <si>
    <t>SV Savarkar Nagar Thane East</t>
  </si>
  <si>
    <t>Wales</t>
  </si>
  <si>
    <t>Earth</t>
  </si>
  <si>
    <t>delhi</t>
  </si>
  <si>
    <t>Porto San Giorgio</t>
  </si>
  <si>
    <t>Switzerland</t>
  </si>
  <si>
    <t>Emmen, the Netherlands</t>
  </si>
  <si>
    <t>Emmen, The Netherlands</t>
  </si>
  <si>
    <t>Hanover, Germany</t>
  </si>
  <si>
    <t>Flevoland</t>
  </si>
  <si>
    <t>Emmen</t>
  </si>
  <si>
    <t>Seattle, Washington</t>
  </si>
  <si>
    <t>Oslo, Norway</t>
  </si>
  <si>
    <t>Groningen</t>
  </si>
  <si>
    <t>Cloud City, Bespin</t>
  </si>
  <si>
    <t>United Kingdom</t>
  </si>
  <si>
    <t>CisHet: She/Her</t>
  </si>
  <si>
    <t>Hedensted, Denmark</t>
  </si>
  <si>
    <t>North Carolina, USA</t>
  </si>
  <si>
    <t>Louisville, KY, USA</t>
  </si>
  <si>
    <t>Louisville, KY</t>
  </si>
  <si>
    <t>Lexington, KY</t>
  </si>
  <si>
    <t>Everywhere</t>
  </si>
  <si>
    <t>Somewhere in Space and Time</t>
  </si>
  <si>
    <t>moon</t>
  </si>
  <si>
    <t>GeeksResist HQ, Texas _xD83D__xDD96_</t>
  </si>
  <si>
    <t>Lebanon</t>
  </si>
  <si>
    <t xml:space="preserve"> Arizona</t>
  </si>
  <si>
    <t>In Love with every breath...</t>
  </si>
  <si>
    <t>Augusta, GA</t>
  </si>
  <si>
    <t>Germany</t>
  </si>
  <si>
    <t>Belém, PA</t>
  </si>
  <si>
    <t>Harrisburg, PA</t>
  </si>
  <si>
    <t>PA, OH, MD, VA, WV &amp; NC</t>
  </si>
  <si>
    <t>Pennsylvania, USA</t>
  </si>
  <si>
    <t>Central Pennsylvania</t>
  </si>
  <si>
    <t>Republic of Vestmannaeyjar</t>
  </si>
  <si>
    <t>Česká republika</t>
  </si>
  <si>
    <t>Sao Paulo, Brazil</t>
  </si>
  <si>
    <t>Pittsburgh, PA</t>
  </si>
  <si>
    <t>Tallahassee, Florida</t>
  </si>
  <si>
    <t>Georgia</t>
  </si>
  <si>
    <t>Murica</t>
  </si>
  <si>
    <t>Los Angeles</t>
  </si>
  <si>
    <t>Canada - USA</t>
  </si>
  <si>
    <t>Miami, FL</t>
  </si>
  <si>
    <t>SoCal by way of CO</t>
  </si>
  <si>
    <t>Auburn, AL</t>
  </si>
  <si>
    <t>Pennsylvania</t>
  </si>
  <si>
    <t>Among the bluebonnets between S.A. &amp; Austin</t>
  </si>
  <si>
    <t>New York, NY</t>
  </si>
  <si>
    <t>New York, USA</t>
  </si>
  <si>
    <t>Las Vegas, NV</t>
  </si>
  <si>
    <t>NYC</t>
  </si>
  <si>
    <t>New Orleans, LA</t>
  </si>
  <si>
    <t>Illinois, USA</t>
  </si>
  <si>
    <t xml:space="preserve">Jo Tracy  </t>
  </si>
  <si>
    <t>Maryland</t>
  </si>
  <si>
    <t>Hamburg, Deutschland</t>
  </si>
  <si>
    <t>Brooklyn, NY</t>
  </si>
  <si>
    <t>Hendersonville, NC</t>
  </si>
  <si>
    <t>California</t>
  </si>
  <si>
    <t>Argentina - Chile</t>
  </si>
  <si>
    <t>Buenos Aires, Argentina</t>
  </si>
  <si>
    <t>Florida/Chicago</t>
  </si>
  <si>
    <t>New York City</t>
  </si>
  <si>
    <t>Vlaardingen, Netherlands</t>
  </si>
  <si>
    <t>Bangalore</t>
  </si>
  <si>
    <t>2115 Summit Ave, St. Paul, MN</t>
  </si>
  <si>
    <t>24x42195 #PassionForMarathon</t>
  </si>
  <si>
    <t>Belgium</t>
  </si>
  <si>
    <t>Ivry-sur-Seine, France</t>
  </si>
  <si>
    <t>Leuven, Belgium</t>
  </si>
  <si>
    <t>The Netherlands</t>
  </si>
  <si>
    <t>Largo, FL</t>
  </si>
  <si>
    <t>central texas</t>
  </si>
  <si>
    <t>Bethesda, MD</t>
  </si>
  <si>
    <t>Minnesota</t>
  </si>
  <si>
    <t>Mounds View, MN</t>
  </si>
  <si>
    <t>Brooklyn , NY</t>
  </si>
  <si>
    <t>Cloquet, MN.</t>
  </si>
  <si>
    <t>Minnesota, USA</t>
  </si>
  <si>
    <t>Duluth,Minnesota</t>
  </si>
  <si>
    <t xml:space="preserve">Athens GA &amp; Surrounding Areas </t>
  </si>
  <si>
    <t>New York &amp; Washington D.C.</t>
  </si>
  <si>
    <t>Georgia, USA</t>
  </si>
  <si>
    <t>Wijk aan Zee</t>
  </si>
  <si>
    <t>Azaguié  (Côte d'Ivoire)</t>
  </si>
  <si>
    <t>Guinée</t>
  </si>
  <si>
    <t>Sigingstone, Wales</t>
  </si>
  <si>
    <t>Australia</t>
  </si>
  <si>
    <t>Sydney, Australia</t>
  </si>
  <si>
    <t>https://t.co/IAxfK2yRNn</t>
  </si>
  <si>
    <t>https://t.co/6sLxTeeEQJ</t>
  </si>
  <si>
    <t>https://t.co/QyoL49NWbL</t>
  </si>
  <si>
    <t>https://t.co/LZDmv3spwW</t>
  </si>
  <si>
    <t>https://t.co/OTiYQQIuHz</t>
  </si>
  <si>
    <t>http://t.co/W2JxYlmBka</t>
  </si>
  <si>
    <t>https://t.co/EFFZYkZbBJ</t>
  </si>
  <si>
    <t>http://t.co/LjqtZSwwj6</t>
  </si>
  <si>
    <t>https://advancingjustice-aajc.org/</t>
  </si>
  <si>
    <t>https://t.co/NUobHZYgXj</t>
  </si>
  <si>
    <t>https://t.co/uTd3VP4LaM</t>
  </si>
  <si>
    <t>https://t.co/B4vihbwCGa</t>
  </si>
  <si>
    <t>https://t.co/pPL02XrqM6</t>
  </si>
  <si>
    <t>https://t.co/2OPhf9oYNV</t>
  </si>
  <si>
    <t>https://t.co/cnbRLjebbF</t>
  </si>
  <si>
    <t>http://t.co/96kLkFAPMr</t>
  </si>
  <si>
    <t>http://t.co/qFQTif2b7U</t>
  </si>
  <si>
    <t>https://t.co/df21yMYnno</t>
  </si>
  <si>
    <t>https://t.co/JpeTZFZpwU</t>
  </si>
  <si>
    <t>https://t.co/kWluXLtvrh</t>
  </si>
  <si>
    <t>https://t.co/Qm75sSeKVu</t>
  </si>
  <si>
    <t>https://t.co/XWwRevQhgU</t>
  </si>
  <si>
    <t>https://t.co/ZBvh4LGRBz</t>
  </si>
  <si>
    <t>https://t.co/GsF43EyRzf</t>
  </si>
  <si>
    <t>https://t.co/AS5qCU9aAr</t>
  </si>
  <si>
    <t>https://t.co/w3nOUoivB3</t>
  </si>
  <si>
    <t>https://t.co/OWT8PUPeZd</t>
  </si>
  <si>
    <t>https://t.co/ugRofyqA5T</t>
  </si>
  <si>
    <t>https://t.co/RHFNfXltpf</t>
  </si>
  <si>
    <t>https://t.co/ULYzNS7s15</t>
  </si>
  <si>
    <t>https://verasity.io</t>
  </si>
  <si>
    <t>https://t.co/gdGE3FMOsB</t>
  </si>
  <si>
    <t>http://ghana.gov.gh</t>
  </si>
  <si>
    <t>https://t.co/9gJo8fLxY9</t>
  </si>
  <si>
    <t>https://t.co/JVKD0in456</t>
  </si>
  <si>
    <t>https://t.co/E14930jFyu</t>
  </si>
  <si>
    <t>https://t.co/htShKcdlTy</t>
  </si>
  <si>
    <t>https://t.co/h6i3x6fWQ4</t>
  </si>
  <si>
    <t>https://t.co/lQItT179TL</t>
  </si>
  <si>
    <t>https://t.co/nxSWBkiBq8</t>
  </si>
  <si>
    <t>https://t.co/WqVlRlXFeK</t>
  </si>
  <si>
    <t>https://t.co/CGXzf6T0L8</t>
  </si>
  <si>
    <t>http://www.Instagram.com/realDonaldTrump</t>
  </si>
  <si>
    <t>https://t.co/5BmBFaFyit</t>
  </si>
  <si>
    <t>https://t.co/uqRZLev85T</t>
  </si>
  <si>
    <t>http://santchi.co.uk</t>
  </si>
  <si>
    <t>https://t.co/KOeWgBiaez</t>
  </si>
  <si>
    <t>https://video.liverpoolfc.com/</t>
  </si>
  <si>
    <t>http://fusion.org/</t>
  </si>
  <si>
    <t>https://t.co/8j488uLw65</t>
  </si>
  <si>
    <t>https://t.co/bDOVK2MorE</t>
  </si>
  <si>
    <t>http://www.thatguywhocodes.com</t>
  </si>
  <si>
    <t>https://t.co/FRdOEuZ31I</t>
  </si>
  <si>
    <t>https://t.co/jrobhLJF7p</t>
  </si>
  <si>
    <t>https://t.co/Ntb2ZaTfkX</t>
  </si>
  <si>
    <t>https://t.co/EglHLNdM2j</t>
  </si>
  <si>
    <t>http://t.co/RF07XnHSIh</t>
  </si>
  <si>
    <t>https://t.co/0mwjWZfcZT</t>
  </si>
  <si>
    <t>https://t.co/30bU8xdfEK</t>
  </si>
  <si>
    <t>http://maxmasher.com/cryptoedit</t>
  </si>
  <si>
    <t>https://t.co/lVbdSgk6kj</t>
  </si>
  <si>
    <t>https://www.binance.org/en</t>
  </si>
  <si>
    <t>https://t.co/vKRglgf0rN</t>
  </si>
  <si>
    <t>https://t.co/aGkJI6GUmh</t>
  </si>
  <si>
    <t>https://t.co/CYpNLO9p7E</t>
  </si>
  <si>
    <t>https://t.co/Zl345BEQgV</t>
  </si>
  <si>
    <t>https://t.co/QHIJRv3tdR</t>
  </si>
  <si>
    <t>http://t.co/Z2A4m7UeSv</t>
  </si>
  <si>
    <t>http://t.co/Tww74Cqcfy</t>
  </si>
  <si>
    <t>http://t.co/C9wnODh3vY</t>
  </si>
  <si>
    <t>https://t.co/Yvv9xBPKwv</t>
  </si>
  <si>
    <t>http://t.co/I7txQSIzVr</t>
  </si>
  <si>
    <t>https://t.co/CzpQg89nf3</t>
  </si>
  <si>
    <t>https://t.co/ZcMty98vpc</t>
  </si>
  <si>
    <t>https://t.co/cqxY5hMRy2</t>
  </si>
  <si>
    <t>https://t.co/wZU2SvCtPg</t>
  </si>
  <si>
    <t>https://t.co/7VgTw5LZEf</t>
  </si>
  <si>
    <t>https://t.co/427gt8jfuj</t>
  </si>
  <si>
    <t>https://t.co/tE31ULSPvR</t>
  </si>
  <si>
    <t>https://t.co/nOGCpP3Try</t>
  </si>
  <si>
    <t>https://t.co/8wBlJgqgXH</t>
  </si>
  <si>
    <t>http://t.co/dx7IYhxsmP</t>
  </si>
  <si>
    <t>https://t.co/gNyuK2ntyq</t>
  </si>
  <si>
    <t>https://t.co/9Ip9ctFeHA</t>
  </si>
  <si>
    <t>https://t.co/YpwmfPvnWh</t>
  </si>
  <si>
    <t>https://t.co/TeJ21zTqgi</t>
  </si>
  <si>
    <t>http://vote.org</t>
  </si>
  <si>
    <t>https://t.co/2umXN39JRN</t>
  </si>
  <si>
    <t>https://t.co/fHzEIvr79m</t>
  </si>
  <si>
    <t>http://t.co/hOA0bvreVL</t>
  </si>
  <si>
    <t>https://t.co/9rS252SWMh</t>
  </si>
  <si>
    <t>http://sheetz.com</t>
  </si>
  <si>
    <t>https://t.co/INW2MHXxoH</t>
  </si>
  <si>
    <t>https://t.co/LWQT6zLDX1</t>
  </si>
  <si>
    <t>https://t.co/6BK7Jev303</t>
  </si>
  <si>
    <t>http://t.co/N4d6zVRrfA</t>
  </si>
  <si>
    <t>https://t.co/jTdLi49GDK</t>
  </si>
  <si>
    <t>http://t.co/5en1qs6g9s</t>
  </si>
  <si>
    <t>https://t.co/hCGKnhmdkf</t>
  </si>
  <si>
    <t>http://t.co/F19L0ZgwEv</t>
  </si>
  <si>
    <t>https://forwardfla.com</t>
  </si>
  <si>
    <t>http://bit.ly/LeadFromTheOutside</t>
  </si>
  <si>
    <t>http://t.co/Xnoa4G4tHX</t>
  </si>
  <si>
    <t>https://t.co/cQarEUuH3g</t>
  </si>
  <si>
    <t>https://t.co/uO8YypouhE</t>
  </si>
  <si>
    <t>https://t.co/ELZ5jwqU19</t>
  </si>
  <si>
    <t>https://t.co/jDXn1FfD8E</t>
  </si>
  <si>
    <t>https://t.co/00jCTZYGHd</t>
  </si>
  <si>
    <t>https://t.co/KJQ5T2BOjs</t>
  </si>
  <si>
    <t>https://t.co/jtb2Yp5SN5</t>
  </si>
  <si>
    <t>https://t.co/U45whLuDDY</t>
  </si>
  <si>
    <t>https://t.co/8DnhsbRAFg</t>
  </si>
  <si>
    <t>https://t.co/teGWLJcsd6</t>
  </si>
  <si>
    <t>https://t.co/y20x2Mm8Lq</t>
  </si>
  <si>
    <t>https://t.co/b7XwcS1nQA</t>
  </si>
  <si>
    <t>https://t.co/LdWs3MgAP3</t>
  </si>
  <si>
    <t>https://t.co/D77qD1zdea</t>
  </si>
  <si>
    <t>https://t.co/eChLNpvby9</t>
  </si>
  <si>
    <t>https://t.co/fA5V50uvih</t>
  </si>
  <si>
    <t>https://t.co/R639OWOuQG</t>
  </si>
  <si>
    <t>http://bit.ly/2HldCTG</t>
  </si>
  <si>
    <t>https://t.co/l1grLQBXO9</t>
  </si>
  <si>
    <t>http://t.co/t5mK0auJ</t>
  </si>
  <si>
    <t>https://t.co/X09g05LHsZ</t>
  </si>
  <si>
    <t>https://t.co/Z8abCUOUuG</t>
  </si>
  <si>
    <t>https://t.co/cpncrnYosX</t>
  </si>
  <si>
    <t>https://t.co/myPnQJi857</t>
  </si>
  <si>
    <t>https://t.co/hwxsUxg4wP</t>
  </si>
  <si>
    <t>https://t.co/JsGLSXOFIV</t>
  </si>
  <si>
    <t>https://t.co/d9mdFjcalr</t>
  </si>
  <si>
    <t>https://t.co/j9zBiddWyQ</t>
  </si>
  <si>
    <t>https://t.co/B9qVq44Eig</t>
  </si>
  <si>
    <t>http://t.co/gmwf45BzqN</t>
  </si>
  <si>
    <t>https://t.co/0XTxen0RFC</t>
  </si>
  <si>
    <t>https://t.co/REMhPn8nJ7</t>
  </si>
  <si>
    <t>https://t.co/NTo1VzXR3F</t>
  </si>
  <si>
    <t>http://t.co/g4MXmfCw3D</t>
  </si>
  <si>
    <t>https://t.co/crvfQeFbph</t>
  </si>
  <si>
    <t>https://t.co/dLDibyIb9O</t>
  </si>
  <si>
    <t>https://t.co/T70r91bUyq</t>
  </si>
  <si>
    <t>https://t.co/Ukq8mXdR8d</t>
  </si>
  <si>
    <t>https://t.co/0ECwRA88Mk</t>
  </si>
  <si>
    <t>https://t.co/93qqJUEbJf</t>
  </si>
  <si>
    <t>Pacific Time (US &amp; Canada)</t>
  </si>
  <si>
    <t>https://pbs.twimg.com/profile_banners/22815781/1370827741</t>
  </si>
  <si>
    <t>https://pbs.twimg.com/profile_banners/827768713856192513/1487983003</t>
  </si>
  <si>
    <t>https://pbs.twimg.com/profile_banners/55667023/1573827716</t>
  </si>
  <si>
    <t>https://pbs.twimg.com/profile_banners/4774751417/1506808414</t>
  </si>
  <si>
    <t>https://pbs.twimg.com/profile_banners/3207838413/1461073112</t>
  </si>
  <si>
    <t>https://pbs.twimg.com/profile_banners/752068940/1401829962</t>
  </si>
  <si>
    <t>https://pbs.twimg.com/profile_banners/177673457/1552467888</t>
  </si>
  <si>
    <t>https://pbs.twimg.com/profile_banners/118787224/1571757195</t>
  </si>
  <si>
    <t>https://pbs.twimg.com/profile_banners/210056162/1531235746</t>
  </si>
  <si>
    <t>https://pbs.twimg.com/profile_banners/711710800977604609/1493339931</t>
  </si>
  <si>
    <t>https://pbs.twimg.com/profile_banners/172487362/1555008499</t>
  </si>
  <si>
    <t>https://pbs.twimg.com/profile_banners/30067399/1530566882</t>
  </si>
  <si>
    <t>https://pbs.twimg.com/profile_banners/267510129/1522261725</t>
  </si>
  <si>
    <t>https://pbs.twimg.com/profile_banners/39298589/1420431247</t>
  </si>
  <si>
    <t>https://pbs.twimg.com/profile_banners/36196298/1570204750</t>
  </si>
  <si>
    <t>https://pbs.twimg.com/profile_banners/23501907/1562023389</t>
  </si>
  <si>
    <t>https://pbs.twimg.com/profile_banners/36468768/1566488618</t>
  </si>
  <si>
    <t>https://pbs.twimg.com/profile_banners/32742860/1493558790</t>
  </si>
  <si>
    <t>https://pbs.twimg.com/profile_banners/17001533/1509037750</t>
  </si>
  <si>
    <t>https://pbs.twimg.com/profile_banners/1324727929/1506378072</t>
  </si>
  <si>
    <t>https://pbs.twimg.com/profile_banners/28785486/1505493568</t>
  </si>
  <si>
    <t>https://pbs.twimg.com/profile_banners/242051914/1358850300</t>
  </si>
  <si>
    <t>https://pbs.twimg.com/profile_banners/67586809/1500634878</t>
  </si>
  <si>
    <t>https://pbs.twimg.com/profile_banners/15354310/1571010412</t>
  </si>
  <si>
    <t>https://pbs.twimg.com/profile_banners/7385462/1559139890</t>
  </si>
  <si>
    <t>https://pbs.twimg.com/profile_banners/321954612/1472471704</t>
  </si>
  <si>
    <t>https://pbs.twimg.com/profile_banners/2284627971/1558516437</t>
  </si>
  <si>
    <t>https://pbs.twimg.com/profile_banners/20824994/1360956618</t>
  </si>
  <si>
    <t>https://pbs.twimg.com/profile_banners/952996265666793472/1517520579</t>
  </si>
  <si>
    <t>https://pbs.twimg.com/profile_banners/200367769/1515262557</t>
  </si>
  <si>
    <t>https://pbs.twimg.com/profile_banners/2754815871/1520777723</t>
  </si>
  <si>
    <t>https://pbs.twimg.com/profile_banners/4851500624/1459846254</t>
  </si>
  <si>
    <t>https://pbs.twimg.com/profile_banners/4895457413/1456060518</t>
  </si>
  <si>
    <t>https://pbs.twimg.com/profile_banners/388850729/1505079087</t>
  </si>
  <si>
    <t>https://pbs.twimg.com/profile_banners/3980180038/1491346190</t>
  </si>
  <si>
    <t>https://pbs.twimg.com/profile_banners/1463292906/1475266534</t>
  </si>
  <si>
    <t>https://pbs.twimg.com/profile_banners/140718904/1563378880</t>
  </si>
  <si>
    <t>https://pbs.twimg.com/profile_banners/294913295/1484450708</t>
  </si>
  <si>
    <t>https://pbs.twimg.com/profile_banners/797888582153158656/1566442292</t>
  </si>
  <si>
    <t>https://pbs.twimg.com/profile_banners/722393363597697026/1505501517</t>
  </si>
  <si>
    <t>https://pbs.twimg.com/profile_banners/223809359/1487069847</t>
  </si>
  <si>
    <t>https://pbs.twimg.com/profile_banners/2561550171/1401052028</t>
  </si>
  <si>
    <t>https://pbs.twimg.com/profile_banners/4869625953/1470016925</t>
  </si>
  <si>
    <t>https://pbs.twimg.com/profile_banners/3014189879/1479147732</t>
  </si>
  <si>
    <t>https://pbs.twimg.com/profile_banners/1043923758631858176/1537726064</t>
  </si>
  <si>
    <t>https://pbs.twimg.com/profile_banners/446343429/1565670381</t>
  </si>
  <si>
    <t>https://pbs.twimg.com/profile_banners/890411734841741312/1574019538</t>
  </si>
  <si>
    <t>https://pbs.twimg.com/profile_banners/1151350946439389185/1568494723</t>
  </si>
  <si>
    <t>https://pbs.twimg.com/profile_banners/953284716945399809/1548946297</t>
  </si>
  <si>
    <t>https://pbs.twimg.com/profile_banners/1106128267067777024/1552599530</t>
  </si>
  <si>
    <t>https://pbs.twimg.com/profile_banners/3129547373/1433098870</t>
  </si>
  <si>
    <t>https://pbs.twimg.com/profile_banners/1054766127568564224/1540320014</t>
  </si>
  <si>
    <t>https://pbs.twimg.com/profile_banners/973156045647425536/1572272189</t>
  </si>
  <si>
    <t>https://pbs.twimg.com/profile_banners/736433425/1538212532</t>
  </si>
  <si>
    <t>https://pbs.twimg.com/profile_banners/1037634549143019520/1538598319</t>
  </si>
  <si>
    <t>https://pbs.twimg.com/profile_banners/544250219/1430985673</t>
  </si>
  <si>
    <t>https://pbs.twimg.com/profile_banners/954502885353472002/1550076529</t>
  </si>
  <si>
    <t>https://pbs.twimg.com/profile_banners/76306515/1476022915</t>
  </si>
  <si>
    <t>https://pbs.twimg.com/profile_banners/888858044/1493149934</t>
  </si>
  <si>
    <t>https://pbs.twimg.com/profile_banners/1049800877425360897/1540682887</t>
  </si>
  <si>
    <t>https://pbs.twimg.com/profile_banners/2828812771/1573860143</t>
  </si>
  <si>
    <t>https://pbs.twimg.com/profile_banners/25073877/1560920145</t>
  </si>
  <si>
    <t>https://pbs.twimg.com/profile_banners/1651522832/1541350200</t>
  </si>
  <si>
    <t>https://pbs.twimg.com/profile_banners/703149763957387265/1567807872</t>
  </si>
  <si>
    <t>https://pbs.twimg.com/profile_banners/205855194/1479136459</t>
  </si>
  <si>
    <t>https://pbs.twimg.com/profile_banners/3060444101/1428591637</t>
  </si>
  <si>
    <t>https://pbs.twimg.com/profile_banners/817027530/1571417551</t>
  </si>
  <si>
    <t>https://pbs.twimg.com/profile_banners/432468085/1530816199</t>
  </si>
  <si>
    <t>https://pbs.twimg.com/profile_banners/19583545/1569333946</t>
  </si>
  <si>
    <t>https://pbs.twimg.com/profile_banners/967888967658950656/1573853766</t>
  </si>
  <si>
    <t>https://pbs.twimg.com/profile_banners/247054633/1571533886</t>
  </si>
  <si>
    <t>https://pbs.twimg.com/profile_banners/1000739730/1522637744</t>
  </si>
  <si>
    <t>https://pbs.twimg.com/profile_banners/822109507085967360/1554561736</t>
  </si>
  <si>
    <t>https://pbs.twimg.com/profile_banners/940430783965040640/1545081294</t>
  </si>
  <si>
    <t>https://pbs.twimg.com/profile_banners/877807935493033984/1572720793</t>
  </si>
  <si>
    <t>https://pbs.twimg.com/profile_banners/1004765061636874241/1528537099</t>
  </si>
  <si>
    <t>https://pbs.twimg.com/profile_banners/107637333/1546941610</t>
  </si>
  <si>
    <t>https://pbs.twimg.com/profile_banners/1110282831366782977/1553612228</t>
  </si>
  <si>
    <t>https://pbs.twimg.com/profile_banners/763412134495522820/1543935326</t>
  </si>
  <si>
    <t>https://pbs.twimg.com/profile_banners/403207462/1403953510</t>
  </si>
  <si>
    <t>https://pbs.twimg.com/profile_banners/179515086/1535381873</t>
  </si>
  <si>
    <t>https://pbs.twimg.com/profile_banners/238507561/1491341431</t>
  </si>
  <si>
    <t>https://pbs.twimg.com/profile_banners/93612044/1509969890</t>
  </si>
  <si>
    <t>https://pbs.twimg.com/profile_banners/1071780665195094016/1572555738</t>
  </si>
  <si>
    <t>https://pbs.twimg.com/profile_banners/22282578/1568155821</t>
  </si>
  <si>
    <t>https://pbs.twimg.com/profile_banners/758048749071597569/1568483873</t>
  </si>
  <si>
    <t>https://pbs.twimg.com/profile_banners/2993182610/1513695662</t>
  </si>
  <si>
    <t>https://pbs.twimg.com/profile_banners/835796138951266304/1488104553</t>
  </si>
  <si>
    <t>https://pbs.twimg.com/profile_banners/838048615310442496/1502453409</t>
  </si>
  <si>
    <t>https://pbs.twimg.com/profile_banners/999168280354021376/1566559071</t>
  </si>
  <si>
    <t>https://pbs.twimg.com/profile_banners/902926941413453824/1572720689</t>
  </si>
  <si>
    <t>https://pbs.twimg.com/profile_banners/1052454006537314306/1556004731</t>
  </si>
  <si>
    <t>https://pbs.twimg.com/profile_banners/140743651/1569910442</t>
  </si>
  <si>
    <t>https://pbs.twimg.com/profile_banners/186496631/1451747819</t>
  </si>
  <si>
    <t>https://pbs.twimg.com/profile_banners/1146868611417378816/1568362968</t>
  </si>
  <si>
    <t>https://pbs.twimg.com/profile_banners/1231632318/1458567808</t>
  </si>
  <si>
    <t>https://pbs.twimg.com/profile_banners/1064108650271309826/1542538859</t>
  </si>
  <si>
    <t>https://pbs.twimg.com/profile_banners/1074493962/1549456351</t>
  </si>
  <si>
    <t>https://pbs.twimg.com/profile_banners/2213838884/1556697623</t>
  </si>
  <si>
    <t>https://pbs.twimg.com/profile_banners/53061263/1537284219</t>
  </si>
  <si>
    <t>https://pbs.twimg.com/profile_banners/191454323/1495440691</t>
  </si>
  <si>
    <t>https://pbs.twimg.com/profile_banners/53330590/1438620909</t>
  </si>
  <si>
    <t>https://pbs.twimg.com/profile_banners/20793816/1572894689</t>
  </si>
  <si>
    <t>https://pbs.twimg.com/profile_banners/525853846/1438206459</t>
  </si>
  <si>
    <t>https://pbs.twimg.com/profile_banners/274122597/1421363078</t>
  </si>
  <si>
    <t>https://pbs.twimg.com/profile_banners/14322307/1360795560</t>
  </si>
  <si>
    <t>https://pbs.twimg.com/profile_banners/15141902/1360512099</t>
  </si>
  <si>
    <t>https://pbs.twimg.com/profile_banners/2815822082/1492631042</t>
  </si>
  <si>
    <t>https://pbs.twimg.com/profile_banners/16435306/1427570813</t>
  </si>
  <si>
    <t>https://pbs.twimg.com/profile_banners/46084005/1534166197</t>
  </si>
  <si>
    <t>https://pbs.twimg.com/profile_banners/2555023962/1411288954</t>
  </si>
  <si>
    <t>https://pbs.twimg.com/profile_banners/250908761/1573132071</t>
  </si>
  <si>
    <t>https://pbs.twimg.com/profile_banners/2588297156/1529755636</t>
  </si>
  <si>
    <t>https://pbs.twimg.com/profile_banners/1974996636/1382300175</t>
  </si>
  <si>
    <t>https://pbs.twimg.com/profile_banners/149235847/1465853764</t>
  </si>
  <si>
    <t>https://pbs.twimg.com/profile_banners/515298418/1401236312</t>
  </si>
  <si>
    <t>https://pbs.twimg.com/profile_banners/2964161673/1557667016</t>
  </si>
  <si>
    <t>https://pbs.twimg.com/profile_banners/804573487767703552/1571298278</t>
  </si>
  <si>
    <t>https://pbs.twimg.com/profile_banners/1021155677639782405/1567706583</t>
  </si>
  <si>
    <t>https://pbs.twimg.com/profile_banners/1047887297528705024/1568789209</t>
  </si>
  <si>
    <t>https://pbs.twimg.com/profile_banners/1096797880583667713/1572049623</t>
  </si>
  <si>
    <t>https://pbs.twimg.com/profile_banners/378819543/1513831914</t>
  </si>
  <si>
    <t>https://pbs.twimg.com/profile_banners/845809027967692801/1573506222</t>
  </si>
  <si>
    <t>https://pbs.twimg.com/profile_banners/1907419374/1493175053</t>
  </si>
  <si>
    <t>https://pbs.twimg.com/profile_banners/312615423/1442413347</t>
  </si>
  <si>
    <t>https://pbs.twimg.com/profile_banners/842472365628047360/1568964581</t>
  </si>
  <si>
    <t>https://pbs.twimg.com/profile_banners/321639857/1553452717</t>
  </si>
  <si>
    <t>https://pbs.twimg.com/profile_banners/31369265/1572663739</t>
  </si>
  <si>
    <t>https://pbs.twimg.com/profile_banners/1098329607088918528/1556053213</t>
  </si>
  <si>
    <t>https://pbs.twimg.com/profile_banners/39930604/1573842999</t>
  </si>
  <si>
    <t>https://pbs.twimg.com/profile_banners/15480029/1470165484</t>
  </si>
  <si>
    <t>https://pbs.twimg.com/profile_banners/3011027510/1573407765</t>
  </si>
  <si>
    <t>https://pbs.twimg.com/profile_banners/211585805/1357839579</t>
  </si>
  <si>
    <t>https://pbs.twimg.com/profile_banners/15148412/1529522091</t>
  </si>
  <si>
    <t>https://pbs.twimg.com/profile_banners/14813584/1572610635</t>
  </si>
  <si>
    <t>https://pbs.twimg.com/profile_banners/1058144714845810688/1541116745</t>
  </si>
  <si>
    <t>https://pbs.twimg.com/profile_banners/435945809/1486052896</t>
  </si>
  <si>
    <t>https://pbs.twimg.com/profile_banners/43987148/1487902701</t>
  </si>
  <si>
    <t>https://pbs.twimg.com/profile_banners/3342509848/1518775216</t>
  </si>
  <si>
    <t>https://pbs.twimg.com/profile_banners/3407251486/1515597556</t>
  </si>
  <si>
    <t>https://pbs.twimg.com/profile_banners/101438960/1535704365</t>
  </si>
  <si>
    <t>https://pbs.twimg.com/profile_banners/510860223/1491345408</t>
  </si>
  <si>
    <t>https://pbs.twimg.com/profile_banners/64884706/1519117654</t>
  </si>
  <si>
    <t>https://pbs.twimg.com/profile_banners/3945305295/1475116993</t>
  </si>
  <si>
    <t>https://pbs.twimg.com/profile_banners/465046121/1547052246</t>
  </si>
  <si>
    <t>https://pbs.twimg.com/profile_banners/216065430/1549898895</t>
  </si>
  <si>
    <t>https://pbs.twimg.com/profile_banners/60841112/1569342268</t>
  </si>
  <si>
    <t>https://pbs.twimg.com/profile_banners/394647686/1415463609</t>
  </si>
  <si>
    <t>https://pbs.twimg.com/profile_banners/208281325/1396576398</t>
  </si>
  <si>
    <t>https://pbs.twimg.com/profile_banners/76999647/1564337398</t>
  </si>
  <si>
    <t>https://pbs.twimg.com/profile_banners/15294551/1561803811</t>
  </si>
  <si>
    <t>https://pbs.twimg.com/profile_banners/19422491/1567625457</t>
  </si>
  <si>
    <t>https://pbs.twimg.com/profile_banners/3426749697/1537932712</t>
  </si>
  <si>
    <t>https://pbs.twimg.com/profile_banners/829758177499418625/1523114227</t>
  </si>
  <si>
    <t>https://pbs.twimg.com/profile_banners/750100340595449856/1558894009</t>
  </si>
  <si>
    <t>https://pbs.twimg.com/profile_banners/386972274/1548804170</t>
  </si>
  <si>
    <t>https://pbs.twimg.com/profile_banners/25586774/1573806458</t>
  </si>
  <si>
    <t>https://pbs.twimg.com/profile_banners/25801216/1543429200</t>
  </si>
  <si>
    <t>https://pbs.twimg.com/profile_banners/259773052/1398067748</t>
  </si>
  <si>
    <t>https://pbs.twimg.com/profile_banners/17280041/1537233953</t>
  </si>
  <si>
    <t>https://pbs.twimg.com/profile_banners/19088288/1573483797</t>
  </si>
  <si>
    <t>https://pbs.twimg.com/profile_banners/358506497/1352705039</t>
  </si>
  <si>
    <t>https://pbs.twimg.com/profile_banners/1164277836745601025/1570254963</t>
  </si>
  <si>
    <t>https://pbs.twimg.com/profile_banners/88869834/1566506913</t>
  </si>
  <si>
    <t>https://pbs.twimg.com/profile_banners/155587921/1437041885</t>
  </si>
  <si>
    <t>https://pbs.twimg.com/profile_banners/826244262908002304/1573000284</t>
  </si>
  <si>
    <t>https://pbs.twimg.com/profile_banners/4877671281/1543514055</t>
  </si>
  <si>
    <t>https://pbs.twimg.com/profile_banners/759570314879655936/1571504467</t>
  </si>
  <si>
    <t>https://pbs.twimg.com/profile_banners/778580158466973696/1475181017</t>
  </si>
  <si>
    <t>https://pbs.twimg.com/profile_banners/53190110/1563848970</t>
  </si>
  <si>
    <t>https://pbs.twimg.com/profile_banners/1009527060/1355444132</t>
  </si>
  <si>
    <t>https://pbs.twimg.com/profile_banners/899497994/1571272101</t>
  </si>
  <si>
    <t>https://pbs.twimg.com/profile_banners/1616287278/1441945447</t>
  </si>
  <si>
    <t>https://pbs.twimg.com/profile_banners/55133289/1517799454</t>
  </si>
  <si>
    <t>https://pbs.twimg.com/profile_banners/16868321/1467319721</t>
  </si>
  <si>
    <t>https://pbs.twimg.com/profile_banners/589606816/1562267393</t>
  </si>
  <si>
    <t>https://pbs.twimg.com/profile_banners/153114467/1569940539</t>
  </si>
  <si>
    <t>https://pbs.twimg.com/profile_banners/128925162/1400027869</t>
  </si>
  <si>
    <t>https://pbs.twimg.com/profile_banners/4476084275/1571273583</t>
  </si>
  <si>
    <t>https://pbs.twimg.com/profile_banners/338188666/1537181293</t>
  </si>
  <si>
    <t>https://pbs.twimg.com/profile_banners/47129792/1482091845</t>
  </si>
  <si>
    <t>https://pbs.twimg.com/profile_banners/1004587484678746113/1563883213</t>
  </si>
  <si>
    <t>https://pbs.twimg.com/profile_banners/1080948196300541952/1546557671</t>
  </si>
  <si>
    <t>https://pbs.twimg.com/profile_banners/415757114/1566240067</t>
  </si>
  <si>
    <t>https://pbs.twimg.com/profile_banners/2401980110/1571765226</t>
  </si>
  <si>
    <t>https://pbs.twimg.com/profile_banners/106025485/1570303272</t>
  </si>
  <si>
    <t>https://pbs.twimg.com/profile_banners/102628504/1478774511</t>
  </si>
  <si>
    <t>https://pbs.twimg.com/profile_banners/952246604416864256/1569534480</t>
  </si>
  <si>
    <t>https://pbs.twimg.com/profile_banners/1140489397139206144/1565944347</t>
  </si>
  <si>
    <t>https://pbs.twimg.com/profile_banners/773956525769494528/1473360859</t>
  </si>
  <si>
    <t>https://pbs.twimg.com/profile_banners/18989519/1410159287</t>
  </si>
  <si>
    <t>https://pbs.twimg.com/profile_banners/2479817946/1505287060</t>
  </si>
  <si>
    <t>https://pbs.twimg.com/profile_banners/912702321389424645/1561219685</t>
  </si>
  <si>
    <t>https://pbs.twimg.com/profile_banners/16634486/1354130860</t>
  </si>
  <si>
    <t>https://pbs.twimg.com/profile_banners/2218135326/1571314720</t>
  </si>
  <si>
    <t>https://pbs.twimg.com/profile_banners/382370203/1572489105</t>
  </si>
  <si>
    <t>https://pbs.twimg.com/profile_banners/49289506/1422536717</t>
  </si>
  <si>
    <t>https://pbs.twimg.com/profile_banners/32178272/1573670467</t>
  </si>
  <si>
    <t>https://pbs.twimg.com/profile_banners/1194257853353201664/1574120687</t>
  </si>
  <si>
    <t>https://pbs.twimg.com/profile_banners/19114390/1555097504</t>
  </si>
  <si>
    <t>https://pbs.twimg.com/profile_banners/2678564004/1565547996</t>
  </si>
  <si>
    <t>https://pbs.twimg.com/profile_banners/1155394125694267392/1572646909</t>
  </si>
  <si>
    <t>https://pbs.twimg.com/profile_banners/1547176844/1547619743</t>
  </si>
  <si>
    <t>https://pbs.twimg.com/profile_banners/930503663725969408/1510685496</t>
  </si>
  <si>
    <t>https://pbs.twimg.com/profile_banners/1183884312757854210/1571870972</t>
  </si>
  <si>
    <t>https://pbs.twimg.com/profile_banners/1012475880248143873/1533506388</t>
  </si>
  <si>
    <t>https://pbs.twimg.com/profile_banners/73214575/1529038262</t>
  </si>
  <si>
    <t>https://pbs.twimg.com/profile_banners/1045819056492818433/1555985592</t>
  </si>
  <si>
    <t>https://pbs.twimg.com/profile_banners/429366756/1477743720</t>
  </si>
  <si>
    <t>https://pbs.twimg.com/profile_banners/974837573884502016/1521297875</t>
  </si>
  <si>
    <t>https://pbs.twimg.com/profile_banners/1089562855798702082/1548609820</t>
  </si>
  <si>
    <t>https://pbs.twimg.com/profile_banners/20707070/1560273736</t>
  </si>
  <si>
    <t>https://pbs.twimg.com/profile_banners/521747968/1509450658</t>
  </si>
  <si>
    <t>https://pbs.twimg.com/profile_banners/834091883508936704/1516148544</t>
  </si>
  <si>
    <t>https://pbs.twimg.com/profile_banners/1007677244796522496/1553532573</t>
  </si>
  <si>
    <t>https://pbs.twimg.com/profile_banners/271546803/1520332580</t>
  </si>
  <si>
    <t>https://pbs.twimg.com/profile_banners/1194583491360542721/1573948081</t>
  </si>
  <si>
    <t>https://pbs.twimg.com/profile_banners/603861354/1464502264</t>
  </si>
  <si>
    <t>https://pbs.twimg.com/profile_banners/219294551/1406825951</t>
  </si>
  <si>
    <t>https://pbs.twimg.com/profile_banners/925179109193510913/1509823964</t>
  </si>
  <si>
    <t>https://pbs.twimg.com/profile_banners/86037380/1574014281</t>
  </si>
  <si>
    <t>https://pbs.twimg.com/profile_banners/1132240047716147205/1559975968</t>
  </si>
  <si>
    <t>http://abs.twimg.com/images/themes/theme15/bg.png</t>
  </si>
  <si>
    <t>http://abs.twimg.com/images/themes/theme1/bg.png</t>
  </si>
  <si>
    <t>http://abs.twimg.com/images/themes/theme14/bg.gif</t>
  </si>
  <si>
    <t>http://abs.twimg.com/images/themes/theme7/bg.gif</t>
  </si>
  <si>
    <t>http://abs.twimg.com/images/themes/theme6/bg.gif</t>
  </si>
  <si>
    <t>http://abs.twimg.com/images/themes/theme12/bg.gif</t>
  </si>
  <si>
    <t>http://abs.twimg.com/images/themes/theme16/bg.gif</t>
  </si>
  <si>
    <t>http://abs.twimg.com/images/themes/theme10/bg.gif</t>
  </si>
  <si>
    <t>http://abs.twimg.com/images/themes/theme11/bg.gif</t>
  </si>
  <si>
    <t>http://abs.twimg.com/images/themes/theme5/bg.gif</t>
  </si>
  <si>
    <t>http://abs.twimg.com/images/themes/theme2/bg.gif</t>
  </si>
  <si>
    <t>http://abs.twimg.com/images/themes/theme3/bg.gif</t>
  </si>
  <si>
    <t>http://abs.twimg.com/images/themes/theme9/bg.gif</t>
  </si>
  <si>
    <t>http://pbs.twimg.com/profile_background_images/378800000105228335/31e84f19e244621d500bdf08e76c8d22.jpeg</t>
  </si>
  <si>
    <t>http://abs.twimg.com/images/themes/theme4/bg.gif</t>
  </si>
  <si>
    <t>http://abs.twimg.com/images/themes/theme17/bg.gif</t>
  </si>
  <si>
    <t>http://abs.twimg.com/images/themes/theme13/bg.gif</t>
  </si>
  <si>
    <t>http://abs.twimg.com/images/themes/theme8/bg.gif</t>
  </si>
  <si>
    <t>http://abs.twimg.com/images/themes/theme18/bg.gif</t>
  </si>
  <si>
    <t>http://pbs.twimg.com/profile_images/1097337992522420224/jdrJyyX1_normal.jpg</t>
  </si>
  <si>
    <t>http://pbs.twimg.com/profile_images/1187356780784799744/GCKbVqln_normal.jpg</t>
  </si>
  <si>
    <t>http://pbs.twimg.com/profile_images/1016701906444357632/w9tm2Ijb_normal.jpg</t>
  </si>
  <si>
    <t>http://pbs.twimg.com/profile_images/1021975786360852480/mqZkjHhI_normal.jpg</t>
  </si>
  <si>
    <t>http://pbs.twimg.com/profile_images/1460960996/maldef_LOGO_FINAL_normal.jpg</t>
  </si>
  <si>
    <t>http://pbs.twimg.com/profile_images/1146192207164203008/qJ9sol6j_normal.png</t>
  </si>
  <si>
    <t>http://pbs.twimg.com/profile_images/935955939579936769/54e_69WH_normal.jpg</t>
  </si>
  <si>
    <t>http://pbs.twimg.com/profile_images/923597301771374592/MkVOpCM2_normal.jpg</t>
  </si>
  <si>
    <t>http://pbs.twimg.com/profile_images/1082358814819536896/19QbYCgF_normal.jpg</t>
  </si>
  <si>
    <t>http://pbs.twimg.com/profile_images/1082731807781543936/2-XQQ_-R_normal.jpg</t>
  </si>
  <si>
    <t>http://pbs.twimg.com/profile_images/965607660753219584/a90bfUlK_normal.jpg</t>
  </si>
  <si>
    <t>http://pbs.twimg.com/profile_images/494510636030631936/K7u7Y5X9_normal.jpeg</t>
  </si>
  <si>
    <t>http://pbs.twimg.com/profile_images/467421101870833664/FyRTiNkS_normal.jpeg</t>
  </si>
  <si>
    <t>http://pbs.twimg.com/profile_images/1032920850553622528/KcPZBxgm_normal.jpg</t>
  </si>
  <si>
    <t>http://pbs.twimg.com/profile_images/954367386450264066/knSkm6LG_normal.jpg</t>
  </si>
  <si>
    <t>http://pbs.twimg.com/profile_images/960381582472179712/REqjimrq_normal.jpg</t>
  </si>
  <si>
    <t>http://pbs.twimg.com/profile_images/1161643433351663616/Ocpp9nhW_normal.jpg</t>
  </si>
  <si>
    <t>http://pbs.twimg.com/profile_images/955479481640243200/xG3-NTiQ_normal.jpg</t>
  </si>
  <si>
    <t>http://pbs.twimg.com/profile_images/1178036166647529472/9ZwbocMJ_normal.jpg</t>
  </si>
  <si>
    <t>http://pbs.twimg.com/profile_images/605084267295711232/bZGeuP3i_normal.jpg</t>
  </si>
  <si>
    <t>http://pbs.twimg.com/profile_images/773047621401382912/bmrdwu1V_normal.jpg</t>
  </si>
  <si>
    <t>http://pbs.twimg.com/profile_images/1048217490751410177/06BdwVT-_normal.jpg</t>
  </si>
  <si>
    <t>http://pbs.twimg.com/profile_images/644224508040249346/CM8QSm8z_normal.jpg</t>
  </si>
  <si>
    <t>http://pbs.twimg.com/profile_images/1071786431134089216/UKZIeFcm_normal.jpg</t>
  </si>
  <si>
    <t>http://pbs.twimg.com/profile_images/874276197357596672/kUuht00m_normal.jpg</t>
  </si>
  <si>
    <t>http://pbs.twimg.com/profile_images/1057414409423933440/ETW3KzZR_normal.jpg</t>
  </si>
  <si>
    <t>http://pbs.twimg.com/profile_images/826222056282976257/MKCKksLB_normal.jpg</t>
  </si>
  <si>
    <t>http://pbs.twimg.com/profile_images/1155699696482050048/TpeW2FOH_normal.jpg</t>
  </si>
  <si>
    <t>http://pbs.twimg.com/profile_images/1196571267245039617/3tKDlExf_normal.jpg</t>
  </si>
  <si>
    <t>http://pbs.twimg.com/profile_images/648510884525031424/cq-xhtBG_normal.jpg</t>
  </si>
  <si>
    <t>http://pbs.twimg.com/profile_images/1073744862741053441/CcnnGwtN_normal.jpg</t>
  </si>
  <si>
    <t>http://pbs.twimg.com/profile_images/1190703418979110917/zf8Vf5Zv_normal.jpg</t>
  </si>
  <si>
    <t>http://pbs.twimg.com/profile_images/1074681851602722816/h73UdAby_normal.jpg</t>
  </si>
  <si>
    <t>http://pbs.twimg.com/profile_images/884658628682055680/qmz_RPlt_normal.jpg</t>
  </si>
  <si>
    <t>http://pbs.twimg.com/profile_images/1190702981257351170/pz53NlXT_normal.jpg</t>
  </si>
  <si>
    <t>http://pbs.twimg.com/profile_images/1120572730313592832/vq5ZEEmK_normal.png</t>
  </si>
  <si>
    <t>http://pbs.twimg.com/profile_images/775352860737495040/o7HyMSGd_normal.jpg</t>
  </si>
  <si>
    <t>http://pbs.twimg.com/profile_images/866555772175622144/ZJ5uytHI_normal.jpg</t>
  </si>
  <si>
    <t>http://pbs.twimg.com/profile_images/989599491056545793/PCpyp87Y_normal.jpg</t>
  </si>
  <si>
    <t>http://pbs.twimg.com/profile_images/949070360103698432/kXSiPeTk_normal.jpg</t>
  </si>
  <si>
    <t>http://pbs.twimg.com/profile_images/621362064729083904/s7-j0saE_normal.png</t>
  </si>
  <si>
    <t>http://pbs.twimg.com/profile_images/1190240896899600384/uLL7pTwt_normal.png</t>
  </si>
  <si>
    <t>http://pbs.twimg.com/profile_images/1058146232890257408/r8o6qEMt_normal.jpg</t>
  </si>
  <si>
    <t>http://pbs.twimg.com/profile_images/827194165989691392/43z6J4YL_normal.jpg</t>
  </si>
  <si>
    <t>http://pbs.twimg.com/profile_images/1193182641522118658/9ARvQb1v_normal.jpg</t>
  </si>
  <si>
    <t>http://pbs.twimg.com/profile_images/884658914486140929/L0IZSEsI_normal.jpg</t>
  </si>
  <si>
    <t>http://pbs.twimg.com/profile_images/1163648192019390466/OkDFgmmq_normal.jpg</t>
  </si>
  <si>
    <t>http://pbs.twimg.com/profile_images/1047553831238868992/PW262iym_normal.jpg</t>
  </si>
  <si>
    <t>http://pbs.twimg.com/profile_images/1193057005927198720/iG0xIr6P_normal.png</t>
  </si>
  <si>
    <t>http://pbs.twimg.com/profile_images/887729192468480001/f9ViQMqL_normal.jpg</t>
  </si>
  <si>
    <t>http://pbs.twimg.com/profile_images/621718438990487552/LZrhAIQt_normal.jpg</t>
  </si>
  <si>
    <t>http://pbs.twimg.com/profile_images/1080966029851865089/dVZ-NO3m_normal.jpg</t>
  </si>
  <si>
    <t>http://pbs.twimg.com/profile_images/1162779044368150528/XoYNtU_4_normal.jpg</t>
  </si>
  <si>
    <t>http://pbs.twimg.com/profile_images/877218310382788608/YRm-Vk3t_normal.jpg</t>
  </si>
  <si>
    <t>http://pbs.twimg.com/profile_images/1190858570126045189/mMOsbjb1_normal.jpg</t>
  </si>
  <si>
    <t>http://pbs.twimg.com/profile_images/975018796288303109/kTXnt-L9_normal.jpg</t>
  </si>
  <si>
    <t>http://pbs.twimg.com/profile_images/1146063712840609794/PqlL-GgN_normal.png</t>
  </si>
  <si>
    <t>http://pbs.twimg.com/profile_images/914573035323088901/wUU4lFyr_normal.jpg</t>
  </si>
  <si>
    <t>http://pbs.twimg.com/profile_images/953422208977731584/a2RFl7DZ_normal.jpg</t>
  </si>
  <si>
    <t>http://pbs.twimg.com/profile_images/1007680899410997248/q1ox-JdI_normal.jpg</t>
  </si>
  <si>
    <t>http://pbs.twimg.com/profile_images/1189986764716412929/QYzumthu_normal.jpg</t>
  </si>
  <si>
    <t>http://pbs.twimg.com/profile_images/567129470088536064/L43Epa5O_normal.jpeg</t>
  </si>
  <si>
    <t>http://pbs.twimg.com/profile_images/1166667289372106753/y6BQUnyY_normal.jpg</t>
  </si>
  <si>
    <t>http://pbs.twimg.com/profile_images/965598165478137856/c6cIrL97_normal.jpg</t>
  </si>
  <si>
    <t>Open Twitter Page for This Person</t>
  </si>
  <si>
    <t>https://twitter.com/territhompson80</t>
  </si>
  <si>
    <t>https://twitter.com/kherriage</t>
  </si>
  <si>
    <t>https://twitter.com/investinglegend</t>
  </si>
  <si>
    <t>https://twitter.com/deplorablegop13</t>
  </si>
  <si>
    <t>https://twitter.com/gfi_himmelreich</t>
  </si>
  <si>
    <t>https://twitter.com/nothingbutdreek</t>
  </si>
  <si>
    <t>https://twitter.com/o_oweil</t>
  </si>
  <si>
    <t>https://twitter.com/fatih_solen</t>
  </si>
  <si>
    <t>https://twitter.com/rthegrate</t>
  </si>
  <si>
    <t>https://twitter.com/raokavitha</t>
  </si>
  <si>
    <t>https://twitter.com/ktrtrs</t>
  </si>
  <si>
    <t>https://twitter.com/varuntrs58</t>
  </si>
  <si>
    <t>https://twitter.com/gopi20015750</t>
  </si>
  <si>
    <t>https://twitter.com/librariesval</t>
  </si>
  <si>
    <t>https://twitter.com/visresassn</t>
  </si>
  <si>
    <t>https://twitter.com/wactmac</t>
  </si>
  <si>
    <t>https://twitter.com/johntrendler</t>
  </si>
  <si>
    <t>https://twitter.com/annetteraveneau</t>
  </si>
  <si>
    <t>https://twitter.com/maldef</t>
  </si>
  <si>
    <t>https://twitter.com/aaaj_aajc</t>
  </si>
  <si>
    <t>https://twitter.com/naleo</t>
  </si>
  <si>
    <t>https://twitter.com/jennabossert</t>
  </si>
  <si>
    <t>https://twitter.com/julicabrales</t>
  </si>
  <si>
    <t>https://twitter.com/fraudauditor</t>
  </si>
  <si>
    <t>https://twitter.com/florida_today</t>
  </si>
  <si>
    <t>https://twitter.com/gordonfbennett</t>
  </si>
  <si>
    <t>https://twitter.com/abc</t>
  </si>
  <si>
    <t>https://twitter.com/netminnow</t>
  </si>
  <si>
    <t>https://twitter.com/padakitty</t>
  </si>
  <si>
    <t>https://twitter.com/sam_perrin</t>
  </si>
  <si>
    <t>https://twitter.com/hitachivantara</t>
  </si>
  <si>
    <t>https://twitter.com/rabobank</t>
  </si>
  <si>
    <t>https://twitter.com/asystecdms</t>
  </si>
  <si>
    <t>https://twitter.com/kevinstan4d</t>
  </si>
  <si>
    <t>https://twitter.com/lightnessalways</t>
  </si>
  <si>
    <t>https://twitter.com/airdropster</t>
  </si>
  <si>
    <t>https://twitter.com/kboehlert</t>
  </si>
  <si>
    <t>https://twitter.com/senhanksanders</t>
  </si>
  <si>
    <t>https://twitter.com/nafs2016</t>
  </si>
  <si>
    <t>https://twitter.com/spidey2345</t>
  </si>
  <si>
    <t>https://twitter.com/trextrip</t>
  </si>
  <si>
    <t>https://twitter.com/hereshenry</t>
  </si>
  <si>
    <t>https://twitter.com/vrealizeauto</t>
  </si>
  <si>
    <t>https://twitter.com/eglowrey</t>
  </si>
  <si>
    <t>https://twitter.com/pramod_rane</t>
  </si>
  <si>
    <t>https://twitter.com/gypsydennis</t>
  </si>
  <si>
    <t>https://twitter.com/nwgsdpdx</t>
  </si>
  <si>
    <t>https://twitter.com/mpoore</t>
  </si>
  <si>
    <t>https://twitter.com/oporanski</t>
  </si>
  <si>
    <t>https://twitter.com/llabuda</t>
  </si>
  <si>
    <t>https://twitter.com/akvirtualgeek</t>
  </si>
  <si>
    <t>https://twitter.com/ctopope</t>
  </si>
  <si>
    <t>https://twitter.com/afragop72</t>
  </si>
  <si>
    <t>https://twitter.com/jarhead_trader</t>
  </si>
  <si>
    <t>https://twitter.com/virtualhobbit</t>
  </si>
  <si>
    <t>https://twitter.com/anacoll_ucdm</t>
  </si>
  <si>
    <t>https://twitter.com/epitaciovenanci</t>
  </si>
  <si>
    <t>https://twitter.com/josieblawson</t>
  </si>
  <si>
    <t>https://twitter.com/arief9kb</t>
  </si>
  <si>
    <t>https://twitter.com/verasitytech</t>
  </si>
  <si>
    <t>https://twitter.com/mechi6d2</t>
  </si>
  <si>
    <t>https://twitter.com/evinjildaz</t>
  </si>
  <si>
    <t>https://twitter.com/ghanagov</t>
  </si>
  <si>
    <t>https://twitter.com/matthieudiscour</t>
  </si>
  <si>
    <t>https://twitter.com/franceandghana</t>
  </si>
  <si>
    <t>https://twitter.com/mbordlaurans</t>
  </si>
  <si>
    <t>https://twitter.com/rimalecoguic</t>
  </si>
  <si>
    <t>https://twitter.com/barraljp</t>
  </si>
  <si>
    <t>https://twitter.com/ebrahimaldesouk</t>
  </si>
  <si>
    <t>https://twitter.com/eswar369</t>
  </si>
  <si>
    <t>https://twitter.com/kittitas_lwv</t>
  </si>
  <si>
    <t>https://twitter.com/gsoeldner</t>
  </si>
  <si>
    <t>https://twitter.com/jenssoeldner</t>
  </si>
  <si>
    <t>https://twitter.com/cyclingsaoirse</t>
  </si>
  <si>
    <t>https://twitter.com/martinhoare9</t>
  </si>
  <si>
    <t>https://twitter.com/mryardbug</t>
  </si>
  <si>
    <t>https://twitter.com/realdonaldtrump</t>
  </si>
  <si>
    <t>https://twitter.com/drdenagrayson</t>
  </si>
  <si>
    <t>https://twitter.com/fionawoods46</t>
  </si>
  <si>
    <t>https://twitter.com/deepak_vmware</t>
  </si>
  <si>
    <t>https://twitter.com/technicalvalues</t>
  </si>
  <si>
    <t>https://twitter.com/santchiweb</t>
  </si>
  <si>
    <t>https://twitter.com/garyflynnau</t>
  </si>
  <si>
    <t>https://twitter.com/luwagarluwagar</t>
  </si>
  <si>
    <t>https://twitter.com/lfc</t>
  </si>
  <si>
    <t>https://twitter.com/marybethtrz710</t>
  </si>
  <si>
    <t>https://twitter.com/american4love</t>
  </si>
  <si>
    <t>https://twitter.com/jkf3500</t>
  </si>
  <si>
    <t>https://twitter.com/big_fos</t>
  </si>
  <si>
    <t>https://twitter.com/pat_greeneyes</t>
  </si>
  <si>
    <t>https://twitter.com/is4bestbusiness</t>
  </si>
  <si>
    <t>https://twitter.com/hakan61006184</t>
  </si>
  <si>
    <t>https://twitter.com/fusionprotocol</t>
  </si>
  <si>
    <t>https://twitter.com/binance</t>
  </si>
  <si>
    <t>https://twitter.com/lowngsnake</t>
  </si>
  <si>
    <t>https://twitter.com/cryptovanessa</t>
  </si>
  <si>
    <t>https://twitter.com/paulofreitas84</t>
  </si>
  <si>
    <t>https://twitter.com/binarytesting</t>
  </si>
  <si>
    <t>https://twitter.com/pssfairdrops</t>
  </si>
  <si>
    <t>https://twitter.com/satpal_satpal</t>
  </si>
  <si>
    <t>https://twitter.com/hashgoal_pool</t>
  </si>
  <si>
    <t>https://twitter.com/mindandtrading</t>
  </si>
  <si>
    <t>https://twitter.com/centralcrypto</t>
  </si>
  <si>
    <t>https://twitter.com/pravin_bhudiya</t>
  </si>
  <si>
    <t>https://twitter.com/geranqn</t>
  </si>
  <si>
    <t>https://twitter.com/cryptolady08</t>
  </si>
  <si>
    <t>https://twitter.com/dameliatus</t>
  </si>
  <si>
    <t>https://twitter.com/david4mktg</t>
  </si>
  <si>
    <t>https://twitter.com/vmwarecloudmgmt</t>
  </si>
  <si>
    <t>https://twitter.com/kamla_5abi</t>
  </si>
  <si>
    <t>https://twitter.com/greg_lythe</t>
  </si>
  <si>
    <t>https://twitter.com/mvkevinb</t>
  </si>
  <si>
    <t>https://twitter.com/cas_2050001283</t>
  </si>
  <si>
    <t>https://twitter.com/cas_2050061641</t>
  </si>
  <si>
    <t>https://twitter.com/moneroarmy</t>
  </si>
  <si>
    <t>https://twitter.com/maxmasher</t>
  </si>
  <si>
    <t>https://twitter.com/lapartisane</t>
  </si>
  <si>
    <t>https://twitter.com/brandon39156690</t>
  </si>
  <si>
    <t>https://twitter.com/bitcoin_bullet</t>
  </si>
  <si>
    <t>https://twitter.com/dieseljones2</t>
  </si>
  <si>
    <t>https://twitter.com/bitcoingupta</t>
  </si>
  <si>
    <t>https://twitter.com/bitcoin_publish</t>
  </si>
  <si>
    <t>https://twitter.com/bitcoinrey</t>
  </si>
  <si>
    <t>https://twitter.com/bitcoinlovers6</t>
  </si>
  <si>
    <t>https://twitter.com/verybullish</t>
  </si>
  <si>
    <t>https://twitter.com/cz_binance</t>
  </si>
  <si>
    <t>https://twitter.com/binance_dex</t>
  </si>
  <si>
    <t>https://twitter.com/abhibisht89</t>
  </si>
  <si>
    <t>https://twitter.com/efrontoni</t>
  </si>
  <si>
    <t>https://twitter.com/belarus91358527</t>
  </si>
  <si>
    <t>https://twitter.com/giveawayocean</t>
  </si>
  <si>
    <t>https://twitter.com/manderlucci</t>
  </si>
  <si>
    <t>https://twitter.com/thecuriousluke</t>
  </si>
  <si>
    <t>https://twitter.com/alfredrol</t>
  </si>
  <si>
    <t>https://twitter.com/dacom</t>
  </si>
  <si>
    <t>https://twitter.com/agritechnica</t>
  </si>
  <si>
    <t>https://twitter.com/wiski_praat</t>
  </si>
  <si>
    <t>https://twitter.com/roelandstrijk</t>
  </si>
  <si>
    <t>https://twitter.com/vrafoundation</t>
  </si>
  <si>
    <t>https://twitter.com/amazon</t>
  </si>
  <si>
    <t>https://twitter.com/amazonsmile</t>
  </si>
  <si>
    <t>https://twitter.com/arlisnap</t>
  </si>
  <si>
    <t>https://twitter.com/bgronas</t>
  </si>
  <si>
    <t>https://twitter.com/_ivor</t>
  </si>
  <si>
    <t>https://twitter.com/aimeeorleans</t>
  </si>
  <si>
    <t>https://twitter.com/newgaproject</t>
  </si>
  <si>
    <t>https://twitter.com/jonathanmedd</t>
  </si>
  <si>
    <t>https://twitter.com/powervramodule</t>
  </si>
  <si>
    <t>https://twitter.com/simoneady</t>
  </si>
  <si>
    <t>https://twitter.com/jamcleo</t>
  </si>
  <si>
    <t>https://twitter.com/_chelnak</t>
  </si>
  <si>
    <t>https://twitter.com/thewaywithanoa</t>
  </si>
  <si>
    <t>https://twitter.com/tenshiakari12</t>
  </si>
  <si>
    <t>https://twitter.com/hazenet</t>
  </si>
  <si>
    <t>https://twitter.com/vhybriduk</t>
  </si>
  <si>
    <t>https://twitter.com/tokiwana</t>
  </si>
  <si>
    <t>https://twitter.com/cheekyewe</t>
  </si>
  <si>
    <t>https://twitter.com/iche_me</t>
  </si>
  <si>
    <t>https://twitter.com/nofearnofavors4</t>
  </si>
  <si>
    <t>https://twitter.com/demforlife3</t>
  </si>
  <si>
    <t>https://twitter.com/lizmoblubuckeye</t>
  </si>
  <si>
    <t>https://twitter.com/hanianempress</t>
  </si>
  <si>
    <t>https://twitter.com/we_are_vector</t>
  </si>
  <si>
    <t>https://twitter.com/ravenresists</t>
  </si>
  <si>
    <t>https://twitter.com/kazem7777m</t>
  </si>
  <si>
    <t>https://twitter.com/pthudunofficial</t>
  </si>
  <si>
    <t>https://twitter.com/eazyrt</t>
  </si>
  <si>
    <t>https://twitter.com/giulianoberteo</t>
  </si>
  <si>
    <t>https://twitter.com/dizzle5000</t>
  </si>
  <si>
    <t>https://twitter.com/do0dzzz</t>
  </si>
  <si>
    <t>https://twitter.com/letsmake_laugh</t>
  </si>
  <si>
    <t>https://twitter.com/aquarius1049</t>
  </si>
  <si>
    <t>https://twitter.com/breadwinner1602</t>
  </si>
  <si>
    <t>https://twitter.com/andkinkade</t>
  </si>
  <si>
    <t>https://twitter.com/debbidelicious</t>
  </si>
  <si>
    <t>https://twitter.com/aymanfadel</t>
  </si>
  <si>
    <t>https://twitter.com/preetamzare</t>
  </si>
  <si>
    <t>https://twitter.com/sigamauriciopaz</t>
  </si>
  <si>
    <t>https://twitter.com/llingle</t>
  </si>
  <si>
    <t>https://twitter.com/sheetz</t>
  </si>
  <si>
    <t>https://twitter.com/adminwillie</t>
  </si>
  <si>
    <t>https://twitter.com/cpavmug</t>
  </si>
  <si>
    <t>https://twitter.com/officialvra</t>
  </si>
  <si>
    <t>https://twitter.com/wakedeb</t>
  </si>
  <si>
    <t>https://twitter.com/tobesafensound</t>
  </si>
  <si>
    <t>https://twitter.com/latraxa</t>
  </si>
  <si>
    <t>https://twitter.com/sovlabs</t>
  </si>
  <si>
    <t>https://twitter.com/dhieggobezerra</t>
  </si>
  <si>
    <t>https://twitter.com/sunny_dua</t>
  </si>
  <si>
    <t>https://twitter.com/vrealizeops</t>
  </si>
  <si>
    <t>https://twitter.com/sandeepkumbhar</t>
  </si>
  <si>
    <t>https://twitter.com/bluemedora</t>
  </si>
  <si>
    <t>https://twitter.com/madman045</t>
  </si>
  <si>
    <t>https://twitter.com/wfrolik</t>
  </si>
  <si>
    <t>https://twitter.com/andrewgillum</t>
  </si>
  <si>
    <t>https://twitter.com/staceyabrams</t>
  </si>
  <si>
    <t>https://twitter.com/only4rm</t>
  </si>
  <si>
    <t>https://twitter.com/lianabenavides</t>
  </si>
  <si>
    <t>https://twitter.com/askjema</t>
  </si>
  <si>
    <t>https://twitter.com/yurithomas99</t>
  </si>
  <si>
    <t>https://twitter.com/catawu</t>
  </si>
  <si>
    <t>https://twitter.com/sullyanne1</t>
  </si>
  <si>
    <t>https://twitter.com/grantstern</t>
  </si>
  <si>
    <t>https://twitter.com/aprilfrst</t>
  </si>
  <si>
    <t>https://twitter.com/harperitebgone</t>
  </si>
  <si>
    <t>https://twitter.com/gwydion620</t>
  </si>
  <si>
    <t>https://twitter.com/neilsicherman</t>
  </si>
  <si>
    <t>https://twitter.com/hopmar3</t>
  </si>
  <si>
    <t>https://twitter.com/newyorker2212</t>
  </si>
  <si>
    <t>https://twitter.com/hamburdersfrump</t>
  </si>
  <si>
    <t>https://twitter.com/vedehimajumdar</t>
  </si>
  <si>
    <t>https://twitter.com/bellestarr48</t>
  </si>
  <si>
    <t>https://twitter.com/ebner_jane</t>
  </si>
  <si>
    <t>https://twitter.com/mkhristina</t>
  </si>
  <si>
    <t>https://twitter.com/valameen</t>
  </si>
  <si>
    <t>https://twitter.com/susanhu60863084</t>
  </si>
  <si>
    <t>https://twitter.com/jruggiero86</t>
  </si>
  <si>
    <t>https://twitter.com/mayatcontreras</t>
  </si>
  <si>
    <t>https://twitter.com/mspepper1970</t>
  </si>
  <si>
    <t>https://twitter.com/mindcaviar</t>
  </si>
  <si>
    <t>https://twitter.com/bannerite</t>
  </si>
  <si>
    <t>https://twitter.com/jot_au</t>
  </si>
  <si>
    <t>https://twitter.com/emayaregee</t>
  </si>
  <si>
    <t>https://twitter.com/customcore7</t>
  </si>
  <si>
    <t>https://twitter.com/trudygonzales</t>
  </si>
  <si>
    <t>https://twitter.com/vmarkus_k</t>
  </si>
  <si>
    <t>https://twitter.com/tsiser45</t>
  </si>
  <si>
    <t>https://twitter.com/vmwarecode</t>
  </si>
  <si>
    <t>https://twitter.com/moopersists</t>
  </si>
  <si>
    <t>https://twitter.com/liberalnavyseal</t>
  </si>
  <si>
    <t>https://twitter.com/ccnn35555922</t>
  </si>
  <si>
    <t>https://twitter.com/otpor17</t>
  </si>
  <si>
    <t>https://twitter.com/stocksnscotch</t>
  </si>
  <si>
    <t>https://twitter.com/ksufankat</t>
  </si>
  <si>
    <t>https://twitter.com/rocknrollcabbie</t>
  </si>
  <si>
    <t>https://twitter.com/merlange</t>
  </si>
  <si>
    <t>https://twitter.com/snowbird42</t>
  </si>
  <si>
    <t>https://twitter.com/marciabunney</t>
  </si>
  <si>
    <t>https://twitter.com/wetcom</t>
  </si>
  <si>
    <t>https://twitter.com/nsolop</t>
  </si>
  <si>
    <t>https://twitter.com/deemoney521</t>
  </si>
  <si>
    <t>https://twitter.com/batuhandemirdal</t>
  </si>
  <si>
    <t>https://twitter.com/truth_wins</t>
  </si>
  <si>
    <t>https://twitter.com/miyualmirante10</t>
  </si>
  <si>
    <t>https://twitter.com/charta_77</t>
  </si>
  <si>
    <t>https://twitter.com/susanb98604</t>
  </si>
  <si>
    <t>https://twitter.com/abovevlaardinge</t>
  </si>
  <si>
    <t>https://twitter.com/vnagesh</t>
  </si>
  <si>
    <t>https://twitter.com/publicsafetyust</t>
  </si>
  <si>
    <t>https://twitter.com/tiktok_us</t>
  </si>
  <si>
    <t>https://twitter.com/tvallons</t>
  </si>
  <si>
    <t>https://twitter.com/vmware_be</t>
  </si>
  <si>
    <t>https://twitter.com/coscialeo</t>
  </si>
  <si>
    <t>https://twitter.com/itq_belux</t>
  </si>
  <si>
    <t>https://twitter.com/digidaddyin</t>
  </si>
  <si>
    <t>https://twitter.com/telangaanabidda</t>
  </si>
  <si>
    <t>https://twitter.com/perezitq</t>
  </si>
  <si>
    <t>https://twitter.com/vhojan</t>
  </si>
  <si>
    <t>https://twitter.com/jenhodges7</t>
  </si>
  <si>
    <t>https://twitter.com/nartist</t>
  </si>
  <si>
    <t>https://twitter.com/joyceporterdunn</t>
  </si>
  <si>
    <t>https://twitter.com/plantflowes</t>
  </si>
  <si>
    <t>https://twitter.com/bluestate2018</t>
  </si>
  <si>
    <t>https://twitter.com/willmay</t>
  </si>
  <si>
    <t>https://twitter.com/southbounddeb</t>
  </si>
  <si>
    <t>https://twitter.com/thecynic14</t>
  </si>
  <si>
    <t>https://twitter.com/vaiper</t>
  </si>
  <si>
    <t>https://twitter.com/puthoffmatt</t>
  </si>
  <si>
    <t>https://twitter.com/aviationyqr</t>
  </si>
  <si>
    <t>https://twitter.com/mscecilem</t>
  </si>
  <si>
    <t>https://twitter.com/moundsview_pd</t>
  </si>
  <si>
    <t>https://twitter.com/stan_gene1</t>
  </si>
  <si>
    <t>https://twitter.com/kyle88027243</t>
  </si>
  <si>
    <t>https://twitter.com/karrasamelia5</t>
  </si>
  <si>
    <t>https://twitter.com/cloquetpolicemn</t>
  </si>
  <si>
    <t>https://twitter.com/mncopsvra</t>
  </si>
  <si>
    <t>https://twitter.com/ihatei35</t>
  </si>
  <si>
    <t>https://twitter.com/above_boonville</t>
  </si>
  <si>
    <t>https://twitter.com/ga10indivisible</t>
  </si>
  <si>
    <t>https://twitter.com/brennancenter</t>
  </si>
  <si>
    <t>https://twitter.com/ossoff</t>
  </si>
  <si>
    <t>https://twitter.com/fairdistrictsga</t>
  </si>
  <si>
    <t>https://twitter.com/laurendownsouth</t>
  </si>
  <si>
    <t>https://twitter.com/fairdistrict</t>
  </si>
  <si>
    <t>https://twitter.com/josecavalheri</t>
  </si>
  <si>
    <t>https://twitter.com/itq</t>
  </si>
  <si>
    <t>https://twitter.com/o_oweilk</t>
  </si>
  <si>
    <t>https://twitter.com/m_koulibaly</t>
  </si>
  <si>
    <t>https://twitter.com/didierdrogba</t>
  </si>
  <si>
    <t>https://twitter.com/president_gn</t>
  </si>
  <si>
    <t>https://twitter.com/aouattara_prci</t>
  </si>
  <si>
    <t>https://twitter.com/sigingstone</t>
  </si>
  <si>
    <t>https://twitter.com/auscottnorris</t>
  </si>
  <si>
    <t>https://twitter.com/tonyphan_</t>
  </si>
  <si>
    <t>territhompson80
RT @KHerriage: The melt up is on.
Buy pullbacks aggressively. Based
on our work, pullbacks should be
(very) short lived. *Dow Jones
30K bâ€¦</t>
  </si>
  <si>
    <t>kherriage
RT @KHerriage: The melt up is on.
Buy pullbacks aggressively. Based
on our work, pullbacks should be
(very) short lived. *Dow Jones
30K b…</t>
  </si>
  <si>
    <t>investinglegend
RT @KHerriage: The melt up is on.
Buy pullbacks aggressively. Based
on our work, pullbacks should be
(very) short lived. *Dow Jones
30K bâ€¦</t>
  </si>
  <si>
    <t>deplorablegop13
RT @KHerriage: The melt up is on.
Buy pullbacks aggressively. Based
on our work, pullbacks should be
(very) short lived. *Dow Jones
30K bâ€¦</t>
  </si>
  <si>
    <t>gfi_himmelreich
RT @KHerriage: The melt up is on.
Buy pullbacks aggressively. Based
on our work, pullbacks should be
(very) short lived. *Dow Jones
30K bâ€¦</t>
  </si>
  <si>
    <t>nothingbutdreek
RT @o_oweil: #Mali: +de 50morts
#Burkina: +de 10morts. Les terroristes
et leurs parrains dÃ©vorent Notre
Afrique. #VRA #REZOPANACOM</t>
  </si>
  <si>
    <t>o_oweil
ReportÃ© dÃ©jÃ  2fois, la justice
dramatique du dozoland veut juger
le ministre #CharlesBleGoude ce
mercredi 6nov2019 Ã  15h au palais
de justice d'Abidjan Plateau, pour
"crimes contre les prisonniers
de guerre". SOYONS TOUS PRESENTS
POUR SOUTENIR LE LEADER DU COJEP
#VRA #REZOPANACOM https://t.co/Wh9wuygR9h</t>
  </si>
  <si>
    <t>fatih_solen
#vRA and #vROps 8: The Peanut Butter
&amp;amp; Jelly for Your Hybrid #Cloud
#VMware #vExpert https://t.co/B3TmWBNuzy</t>
  </si>
  <si>
    <t>rthegrate
@Gopi20015750 @varuntrs58 @KTRTRS
@RaoKavitha Prajala pranalu poyina
money iyakapothy chinna Pani Kuda
jaragathu yykaraniki 5 to 7 thousand
minimum charge thisukuntaru #vra
only for money collection agents
take a acknowledge ment file a
RTA case status of file</t>
  </si>
  <si>
    <t xml:space="preserve">raokavitha
</t>
  </si>
  <si>
    <t xml:space="preserve">ktrtrs
</t>
  </si>
  <si>
    <t xml:space="preserve">varuntrs58
</t>
  </si>
  <si>
    <t xml:space="preserve">gopi20015750
</t>
  </si>
  <si>
    <t>librariesval
RT @VisResAssn: Are you interested
in #ImageCollections, #artlibraries,
#archives, or #dh? Or all of the
above?? Consider joining #VRA!
Weâ€™â€¦</t>
  </si>
  <si>
    <t>visresassn
Are you an emerging professional
(&amp;gt;10 yr) or a student in the
#VisualResources field? Looking
for a place to connect, share ideas,
or to get advice? Join us on Slack!
https://t.co/o2BucdcBIn #MLIS #artlib
#libraryland #VRA #diglib #dh #infosci
@arlisnap #gradschool #arthistory
https://t.co/1DTJJUejpU</t>
  </si>
  <si>
    <t>wactmac
RT @KHerriage: The melt up is on.
Buy pullbacks aggressively. Based
on our work, pullbacks should be
(very) short lived. *Dow Jones
30K bâ€¦</t>
  </si>
  <si>
    <t>johntrendler
RT @VisResAssn: Are you interested
in #ImageCollections, #artlibraries,
#archives, or #dh? Or all of the
above?? Consider joining #VRA!
Weâ€™â€¦</t>
  </si>
  <si>
    <t>annetteraveneau
RT @NALEO: NEW #VotingRights report
by @AAAJ_AAJC @MALDEF &amp;amp; NALEO
Educational Fund! Without a fully-functioning
Section 5 of the #Votingâ€¦</t>
  </si>
  <si>
    <t xml:space="preserve">maldef
</t>
  </si>
  <si>
    <t xml:space="preserve">aaaj_aajc
</t>
  </si>
  <si>
    <t>naleo
NEW #VotingRights report by @AAAJ_AAJC
@MALDEF &amp;amp; NALEO Educational
Fund! Without a fully-functioning
Section 5 of the #VotingRightsAct,
there has been an increase in tactics
to discriminate against voters
of color. Report offers roadmap
to restore #VRA https://t.co/Hxt6xozps6
https://t.co/gEd21XhXk9</t>
  </si>
  <si>
    <t>jennabossert
RT @VisResAssn: Are you interested
in #ImageCollections, #artlibraries,
#archives, or #dh? Or all of the
above?? Consider joining #VRA!
Weâ€™â€¦</t>
  </si>
  <si>
    <t>julicabrales
RT @NALEO: NEW #VotingRights report
by @AAAJ_AAJC @MALDEF &amp;amp; NALEO
Educational Fund! Without a fully-functioning
Section 5 of the #Votingâ€¦</t>
  </si>
  <si>
    <t>fraudauditor
#spacecoast honor flight just won
this yearâ€™s #VRA org of year
award ! they have flown 1500+ vets
to DC. ðŸ˜‡âœˆï¸ Well deserved.
#patriotic #veterans #thankyouforYourService
#Freedom @florida_today https://t.co/nrQ21b5ub6</t>
  </si>
  <si>
    <t xml:space="preserve">florida_today
</t>
  </si>
  <si>
    <t>gordonfbennett
@ABC You forgot to mention the
#GOP .#votersuppression #vra.</t>
  </si>
  <si>
    <t xml:space="preserve">abc
</t>
  </si>
  <si>
    <t>netminnow
RT @GordonFBennett: @ABC You forgot
to mention the #GOP .#votersuppression
#vra.</t>
  </si>
  <si>
    <t>padakitty
99% in and the Dem's "apparent
win" is down to about 7,000 votes.
This is why voting matters. Presidential
races have been close for a long
time now, at about 5% difference
either way. Voting matters. Obama
still had protection from the #VRA
and Clinton did not. #VoteBlue</t>
  </si>
  <si>
    <t>sam_perrin
Waiting for session #HBI6312BES
to start, to find out how @Rabobank
are utilising #vRealize #Automation
#vRA with @HitachiVantara on their
journey to the cloud. #VMworld
#VMworld2019</t>
  </si>
  <si>
    <t xml:space="preserve">hitachivantara
</t>
  </si>
  <si>
    <t xml:space="preserve">rabobank
</t>
  </si>
  <si>
    <t>asystecdms
RT @KevinStan4d: Looking forward
to this one. #vRA #VMworld2019
#Barcelona â¦@AsystecDMSâ© https://t.co/RsJ0h6lzlU</t>
  </si>
  <si>
    <t>kevinstan4d
Looking forward to this one. #vRA
#VMworld2019 #Barcelona â¦@AsystecDMSâ©
https://t.co/RsJ0h6lzlU</t>
  </si>
  <si>
    <t>lightnessalways
RT @KevinStan4d: Looking forward
to this one. #vRA #VMworld2019
#Barcelona â¦@AsystecDMSâ© https://t.co/RsJ0h6lzlU</t>
  </si>
  <si>
    <t>airdropster
NEW AIRDROP ðŸ“¢ #Verasity (#BTC,
#VRAB and #VRA) is doing a new
AIRDROP (ðŸ’µ Value: ~ n/a) Click
here: https://t.co/H3I98wUTQg #AIRDROPS
$BTC $VRAB $VRA https://t.co/pjzjN0eO7s</t>
  </si>
  <si>
    <t>kboehlert
RT @VisResAssn: Are you interested
in #ImageCollections, #artlibraries,
#archives, or #dh? Or all of the
above?? Consider joining #VRA!
Weâ€™â€¦</t>
  </si>
  <si>
    <t>senhanksanders
#alpolitics #RightToVote #VRA #VotingRights
https://t.co/VLzZTEcV2F</t>
  </si>
  <si>
    <t>nafs2016
RT @KHerriage: Internals confirming
overbought nature of the market
with sentiment ST frothy. Fear
&amp;amp; greed index @ 87, put/call
ratio .71.â€¦</t>
  </si>
  <si>
    <t>spidey2345
RT @KHerriage: Internals confirming
overbought nature of the market
with sentiment ST frothy. Fear
&amp;amp; greed index @ 87, put/call
ratio .71.â€¦</t>
  </si>
  <si>
    <t>trextrip
RT @KHerriage: The global economic
revival growing out of this revolution
will be earth shattering &amp;amp;
transform global governance into
a "peâ€¦</t>
  </si>
  <si>
    <t>hereshenry
RT @vRealizeAuto: â˜‘ï¸Simple
set up â˜‘ï¸DevOps friendly â˜‘ï¸Secure
and compliant Explore the benefits
and features of #vRA.</t>
  </si>
  <si>
    <t>vrealizeauto
Several #vRA object types are in
@vRealizeOps in our 8.0 releases,
including: ✔️Cloud Zones ✔️Projects
✔️Blueprints ✔️Deployments See
what else we’ve added: https://t.co/TV7UhicfA5
https://t.co/g32v2q7A4v</t>
  </si>
  <si>
    <t>eglowrey
RT @KHerriage: The global economic
revival growing out of this revolution
will be earth shattering &amp;amp;
transform global governance into
a "peâ€¦</t>
  </si>
  <si>
    <t>pramod_rane
RT @vRealizeAuto: â˜‘ï¸Simple
set up â˜‘ï¸DevOps friendly â˜‘ï¸Secure
and compliant Explore the benefits
and features of #vRA.</t>
  </si>
  <si>
    <t>gypsydennis
Hereâ€™s the end result. Stacks
of #VoteForward notes &amp;amp; voter
registration forms, sealed &amp;amp;
soon-to-be-delivered by @NWGSDPDX
! #VoteBlue #VRA #AllTheSwingVoteLadies
(but all are welcome!) https://t.co/pw8CWaJbNc</t>
  </si>
  <si>
    <t>nwgsdpdx
RT @GypsyDennis: Hereâ€™s the end
result. Stacks of #VoteForward
notes &amp;amp; voter registration
forms, sealed &amp;amp; soon-to-be-delivered
by @NWGSDPDXâ€¦</t>
  </si>
  <si>
    <t>mpoore
RT @oporanski: Tripwire integration
with #VMware #vRA #vRO is actually
pretty simple. Three simple REST
calls plus one EBS subscription
andâ€¦</t>
  </si>
  <si>
    <t>oporanski
RT @vRealizeAuto: Several #vRA
object types are in @vRealizeOps
in our 8.0 releases, including:
✔️Cloud Zones ✔️Projects ✔️Blueprints
✔️De…</t>
  </si>
  <si>
    <t>llabuda
RT @GypsyDennis: Hereâ€™s the end
result. Stacks of #VoteForward
notes &amp;amp; voter registration
forms, sealed &amp;amp; soon-to-be-delivered
by @NWGSDPDXâ€¦</t>
  </si>
  <si>
    <t>akvirtualgeek
RT @oporanski: Tripwire integration
with #VMware #vRA #vRO is actually
pretty simple. Three simple REST
calls plus one EBS subscription
andâ€¦</t>
  </si>
  <si>
    <t>ctopope
RT @oporanski: Tripwire integration
with #VMware #vRA #vRO is actually
pretty simple. Three simple REST
calls plus one EBS subscription
andâ€¦</t>
  </si>
  <si>
    <t>afragop72
RT @oporanski: Tripwire integration
with #VMware #vRA #vRO is actually
pretty simple. Three simple REST
calls plus one EBS subscription
andâ€¦</t>
  </si>
  <si>
    <t>jarhead_trader
RT @KHerriage: The global economic
revival growing out of this revolution
will be earth shattering &amp;amp;
transform global governance into
a "peâ€¦</t>
  </si>
  <si>
    <t>virtualhobbit
Spending the next few hours trying
to figure out how the ACME protocol
works with Microsoft Exchange.
'cos it's imperative I have pukka
LE certs for Exchange? No. But
if I can get it working with that,
I can figure it out for #vRSLCM,
#vRA and Co....</t>
  </si>
  <si>
    <t>anacoll_ucdm
@epitaciovenanci #lulalivre #LulaLivreAgora
♥️ #vra</t>
  </si>
  <si>
    <t xml:space="preserve">epitaciovenanci
</t>
  </si>
  <si>
    <t>josieblawson
This is the fault of #SCOTUS for
gutting the #VRA. https://t.co/wT2t9ZOyE1</t>
  </si>
  <si>
    <t>arief9kb
@verasitytech #VRA $VRA event specta..
for the change the world. Always
make life</t>
  </si>
  <si>
    <t xml:space="preserve">verasitytech
</t>
  </si>
  <si>
    <t>mechi6d2
The Journey to Implementing IT
Automation #vmware #vra #automation
https://t.co/2MlWNbC0sb https://t.co/DKnizTEHOZ</t>
  </si>
  <si>
    <t>evinjildaz
Good to see the progress made by
#VRA in this retrofit @MatthieuDiscour
@BarralJp @RimaLecoguic @FranceandGhana
@ghanagov https://t.co/zIkiRRXIBA</t>
  </si>
  <si>
    <t xml:space="preserve">ghanagov
</t>
  </si>
  <si>
    <t>matthieudiscour
RT @EvinJildaz: Good to see the
progress made by #VRA in this retrofit
@MatthieuDiscour @BarralJp @RimaLecoguic
@FranceandGhana @ghanagov hâ€¦</t>
  </si>
  <si>
    <t>franceandghana
RT @EvinJildaz: Good to see the
progress made by #VRA in this retrofit
@MatthieuDiscour @BarralJp @RimaLecoguic
@FranceandGhana @ghanagov h…</t>
  </si>
  <si>
    <t>mbordlaurans
RT @EvinJildaz: Good to see the
progress made by #VRA in this retrofit
@MatthieuDiscour @BarralJp @RimaLecoguic
@FranceandGhana @ghanagov h…</t>
  </si>
  <si>
    <t xml:space="preserve">rimalecoguic
</t>
  </si>
  <si>
    <t xml:space="preserve">barraljp
</t>
  </si>
  <si>
    <t>ebrahimaldesouk
#VMware #vRA #vExpert https://t.co/BaGcHNRKxE</t>
  </si>
  <si>
    <t>eswar369
RT @vRealizeAuto: ☑️Simple set
up ☑️DevOps friendly ☑️Secure and
compliant Explore the benefits
and features of #vRA.</t>
  </si>
  <si>
    <t>kittitas_lwv
In a democracy, all eligible citizens
are encouraged and eager to participate.
Restore the #VRA https://t.co/1uBXVQw40S</t>
  </si>
  <si>
    <t>gsoeldner
Setting up a Directory with #VMware
#vRealize Automation 8 #vRA: https://t.co/0vETKUiv92
https://t.co/t6j8fjFnK2</t>
  </si>
  <si>
    <t>jenssoeldner
RT @gsoeldner: Setting up a Directory
with #VMware #vRealize Automation
8 #vRA: https://t.co/0vETKUiv92
https://t.co/t6j8fjFnK2</t>
  </si>
  <si>
    <t>cyclingsaoirse
@MartinHoare9 Not sure the best
collective word/phrase to use to
describe all the other users -
I use vulnerable road users which
to me encompasses all of them maybe
using a #VRA hastag would be an
idea</t>
  </si>
  <si>
    <t xml:space="preserve">martinhoare9
</t>
  </si>
  <si>
    <t>mryardbug
@fionawoods46 @DrDenaGrayson @realDonaldTrump
I wish the GOP would help support
and renew the #VRA. We know that's
not going to happen, because gerrymandering
has helped the GOP cheat and win.
They strike down registered voters
from the rolls, no early voting,
and various other once illegal
tactics to win.</t>
  </si>
  <si>
    <t xml:space="preserve">realdonaldtrump
</t>
  </si>
  <si>
    <t xml:space="preserve">drdenagrayson
</t>
  </si>
  <si>
    <t xml:space="preserve">fionawoods46
</t>
  </si>
  <si>
    <t>deepak_vmware
RT @TechnicalValues: Auto-Scale
vRealize Automation #vRA workloads
with vROps, vRealize Orchestrator
#vRO and NSX. https://t.co/3DnVZ2yCkg</t>
  </si>
  <si>
    <t>technicalvalues
Auto-Scale vRealize Automation
#vRA workloads with vROps, vRealize
Orchestrator #vRO and NSX. https://t.co/3DnVZ2yCkg</t>
  </si>
  <si>
    <t>santchiweb
RT @TechnicalValues: Auto-Scale
vRealize Automation #vRA workloads
with vROps, vRealize Orchestrator
#vRO and NSX. https://t.co/3DnVZ2yCkg</t>
  </si>
  <si>
    <t>garyflynnau
RT @TechnicalValues: Auto-Scale
vRealize Automation #vRA workloads
with vROps, vRealize Orchestrator
#vRO and NSX. https://t.co/3DnVZ2yCkg</t>
  </si>
  <si>
    <t>luwagarluwagar
The #VRA should never be consulted
when @LFC is playing???#LIVMCI</t>
  </si>
  <si>
    <t xml:space="preserve">lfc
</t>
  </si>
  <si>
    <t>marybethtrz710
RT @Big_Fos: @jkf3500 @American4Love
Related note. The right has also
used “voting rights” as a synonym
for POC with negative tones. This
i…</t>
  </si>
  <si>
    <t xml:space="preserve">american4love
</t>
  </si>
  <si>
    <t xml:space="preserve">jkf3500
</t>
  </si>
  <si>
    <t>big_fos
@jkf3500 @American4Love Related
note. The right has also used “voting
rights” as a synonym for POC with
negative tones. This is an example
of how tampering with the requirements
of the #votingrightsact can impact
voters of all stripes. #section5
#preclearance. We should be unified
in fighting for #VRA.</t>
  </si>
  <si>
    <t>pat_greeneyes
RT @Big_Fos: @jkf3500 @American4Love
Related note. The right has also
used “voting rights” as a synonym
for POC with negative tones. This
i…</t>
  </si>
  <si>
    <t>is4bestbusiness
RT @vRealizeAuto: #vRA Cloud users
can now configure projects for
project-level deployment sharing,
or for deployments to be owned
by a spe…</t>
  </si>
  <si>
    <t>hakan61006184
@binance @verasitytech #Verasity
#VRA @FUSIONProtocol #FSN #Fusion</t>
  </si>
  <si>
    <t xml:space="preserve">fusionprotocol
</t>
  </si>
  <si>
    <t xml:space="preserve">binance
</t>
  </si>
  <si>
    <t>lowngsnake
RT @CryptoVanessa: _xD83D__xDEA8_GIVEAWAY_xD83D__xDEA8_free
money _xD83D__xDEA8_ https://t.co/CfTxuWcyeW
will #giveaway 30000 #VRA to 3
random people _xD83E__xDD73__xD83E__xDD73__xD83E__xDD73_ STEPS TO WIN:
1) like…</t>
  </si>
  <si>
    <t>cryptovanessa
RT @CryptoVanessa: _xD83D__xDEA8_GIVEAWAY_xD83D__xDEA8_free
money _xD83D__xDEA8_ https://t.co/CfTxuWcyeW
will #giveaway 30000 #VRA to 3
random people _xD83E__xDD73__xD83E__xDD73__xD83E__xDD73_ STEPS TO WIN:
1) like…</t>
  </si>
  <si>
    <t>paulofreitas84
RT @CryptoVanessa: _xD83D__xDEA8_GIVEAWAY_xD83D__xDEA8_free
money _xD83D__xDEA8_ https://t.co/CfTxuWcyeW
will #giveaway 30000 #VRA to 3
random people _xD83E__xDD73__xD83E__xDD73__xD83E__xDD73_ STEPS TO WIN:
1) like…</t>
  </si>
  <si>
    <t>binarytesting
RT @CryptoVanessa: _xD83D__xDEA8_GIVEAWAY_xD83D__xDEA8_free
money _xD83D__xDEA8_ https://t.co/CfTxuWcyeW
will #giveaway 30000 #VRA to 3
random people _xD83E__xDD73__xD83E__xDD73__xD83E__xDD73_ STEPS TO WIN:
1) like…</t>
  </si>
  <si>
    <t>pssfairdrops
RT @CryptoVanessa: _xD83D__xDEA8_GIVEAWAY_xD83D__xDEA8_free
money _xD83D__xDEA8_ https://t.co/CfTxuWcyeW
will #giveaway 30000 #VRA to 3
random people _xD83E__xDD73__xD83E__xDD73__xD83E__xDD73_ STEPS TO WIN:
1) like…</t>
  </si>
  <si>
    <t>satpal_satpal
RT @CryptoVanessa: _xD83D__xDEA8_GIVEAWAY_xD83D__xDEA8_free
money _xD83D__xDEA8_ https://t.co/CfTxuWcyeW
will #giveaway 30000 #VRA to 3
random people _xD83E__xDD73__xD83E__xDD73__xD83E__xDD73_ STEPS TO WIN:
1) like…</t>
  </si>
  <si>
    <t>hashgoal_pool
RT @mindandtrading: _xD83D__xDCB0_Giveaway
free Money_xD83D__xDCB0_ https://t.co/Xxux3Lzxn2
will giveaway 50,000 #VRA token
each to 3 randon people through
my accoun…</t>
  </si>
  <si>
    <t>mindandtrading
_xD83D__xDCB0_Giveaway free Money_xD83D__xDCB0_ https://t.co/Xxux3Lzxn2
will giveaway 50,000 #VRA token
each to 3 randon people through
my account. STEPS TO WIN: 1) Like
&amp;amp; Retweet https://t.co/NH8v8PxNix
2) Tag 3 friends 3) Follow @verasitytech
We will randomly pick winners on
Nov 22 Good Luck.</t>
  </si>
  <si>
    <t>centralcrypto
RT @mindandtrading: _xD83D__xDCB0_Giveaway
free Money_xD83D__xDCB0_ https://t.co/Xxux3Lzxn2
will giveaway 50,000 #VRA token
each to 3 randon people through
my accoun…</t>
  </si>
  <si>
    <t>pravin_bhudiya
RT @mindandtrading: _xD83D__xDCB0_Giveaway
free Money_xD83D__xDCB0_ https://t.co/Xxux3Lzxn2
will giveaway 50,000 #VRA token
each to 3 randon people through
my accoun…</t>
  </si>
  <si>
    <t>geranqn
The Journey to Implementing IT
Automation #vmware #vra #automation
https://t.co/CFa8Xgy8G6 https://t.co/sEv7sNU9Wz</t>
  </si>
  <si>
    <t>cryptolady08
RT @mindandtrading: _xD83D__xDCB0_Giveaway
free Money_xD83D__xDCB0_ https://t.co/Xxux3Lzxn2
will giveaway 50,000 #VRA token
each to 3 randon people through
my accoun…</t>
  </si>
  <si>
    <t>dameliatus
RT @CryptoVanessa: _xD83D__xDEA8_GIVEAWAY_xD83D__xDEA8_free
money _xD83D__xDEA8_ https://t.co/CfTxuWcyeW
will #giveaway 30000 #VRA to 3
random people _xD83E__xDD73__xD83E__xDD73__xD83E__xDD73_ STEPS TO WIN:
1) like…</t>
  </si>
  <si>
    <t>david4mktg
VMworld 2019: Hear and read from
our @vmwarecloudmgmt customers
firsthand https://t.co/xYYjc4GYB7
#vra #vrops #vrni #vrealize</t>
  </si>
  <si>
    <t xml:space="preserve">vmwarecloudmgmt
</t>
  </si>
  <si>
    <t>kamla_5abi
RT @KHerriage: Today marked the
5th straight day with mixed/negative
mkt internals, while working off
ST overbought status (momentum
oscill…</t>
  </si>
  <si>
    <t>greg_lythe
Learn how you can take advantage
of Dell EMC integrations with powerful
automation platforms. #DellTechnologies
#DellEMC #DellStorage #Automation
#VMware #vRA #vRO #IWork4Dell https://t.co/Ejg74FIGYa</t>
  </si>
  <si>
    <t>mvkevinb
RT @KHerriage: Today marked the
5th straight day with mixed/negative
mkt internals, while working off
ST overbought status (momentum
oscill…</t>
  </si>
  <si>
    <t>cas_2050001283
&amp;gt;zks_xD83D__xDC6E__xD83C__xDFFB__xD83D__xDC69__xD83C__xDFFD_‍_xD83C__xDF93_&amp;lt;aR 9ilsdiq3goxrxhzn
W3SVtowk @cas_2050061641 #vra #sbHz
&amp;lt;awwc&amp;lt;b3eMÁa ew oi #HKdxJiyZsqegvgd</t>
  </si>
  <si>
    <t xml:space="preserve">cas_2050061641
</t>
  </si>
  <si>
    <t>moneroarmy
RT @CryptoVanessa: _xD83D__xDEA8_GIVEAWAY_xD83D__xDEA8_free
money _xD83D__xDEA8_ https://t.co/CfTxuWcyeW
will #giveaway 30000 #VRA to 3
random people _xD83E__xDD73__xD83E__xDD73__xD83E__xDD73_ STEPS TO WIN:
1) like…</t>
  </si>
  <si>
    <t>maxmasher
RT @CryptoVanessa: _xD83D__xDEA8_GIVEAWAY_xD83D__xDEA8_free
money _xD83D__xDEA8_ https://t.co/CfTxuWcyeW
will #giveaway 30000 #VRA to 3
random people _xD83E__xDD73__xD83E__xDD73__xD83E__xDD73_ STEPS TO WIN:
1) like…</t>
  </si>
  <si>
    <t>lapartisane
RT @KHerriage: Today marked the
5th straight day with mixed/negative
mkt internals, while working off
ST overbought status (momentum
oscill…</t>
  </si>
  <si>
    <t>brandon39156690
RT @Bitcoin_Bullet: _xD83D__xDEA8_#GIVEAWAY
Alert _xD83D__xDEA8_ We are giving away 30,000
#VRA to 3 people on the behalf
of https://t.co/MOZHcZshkS _xD83E__xDD73__xD83E__xDD73__xD83E__xDD73_
STEPS TO W…</t>
  </si>
  <si>
    <t>bitcoin_bullet
_xD83D__xDEA8_#GIVEAWAY Alert _xD83D__xDEA8_ We are giving
away 30,000 #VRA to 3 people on
the behalf of https://t.co/MOZHcZshkS
_xD83E__xDD73__xD83E__xDD73__xD83E__xDD73_ STEPS TO WIN: 1) Follow
@verasitytech _xD83D__xDDE3_ 2) like♥️ &amp;amp;
retweet_xD83D__xDD01_this tweet: https://t.co/Tg4bTj4iW2
2) tag 3 friends _xD83D__xDC68__xD83C__xDFFC_‍_xD83E__xDDB1__xD83D__xDC69__xD83C__xDFFD_‍_xD83E__xDDB2__xD83D__xDC71__xD83C__xDFFF_‍♀️
Winners will be drawn on: 22nd
Nov</t>
  </si>
  <si>
    <t>dieseljones2
RT @Bitcoin_Bullet: _xD83D__xDEA8_#GIVEAWAY
Alert _xD83D__xDEA8_ We are giving away 30,000
#VRA to 3 people on the behalf
of https://t.co/MOZHcZshkS _xD83E__xDD73__xD83E__xDD73__xD83E__xDD73_
STEPS TO W…</t>
  </si>
  <si>
    <t>bitcoingupta
RT @Bitcoin_Bullet: _xD83D__xDEA8_#GIVEAWAY
Alert _xD83D__xDEA8_ We are giving away 30,000
#VRA to 3 people on the behalf
of https://t.co/MOZHcZshkS _xD83E__xDD73__xD83E__xDD73__xD83E__xDD73_
STEPS TO W…</t>
  </si>
  <si>
    <t>bitcoin_publish
RT @Bitcoin_Bullet: _xD83D__xDEA8_#GIVEAWAY
Alert _xD83D__xDEA8_ We are giving away 30,000
#VRA to 3 people on the behalf
of https://t.co/MOZHcZshkS _xD83E__xDD73__xD83E__xDD73__xD83E__xDD73_
STEPS TO W…</t>
  </si>
  <si>
    <t>bitcoinrey
RT @Bitcoin_Bullet: _xD83D__xDEA8_#GIVEAWAY
Alert _xD83D__xDEA8_ We are giving away 30,000
#VRA to 3 people on the behalf
of https://t.co/MOZHcZshkS _xD83E__xDD73__xD83E__xDD73__xD83E__xDD73_
STEPS TO W…</t>
  </si>
  <si>
    <t>bitcoinlovers6
RT @Bitcoin_Bullet: _xD83D__xDEA8_#GIVEAWAY
Alert _xD83D__xDEA8_ We are giving away 30,000
#VRA to 3 people on the behalf
of https://t.co/MOZHcZshkS _xD83E__xDD73__xD83E__xDD73__xD83E__xDD73_
STEPS TO W…</t>
  </si>
  <si>
    <t>verybullish
My newest bag today was #VRA or
@verasitytech Got in around 3.5
sats or 155-160 gwei Lots of catalysts
coming and being top volume on
@Binance_DEX I wouldn’t put a guaranteed
@binance listing past them either.
What do you think @cz_binance?
Great project and fundamentals
_xD83D__xDD25_</t>
  </si>
  <si>
    <t xml:space="preserve">cz_binance
</t>
  </si>
  <si>
    <t xml:space="preserve">binance_dex
</t>
  </si>
  <si>
    <t>abhibisht89
RT @efrontoni: Dal 13 al 15 Novembre
parleremo di #artificialintelligence
a #sicurezza2019 a Milano grazie
alla collaborazione tra Univers…</t>
  </si>
  <si>
    <t>efrontoni
Dal 13 al 15 Novembre parleremo
di #artificialintelligence a #sicurezza2019
a Milano grazie alla collaborazione
tra Università Politecnica delle
Marche e Inim Electronics !! Passate
a trovarci ... Pad.5 B12 _xD83E__xDD13_ #computervision
#machinelearning #ai #vra…https://t.co/gxQywNzuVm</t>
  </si>
  <si>
    <t>belarus91358527
RT @CryptoVanessa: _xD83D__xDEA8_GIVEAWAY_xD83D__xDEA8_free
money _xD83D__xDEA8_ https://t.co/CfTxuWcyeW
will #giveaway 30000 #VRA to 3
random people _xD83E__xDD73__xD83E__xDD73__xD83E__xDD73_ STEPS TO WIN:
1) like…</t>
  </si>
  <si>
    <t>giveawayocean
RT @mindandtrading: _xD83D__xDCB0_Giveaway
free Money_xD83D__xDCB0_ https://t.co/Xxux3Lzxn2
will giveaway 50,000 #VRA token
each to 3 randon people through
my accoun…</t>
  </si>
  <si>
    <t>manderlucci
RT @efrontoni: Dal 13 al 15 Novembre
parleremo di #artificialintelligence
a #sicurezza2019 a Milano grazie
alla collaborazione tra Univers…</t>
  </si>
  <si>
    <t>thecuriousluke
RT @efrontoni: Dal 13 al 15 Novembre
parleremo di #artificialintelligence
a #sicurezza2019 a Milano grazie
alla collaborazione tra Univers…</t>
  </si>
  <si>
    <t>alfredrol
RT @Wiski_praat: Ready @AGRITECHNICA
booth 15E21 to show you @dacom
solutions that work: #Cloudfarm
create #VRA-tasks, send to machines
and…</t>
  </si>
  <si>
    <t>dacom
RT @Wiski_praat: Ready @AGRITECHNICA
booth 15E21 to show you @dacom
solutions that work: #Cloudfarm
create #VRA-tasks, send to machines
and…</t>
  </si>
  <si>
    <t xml:space="preserve">agritechnica
</t>
  </si>
  <si>
    <t>wiski_praat
Ready @AGRITECHNICA booth 15E21
to show you @dacom solutions that
work: #Cloudfarm create #VRA-tasks,
send to machines and turn as-applied
data into maps AND croprecording!
https://t.co/tpkQiIv83D</t>
  </si>
  <si>
    <t>roelandstrijk
RT @Wiski_praat: Ready @AGRITECHNICA
booth 15E21 to show you @dacom
solutions that work: #Cloudfarm
create #VRA-tasks, send to machines
and…</t>
  </si>
  <si>
    <t xml:space="preserve">vrafoundation
</t>
  </si>
  <si>
    <t xml:space="preserve">amazon
</t>
  </si>
  <si>
    <t xml:space="preserve">amazonsmile
</t>
  </si>
  <si>
    <t>arlisnap
RT @VisResAssn: Are you a new or
emerging professional in the #VRA
community!? #VREPS is here to help!
Check out the VREPS website for
more…</t>
  </si>
  <si>
    <t>bgronas
When your customer love vRealize
Automation and is an vRealize Orchestrator
expert as well. Proud! #vra #vrealize
#automation @ Grimstad, Norway
https://t.co/JmSuShC0ev</t>
  </si>
  <si>
    <t>_ivor
RT @Wiski_praat: Ready @AGRITECHNICA
booth 15E21 to show you @dacom
solutions that work: #Cloudfarm
create #VRA-tasks, send to machines
and…</t>
  </si>
  <si>
    <t>aimeeorleans
RT @NewGAProject: A year ago today
our community came together united
in the demand that every vote be
counted. #DismantleRacism #VoterSupp…</t>
  </si>
  <si>
    <t>newgaproject
A year ago today our community
came together united in the demand
that every vote be counted. #DismantleRacism
#VoterSuppression #EveryVoteCounts
#VRA Watch full video here: https://t.co/BJYTsz4fwJ
https://t.co/mlYBfOIF90</t>
  </si>
  <si>
    <t>jonathanmedd
RT @PowervRAModule: We're looking
for help on this project. Want
to become a maintainer? Details
here: https://t.co/eTxI8WoP5q #powershell…</t>
  </si>
  <si>
    <t>powervramodule
We're looking for help on this
project. Want to become a maintainer?
Details here: https://t.co/eTxI8WoP5q
#powershell #vra #vexpert</t>
  </si>
  <si>
    <t>simoneady
RT @PowervRAModule: We're looking
for help on this project. Want
to become a maintainer? Details
here: https://t.co/eTxI8WoP5q #powershell…</t>
  </si>
  <si>
    <t>jamcleo
RT @PowervRAModule: We're looking
for help on this project. Want
to become a maintainer? Details
here: https://t.co/eTxI8WoP5q #powershell…</t>
  </si>
  <si>
    <t>_chelnak
RT @PowervRAModule: We're looking
for help on this project. Want
to become a maintainer? Details
here: https://t.co/eTxI8WoP5q #powershell…</t>
  </si>
  <si>
    <t>thewaywithanoa
RT @NewGAProject: A year ago today
our community came together united
in the demand that every vote be
counted. #DismantleRacism #VoterSupp…</t>
  </si>
  <si>
    <t>tenshiakari12
RT @NewGAProject: A year ago today
our community came together united
in the demand that every vote be
counted. #DismantleRacism #VoterSupp…</t>
  </si>
  <si>
    <t>hazenet
RT @PowervRAModule: We're looking
for help on this project. Want
to become a maintainer? Details
here: https://t.co/eTxI8WoP5q #powershell…</t>
  </si>
  <si>
    <t>vhybriduk
RT @PowervRAModule: We're looking
for help on this project. Want
to become a maintainer? Details
here: https://t.co/eTxI8WoP5q #powershell…</t>
  </si>
  <si>
    <t>tokiwana
RT @NewGAProject: A year ago today
our community came together united
in the demand that every vote be
counted. #DismantleRacism #VoterSupp…</t>
  </si>
  <si>
    <t>cheekyewe
RT @NewGAProject: A year ago today
our community came together united
in the demand that every vote be
counted. #DismantleRacism #VoterSupp…</t>
  </si>
  <si>
    <t>iche_me
RT @Nofearnofavors4: The GOP has
convinced 1/3 of the electorate
that there are more of them than
there actually are: *From the astroturfin…</t>
  </si>
  <si>
    <t>nofearnofavors4
The GOP has convinced 1/3 of the
electorate that there are more
of them than there actually are:
*From the astroturfing of the "Tea
Party", the staging of the Trump
rallies, &amp;amp; through gerrymandering/voter
suppression/destroying the #VRA,
such that when a state stays red,
voters</t>
  </si>
  <si>
    <t>demforlife3
RT @Nofearnofavors4: The GOP has
convinced 1/3 of the electorate
that there are more of them than
there actually are: *From the astroturfin…</t>
  </si>
  <si>
    <t>lizmoblubuckeye
RT @Nofearnofavors4: The GOP has
convinced 1/3 of the electorate
that there are more of them than
there actually are: *From the astroturfin…</t>
  </si>
  <si>
    <t>hanianempress
RT @Nofearnofavors4: The GOP has
convinced 1/3 of the electorate
that there are more of them than
there actually are: *From the astroturfin…</t>
  </si>
  <si>
    <t>we_are_vector
RT @Nofearnofavors4: The GOP has
convinced 1/3 of the electorate
that there are more of them than
there actually are: *From the astroturfin…</t>
  </si>
  <si>
    <t>ravenresists
RT @Nofearnofavors4: The GOP has
convinced 1/3 of the electorate
that there are more of them than
there actually are: *From the astroturfin…</t>
  </si>
  <si>
    <t>kazem7777m
RT @CryptoVanessa: _xD83D__xDEA8_GIVEAWAY_xD83D__xDEA8_free
money _xD83D__xDEA8_ https://t.co/CfTxuWcyeW
will #giveaway 30000 #VRA to 3
random people _xD83E__xDD73__xD83E__xDD73__xD83E__xDD73_ STEPS TO WIN:
1) like…</t>
  </si>
  <si>
    <t>pthudunofficial
RT @CryptoVanessa: _xD83D__xDEA8_GIVEAWAY_xD83D__xDEA8_free
money _xD83D__xDEA8_ https://t.co/CfTxuWcyeW
will #giveaway 30000 #VRA to 3
random people _xD83E__xDD73__xD83E__xDD73__xD83E__xDD73_ STEPS TO WIN:
1) like…</t>
  </si>
  <si>
    <t>eazyrt
RT @CryptoVanessa: _xD83D__xDEA8_GIVEAWAY_xD83D__xDEA8_free
money _xD83D__xDEA8_ https://t.co/CfTxuWcyeW
will #giveaway 30000 #VRA to 3
random people _xD83E__xDD73__xD83E__xDD73__xD83E__xDD73_ STEPS TO WIN:
1) like…</t>
  </si>
  <si>
    <t>giulianoberteo
RT @PowervRAModule: We're looking
for help on this project. Want
to become a maintainer? Details
here: https://t.co/eTxI8WoP5q #powershell…</t>
  </si>
  <si>
    <t>dizzle5000
RT @Nofearnofavors4: The GOP has
convinced 1/3 of the electorate
that there are more of them than
there actually are: *From the astroturfin…</t>
  </si>
  <si>
    <t>do0dzzz
RT @PowervRAModule: We're looking
for help on this project. Want
to become a maintainer? Details
here: https://t.co/eTxI8WoP5q #powershell…</t>
  </si>
  <si>
    <t>letsmake_laugh
RT @CryptoVanessa: _xD83D__xDEA8_GIVEAWAY_xD83D__xDEA8_free
money _xD83D__xDEA8_ https://t.co/CfTxuWcyeW
will #giveaway 30000 #VRA to 3
random people _xD83E__xDD73__xD83E__xDD73__xD83E__xDD73_ STEPS TO WIN:
1) like…</t>
  </si>
  <si>
    <t>aquarius1049
RT @Nofearnofavors4: The GOP has
convinced 1/3 of the electorate
that there are more of them than
there actually are: *From the astroturfin…</t>
  </si>
  <si>
    <t>breadwinner1602
RT @CryptoVanessa: _xD83D__xDEA8_GIVEAWAY_xD83D__xDEA8_free
money _xD83D__xDEA8_ https://t.co/CfTxuWcyeW
will #giveaway 30000 #VRA to 3
random people _xD83E__xDD73__xD83E__xDD73__xD83E__xDD73_ STEPS TO WIN:
1) like…</t>
  </si>
  <si>
    <t>andkinkade
The 62,984,828 #trump voters need
to help restore the #VotingRightsAct.
They also need to vote out the
traitors that attacked the #VRA.
It’s un-American to hinder the
right to #vote!</t>
  </si>
  <si>
    <t>debbidelicious
#AMERIKKK_xD83C__xDDFA__xD83C__xDDF8_ #USAAPARTHEID_xD83C__xDDFA__xD83C__xDDF8_
#SLAVERY #GENOCIDE #RAPE #SODOYMN
#LYNCHING #ATROCITIES #BLACKCODES
#JIMCROW #SEGREGATION #POLTAX #MASSINCARCERATION
#REDLINING #GERRYMANDERING #VRA
#KILLERCOPS #SCHOOLTOPRISONPIPELINE
=#REPARATIONS_xD83C__xDDFA__xD83C__xDDF8_ #ORGANIZE #MOBILIZE
#ACT https://t.co/qDwurAB6GR</t>
  </si>
  <si>
    <t>aymanfadel
All the politicians on my ballot
are awful. Should I bother voting?
#VRA #RankedChoiceVoting #Georgia
#ColumbiaCounty #AugustaGA https://t.co/PAdl6ZGK1j</t>
  </si>
  <si>
    <t>preetamzare
RT @PowervRAModule: We're looking
for help on this project. Want
to become a maintainer? Details
here: https://t.co/eTxI8WoP5q #powershell…</t>
  </si>
  <si>
    <t>sigamauriciopaz
Ora, mas que Governo mais "nazista",
desse "Capetão" Bolsonaro! E ele
odeia mesmo os "paraíbas", não
é não? Os nordestinos agradecem!
#Vrá _xD83D__xDE0E__xD83D__xDC49_ https://t.co/UGv9ogujO3</t>
  </si>
  <si>
    <t>llingle
RT @CPAVMUG: We love having local
community presenters! #vExpert
@adminwillie is giving a great
overview of how @sheetz uses #vRA
#VMUG #CP…</t>
  </si>
  <si>
    <t xml:space="preserve">sheetz
</t>
  </si>
  <si>
    <t xml:space="preserve">adminwillie
</t>
  </si>
  <si>
    <t>cpavmug
We love having local community
presenters! #vExpert @adminwillie
is giving a great overview of how
@sheetz uses #vRA #VMUG #CPAVMUG
https://t.co/Hg581o4etf</t>
  </si>
  <si>
    <t>officialvra
Ein leið til að greina á milli
sjálfstæðisbaráttumanna VRA og
manna sérsveitarinar eru brjóstkassa
merkingarnar á vestum þeirra #VRA
#heimaey #vestmannaeyjar https://t.co/LyHgmSWp0P</t>
  </si>
  <si>
    <t>wakedeb
So much to comment on here. #VRA
needs to be advanced via HR4 and
S561. #VOTE411 a good tool for
areas without adequate media coverage
so voters can learn about candidates
https://t.co/JkYSpn7sGE</t>
  </si>
  <si>
    <t>tobesafensound
RT @Nofearnofavors4: The GOP has
convinced 1/3 of the electorate
that there are more of them than
there actually are: *From the astroturfin…</t>
  </si>
  <si>
    <t>latraxa
Top vRA8 Deployment Considerations
#vra #vrealize #automation #vExpert
#vExpertCloudManagement https://t.co/OEw7atHmr4</t>
  </si>
  <si>
    <t>sovlabs
A First Look at the vRA8 Migration
Assessment Tool — Part 1 of 2 -
https://t.co/yWzldCpTfV #vra #vra8
#vrealize https://t.co/T5flgzi9bn</t>
  </si>
  <si>
    <t>dhieggobezerra
RT @SovLabs: A First Look at the
vRA8 Migration Assessment Tool
— Part 1 of 2 - https://t.co/yWzldCpTfV
#vra #vra8 #vrealize https://t.co/T…</t>
  </si>
  <si>
    <t>sunny_dua
RT @vRealizeAuto: Several #vRA
object types are in @vRealizeOps
in our 8.0 releases, including:
✔️Cloud Zones ✔️Projects ✔️Blueprints
✔️De…</t>
  </si>
  <si>
    <t xml:space="preserve">vrealizeops
</t>
  </si>
  <si>
    <t>sandeepkumbhar
RT @vRealizeAuto: Several #vRA
object types are in @vRealizeOps
in our 8.0 releases, including:
✔️Cloud Zones ✔️Projects ✔️Blueprints
✔️De…</t>
  </si>
  <si>
    <t>bluemedora
RT @vRealizeAuto: Several #vRA
object types are in @vRealizeOps
in our 8.0 releases, including:
✔️Cloud Zones ✔️Projects ✔️Blueprints
✔️De…</t>
  </si>
  <si>
    <t>madman045
RT @vRealizeAuto: Several #vRA
object types are in @vRealizeOps
in our 8.0 releases, including:
✔️Cloud Zones ✔️Projects ✔️Blueprints
✔️De…</t>
  </si>
  <si>
    <t>wfrolik
RT @Only4RM: America was robbed
of 2 historic governorships - @staceyabrams
in GA, @AndrewGillum in FL. No
coincidence that these 2 candid…</t>
  </si>
  <si>
    <t xml:space="preserve">andrewgillum
</t>
  </si>
  <si>
    <t xml:space="preserve">staceyabrams
</t>
  </si>
  <si>
    <t>only4rm
RT @Only4RM: America was robbed
of 2 historic governorships - @staceyabrams
in GA, @AndrewGillum in FL. No
coincidence that these 2 candid…</t>
  </si>
  <si>
    <t>lianabenavides
RT @Only4RM: America was robbed
of 2 historic governorships - @staceyabrams
in GA, @AndrewGillum in FL. No
coincidence that these 2 candid…</t>
  </si>
  <si>
    <t>askjema
RT @Only4RM: America was robbed
of 2 historic governorships - @staceyabrams
in GA, @AndrewGillum in FL. No
coincidence that these 2 candid…</t>
  </si>
  <si>
    <t>yurithomas99
RT @Only4RM: America was robbed
of 2 historic governorships - @staceyabrams
in GA, @AndrewGillum in FL. No
coincidence that these 2 candid…</t>
  </si>
  <si>
    <t>catawu
RT @Only4RM: America was robbed
of 2 historic governorships - @staceyabrams
in GA, @AndrewGillum in FL. No
coincidence that these 2 candid…</t>
  </si>
  <si>
    <t>sullyanne1
RT @Only4RM: America was robbed
of 2 historic governorships - @staceyabrams
in GA, @AndrewGillum in FL. No
coincidence that these 2 candid…</t>
  </si>
  <si>
    <t>grantstern
RT @Only4RM: America was robbed
of 2 historic governorships - @staceyabrams
in GA, @AndrewGillum in FL. No
coincidence that these 2 candid…</t>
  </si>
  <si>
    <t>aprilfrst
RT @Only4RM: America was robbed
of 2 historic governorships - @staceyabrams
in GA, @AndrewGillum in FL. No
coincidence that these 2 candid…</t>
  </si>
  <si>
    <t>harperitebgone
RT @Only4RM: America was robbed
of 2 historic governorships - @staceyabrams
in GA, @AndrewGillum in FL. No
coincidence that these 2 candid…</t>
  </si>
  <si>
    <t>gwydion620
RT @Only4RM: America was robbed
of 2 historic governorships - @staceyabrams
in GA, @AndrewGillum in FL. No
coincidence that these 2 candid…</t>
  </si>
  <si>
    <t>neilsicherman
RT @Only4RM: America was robbed
of 2 historic governorships - @staceyabrams
in GA, @AndrewGillum in FL. No
coincidence that these 2 candid…</t>
  </si>
  <si>
    <t>hopmar3
RT @Only4RM: America was robbed
of 2 historic governorships - @staceyabrams
in GA, @AndrewGillum in FL. No
coincidence that these 2 candid…</t>
  </si>
  <si>
    <t>newyorker2212
RT @Only4RM: America was robbed
of 2 historic governorships - @staceyabrams
in GA, @AndrewGillum in FL. No
coincidence that these 2 candid…</t>
  </si>
  <si>
    <t>hamburdersfrump
RT @Only4RM: America was robbed
of 2 historic governorships - @staceyabrams
in GA, @AndrewGillum in FL. No
coincidence that these 2 candid…</t>
  </si>
  <si>
    <t>vedehimajumdar
RT @Only4RM: America was robbed
of 2 historic governorships - @staceyabrams
in GA, @AndrewGillum in FL. No
coincidence that these 2 candid…</t>
  </si>
  <si>
    <t>bellestarr48
RT @Only4RM: America was robbed
of 2 historic governorships - @staceyabrams
in GA, @AndrewGillum in FL. No
coincidence that these 2 candid…</t>
  </si>
  <si>
    <t>ebner_jane
RT @Only4RM: America was robbed
of 2 historic governorships - @staceyabrams
in GA, @AndrewGillum in FL. No
coincidence that these 2 candid…</t>
  </si>
  <si>
    <t>mkhristina
RT @Only4RM: America was robbed
of 2 historic governorships - @staceyabrams
in GA, @AndrewGillum in FL. No
coincidence that these 2 candid…</t>
  </si>
  <si>
    <t>valameen
RT @Only4RM: America was robbed
of 2 historic governorships - @staceyabrams
in GA, @AndrewGillum in FL. No
coincidence that these 2 candid…</t>
  </si>
  <si>
    <t>susanhu60863084
RT @Only4RM: America was robbed
of 2 historic governorships - @staceyabrams
in GA, @AndrewGillum in FL. No
coincidence that these 2 candid…</t>
  </si>
  <si>
    <t>jruggiero86
RT @mayatcontreras: 2/ There have
been over 1688 polling places shut
down since the #VRA was gutted
by Chief Justice Roberts and the
conser…</t>
  </si>
  <si>
    <t>mayatcontreras
2/ There have been over 1688 polling
places shut down since the #VRA
was gutted by Chief Justice Roberts
and the conservatives on SCOTUS.
According to a study done by The
Leadership Conference on Civil
and Human Rights, 214 of those
closed polling locations are in
GA alone. https://t.co/hiVdnZ6Jgb</t>
  </si>
  <si>
    <t>mspepper1970
RT @Only4RM: America was robbed
of 2 historic governorships - @staceyabrams
in GA, @AndrewGillum in FL. No
coincidence that these 2 candid…</t>
  </si>
  <si>
    <t>mindcaviar
RT @Only4RM: America was robbed
of 2 historic governorships - @staceyabrams
in GA, @AndrewGillum in FL. No
coincidence that these 2 candid…</t>
  </si>
  <si>
    <t>bannerite
RT @mayatcontreras: 2/ There have
been over 1688 polling places shut
down since the #VRA was gutted
by Chief Justice Roberts and the
conser…</t>
  </si>
  <si>
    <t>jot_au
RT @mayatcontreras: 2/ There have
been over 1688 polling places shut
down since the #VRA was gutted
by Chief Justice Roberts and the
conser…</t>
  </si>
  <si>
    <t>emayaregee
RT @mayatcontreras: 2/ There have
been over 1688 polling places shut
down since the #VRA was gutted
by Chief Justice Roberts and the
conser…</t>
  </si>
  <si>
    <t>customcore7
RT @mayatcontreras: 2/ There have
been over 1688 polling places shut
down since the #VRA was gutted
by Chief Justice Roberts and the
conser…</t>
  </si>
  <si>
    <t>trudygonzales
RT @mayatcontreras: 2/ There have
been over 1688 polling places shut
down since the #VRA was gutted
by Chief Justice Roberts and the
conser…</t>
  </si>
  <si>
    <t>vmarkus_k
#vRA and #vROps 8: The Peanut Butter
&amp;amp; Jelly for Your Hybrid Cloud
https://t.co/aUA6Z51MBB #VMware
#vExpert</t>
  </si>
  <si>
    <t>tsiser45
RT @mayatcontreras: 2/ There have
been over 1688 polling places shut
down since the #VRA was gutted
by Chief Justice Roberts and the
conser…</t>
  </si>
  <si>
    <t xml:space="preserve">vmwarecode
</t>
  </si>
  <si>
    <t>moopersists
RT @mayatcontreras: 2/ There have
been over 1688 polling places shut
down since the #VRA was gutted
by Chief Justice Roberts and the
conser…</t>
  </si>
  <si>
    <t>liberalnavyseal
RT @mayatcontreras: 2/ There have
been over 1688 polling places shut
down since the #VRA was gutted
by Chief Justice Roberts and the
conser…</t>
  </si>
  <si>
    <t>ccnn35555922
RT @mayatcontreras: 2/ There have
been over 1688 polling places shut
down since the #VRA was gutted
by Chief Justice Roberts and the
conser…</t>
  </si>
  <si>
    <t>otpor17
RT @mayatcontreras: 2/ There have
been over 1688 polling places shut
down since the #VRA was gutted
by Chief Justice Roberts and the
conser…</t>
  </si>
  <si>
    <t>stocksnscotch
RT @KHerriage: The melt up is on.
Buy pullbacks aggressively. Based
on our work, pullbacks should be
(very) short lived. *Dow Jones
30K b…</t>
  </si>
  <si>
    <t>ksufankat
RT @mayatcontreras: 2/ There have
been over 1688 polling places shut
down since the #VRA was gutted
by Chief Justice Roberts and the
conser…</t>
  </si>
  <si>
    <t>rocknrollcabbie
RT @KHerriage: The melt up is on.
Buy pullbacks aggressively. Based
on our work, pullbacks should be
(very) short lived. *Dow Jones
30K b…</t>
  </si>
  <si>
    <t>merlange
RT @Only4RM: America was robbed
of 2 historic governorships - @staceyabrams
in GA, @AndrewGillum in FL. No
coincidence that these 2 candid…</t>
  </si>
  <si>
    <t>snowbird42
RT @Only4RM: America was robbed
of 2 historic governorships - @staceyabrams
in GA, @AndrewGillum in FL. No
coincidence that these 2 candid…</t>
  </si>
  <si>
    <t>marciabunney
RT @Only4RM: America was robbed
of 2 historic governorships - @staceyabrams
in GA, @AndrewGillum in FL. No
coincidence that these 2 candid…</t>
  </si>
  <si>
    <t>wetcom
Si buscás información de las APIs
de #vmware #vra #cloud acá tenes
todo el detalle de lo qué podes
hacer! https://t.co/UcABMkakN3
https://t.co/nhZF5s1uhy</t>
  </si>
  <si>
    <t>nsolop
RT @wetcom: Si buscás información
de las APIs de #vmware #vra #cloud
acá tenes todo el detalle de lo
qué podes hacer! https://t.co/UcABMkak…</t>
  </si>
  <si>
    <t>deemoney521
RT @mayatcontreras: 2/ There have
been over 1688 polling places shut
down since the #VRA was gutted
by Chief Justice Roberts and the
conser…</t>
  </si>
  <si>
    <t>batuhandemirdal
RT @vRealizeAuto: Several #vRA
object types are in @vRealizeOps
in our 8.0 releases, including:
✔️Cloud Zones ✔️Projects ✔️Blueprints
✔️De…</t>
  </si>
  <si>
    <t>truth_wins
RT @Only4RM: America was robbed
of 2 historic governorships - @staceyabrams
in GA, @AndrewGillum in FL. No
coincidence that these 2 candid…</t>
  </si>
  <si>
    <t>miyualmirante10
RT @CryptoVanessa: _xD83D__xDEA8_GIVEAWAY_xD83D__xDEA8_free
money _xD83D__xDEA8_ https://t.co/CfTxuWcyeW
will #giveaway 30000 #VRA to 3
random people _xD83E__xDD73__xD83E__xDD73__xD83E__xDD73_ STEPS TO WIN:
1) like…</t>
  </si>
  <si>
    <t>charta_77
RT @mayatcontreras: 2/ There have
been over 1688 polling places shut
down since the #VRA was gutted
by Chief Justice Roberts and the
conser…</t>
  </si>
  <si>
    <t>susanb98604
RT @Only4RM: America was robbed
of 2 historic governorships - @staceyabrams
in GA, @AndrewGillum in FL. No
coincidence that these 2 candid…</t>
  </si>
  <si>
    <t>abovevlaardinge
#EWG1131 (A333): #VRA (Varadero)
to #DUS (Dusseldorf). 0.3 mi away
@ 30725 ft, descending 2176 ft/m,
heading E @ 390.0kts / time 09:36:35
#BrusselsAirlines #UpInTheClouds
#MovingQuickly #Vlaardingen #RaspberryPi
#ADSB #dump1090 https://t.co/uzzdHu1HfH</t>
  </si>
  <si>
    <t>vnagesh
RT @vRealizeAuto: Several #vRA
object types are in @vRealizeOps
in our 8.0 releases, including:
✔️Cloud Zones ✔️Projects ✔️Blueprints
✔️De…</t>
  </si>
  <si>
    <t>publicsafetyust
That does it for tonight! Sorry
it was a slow one! #VRA #USTPubSafe</t>
  </si>
  <si>
    <t xml:space="preserve">tiktok_us
</t>
  </si>
  <si>
    <t>tvallons
Great post from @vhojan! Also the
@ITQ_BeLux team has several kick
ass consultants aspiring to become
a #VCDX. And we fully support them.
We also continue to hire, so if
you’re inspired, get in touch!
#VMware #vRO #vRA #PKS #Horizon
#WorkspaceONE @VMware_BE #vExpert
@ITQ https://t.co/0odB5rSdh9</t>
  </si>
  <si>
    <t xml:space="preserve">vmware_be
</t>
  </si>
  <si>
    <t>coscialeo
DÃ©couvrez les nouveautÃ©s sur
vRA 8 par Alexandre Gerbaud #vmworld
#vra #vrealize https://t.co/XAwPGc8QCK</t>
  </si>
  <si>
    <t>itq_belux
RT @tvallons: Great post from @vhojan!
Also the @ITQ_BeLux team has several
kick ass consultants aspiring to
become a #VCDX. And we fully s…</t>
  </si>
  <si>
    <t>digidaddyin
తహసీల్దారుల తాటా తీసాడు https://t.co/LboC6qgyEy
#Tahsildar #mro #vro #vra #revenue
#telangana #TSGovt</t>
  </si>
  <si>
    <t>telangaanabidda
RT @DigiDaddyin: తహసీల్దారుల తాటా
తీసాడు https://t.co/LboC6qgyEy
#Tahsildar #mro #vro #vra #revenue
#telangana #TSGovt</t>
  </si>
  <si>
    <t>perezitq
RT @tvallons: Great post from @vhojan!
Also the @ITQ_BeLux team has several
kick ass consultants aspiring to
become a #VCDX. And we fully s…</t>
  </si>
  <si>
    <t>vhojan
RT @tvallons: Great post from @vhojan!
Also the @ITQ_BeLux team has several
kick ass consultants aspiring to
become a #VCDX. And we fully s…</t>
  </si>
  <si>
    <t>jenhodges7
RT @mayatcontreras: 2/ There have
been over 1688 polling places shut
down since the #VRA was gutted
by Chief Justice Roberts and the
conser…</t>
  </si>
  <si>
    <t>nartist
RT @Only4RM: America was robbed
of 2 historic governorships - @staceyabrams
in GA, @AndrewGillum in FL. No
coincidence that these 2 candid…</t>
  </si>
  <si>
    <t>joyceporterdunn
RT @Only4RM: America was robbed
of 2 historic governorships - @staceyabrams
in GA, @AndrewGillum in FL. No
coincidence that these 2 candid…</t>
  </si>
  <si>
    <t>plantflowes
RT @Only4RM: America was robbed
of 2 historic governorships - @staceyabrams
in GA, @AndrewGillum in FL. No
coincidence that these 2 candid…</t>
  </si>
  <si>
    <t>bluestate2018
RT @Only4RM: America was robbed
of 2 historic governorships - @staceyabrams
in GA, @AndrewGillum in FL. No
coincidence that these 2 candid…</t>
  </si>
  <si>
    <t>willmay
RT @Only4RM: America was robbed
of 2 historic governorships - @staceyabrams
in GA, @AndrewGillum in FL. No
coincidence that these 2 candid…</t>
  </si>
  <si>
    <t>southbounddeb
RT @Only4RM: America was robbed
of 2 historic governorships - @staceyabrams
in GA, @AndrewGillum in FL. No
coincidence that these 2 candid…</t>
  </si>
  <si>
    <t>thecynic14
RT @Only4RM: America was robbed
of 2 historic governorships - @staceyabrams
in GA, @AndrewGillum in FL. No
coincidence that these 2 candid…</t>
  </si>
  <si>
    <t>vaiper
RT @tvallons: Great post from @vhojan!
Also the @ITQ_BeLux team has several
kick ass consultants aspiring to
become a #VCDX. And we fully s…</t>
  </si>
  <si>
    <t>puthoffmatt
RT @CPAVMUG: We love having local
community presenters! #vExpert
@adminwillie is giving a great
overview of how @sheetz uses #vRA
#VMUG #CP…</t>
  </si>
  <si>
    <t>aviationyqr
Sunwing 737-800 into #YQR this
afternoon, continuing onto #VRA
https://t.co/KWGRNSbrdS</t>
  </si>
  <si>
    <t>mscecilem
RT @MoundsView_PD: WE DIDNT FORGET
ABOUT THIS #VRA. OUR SHIFT DIDNT
START 50 MINUTES AGO.......Squad
cars are all set up and we’re ready
to…</t>
  </si>
  <si>
    <t>moundsview_pd
WE DIDNT FORGET ABOUT THIS #VRA.
OUR SHIFT DIDNT START 50 MINUTES
AGO.......Squad cars are all set
up and we’re ready to start our
#VirtualRideAlong with @MNcopsVRA
#WhoPutMeInCharge #BetterLateThanNever
_xD83D__xDE93_</t>
  </si>
  <si>
    <t>stan_gene1
RT @CryptoVanessa: _xD83D__xDEA8_GIVEAWAY_xD83D__xDEA8_free
money _xD83D__xDEA8_ https://t.co/CfTxuWcyeW
will #giveaway 30000 #VRA to 3
random people _xD83E__xDD73__xD83E__xDD73__xD83E__xDD73_ STEPS TO WIN:
1) like…</t>
  </si>
  <si>
    <t>kyle88027243
RT @CryptoVanessa: _xD83D__xDEA8_GIVEAWAY_xD83D__xDEA8_free
money _xD83D__xDEA8_ https://t.co/CfTxuWcyeW
will #giveaway 30000 #VRA to 3
random people _xD83E__xDD73__xD83E__xDD73__xD83E__xDD73_ STEPS TO WIN:
1) like…</t>
  </si>
  <si>
    <t>karrasamelia5
RT @CloquetPoliceMN: I spent time
on reports and evidence for the
domestic arrest. Also found out
its slippery on the roadways! Slow
down a…</t>
  </si>
  <si>
    <t>cloquetpolicemn
I spent time on reports and evidence
for the domestic arrest. Also found
out its slippery on the roadways!
Slow down and check your tread
depth on your tires! That's it
for me and this #VRA. Thanks for
following along and I'll see you
on the next one. _xD83D__xDC6E_‍♂️#MNcopsVRA</t>
  </si>
  <si>
    <t>mncopsvra
RT @CloquetPoliceMN: I spent time
on reports and evidence for the
domestic arrest. Also found out
its slippery on the roadways! Slow
down a…</t>
  </si>
  <si>
    <t>ihatei35
RT @CloquetPoliceMN: I spent time
on reports and evidence for the
domestic arrest. Also found out
its slippery on the roadways! Slow
down a…</t>
  </si>
  <si>
    <t>above_boonville
#TSC492 : #YUL (Montreal, Quebec)
to #VRA (Varadero). 5.2 mi away
@ 34000 ft and 51.1° frm hrzn,
heading SW @ 515.5mi/h 09:45:57
icao:C05681. #UpInTheClouds #FastMover
#AboveBoonville #ADSB https://t.co/GpP3mRNJe0</t>
  </si>
  <si>
    <t>ga10indivisible
Can you spot the Election Notice
in this local newspaper on Page
5? #TheDemocracyAct #SR52 #HR369
#GA10 @FairDistrictsGA #VRA https://t.co/qTPejTvhG1</t>
  </si>
  <si>
    <t xml:space="preserve">brennancenter
</t>
  </si>
  <si>
    <t xml:space="preserve">ossoff
</t>
  </si>
  <si>
    <t xml:space="preserve">fairdistrictsga
</t>
  </si>
  <si>
    <t>laurendownsouth
RT @GA10Indivisible: Can you spot
the Election Notice in this local
newspaper on Page 5? #TheDemocracyAct
#SR52 #HR369 #GA10 @FairDistrict…</t>
  </si>
  <si>
    <t xml:space="preserve">fairdistrict
</t>
  </si>
  <si>
    <t>josecavalheri
Time to see a bit more of the product
that I love work with!!! #vRA #vRA8
#vRA4U #VMworld #vExpert #PSO #ITQ
#itqlife #BlogPass https://t.co/BdPtCgx8ya</t>
  </si>
  <si>
    <t>itq
RT @tvallons: Great post from @vhojan!
Also the @ITQ_BeLux team has several
kick ass consultants aspiring to
become a #VCDX. And we fully s…</t>
  </si>
  <si>
    <t>o_oweilk
L'ONU a déclaré que le régime de
#cotedivoire l'a sollicité pour
les élect@ 2020. Nous savons déjà
que ces 2parties se partageront
l'argent du contribuable ivoirien.
Mais que dit l'ONU sur la CEI meurtrière
de @AOuattara_PRCI? CEI tant décriée
par les ivoiriens? #VRA #REZOPANACOM
https://t.co/LyPbSkPbdO</t>
  </si>
  <si>
    <t xml:space="preserve">m_koulibaly
</t>
  </si>
  <si>
    <t xml:space="preserve">didierdrogba
</t>
  </si>
  <si>
    <t xml:space="preserve">president_gn
</t>
  </si>
  <si>
    <t xml:space="preserve">aouattara_prci
</t>
  </si>
  <si>
    <t>sigingstone
#EWG1131 : #VRA (Varadero) to #DUS
(Dusseldorf). 3.3mi away@39000ft,
heading E@500.6mph, 64ft/min. #ReallyHighUpThere
#FlyingFast #AboveSigingstone #ADSB</t>
  </si>
  <si>
    <t>auscottnorris
Looking forward to #vFORUMAU tomorrow,
interested in seeing some cool
multi-cloud automation? come and
see sessions “Day in the Life of
a VMware Cloud Admin” and "Delivering
Multi-Cloud Platform with vRealize
Automation 8” see you all there!
#VMware #vra #vrealize</t>
  </si>
  <si>
    <t>tonyphan_
RT @auScottNorris: Looking forward
to #vFORUMAU tomorrow, interested
in seeing some cool multi-cloud
automation? come and see sessions
“Day…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</si>
  <si>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</si>
  <si>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</si>
  <si>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</si>
  <si>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</si>
  <si>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</si>
  <si>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</si>
  <si>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</si>
  <si>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</si>
  <si>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</si>
  <si>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</si>
  <si>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</si>
  <si>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</si>
  <si>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</si>
  <si>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</si>
  <si>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</si>
  <si>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</si>
  <si>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</si>
  <si>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</si>
  <si>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</si>
  <si>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</si>
  <si>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</si>
  <si>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</si>
  <si>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</si>
  <si>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</si>
  <si>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</si>
  <si>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</si>
  <si>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</si>
  <si>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</si>
  <si>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</si>
  <si>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</si>
  <si>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</si>
  <si>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</si>
  <si>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</si>
  <si>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</si>
  <si>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</si>
  <si>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</si>
  <si>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</si>
  <si>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</si>
  <si>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</si>
  <si>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</si>
  <si>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</si>
  <si>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</si>
  <si>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</si>
  <si>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</si>
  <si>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</si>
  <si>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</si>
  <si>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</si>
  <si>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</si>
  <si>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</si>
  <si>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</si>
  <si>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</si>
  <si>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</si>
  <si>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</si>
  <si>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</si>
  <si>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</si>
  <si>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</si>
  <si>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</si>
  <si>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</si>
  <si>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</si>
  <si>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</si>
  <si>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</si>
  <si>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</si>
  <si>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</si>
  <si>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</si>
  <si>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</si>
  <si>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</si>
  <si>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</si>
  <si>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</si>
  <si>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</si>
  <si>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</si>
  <si>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</si>
  <si>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</si>
  <si>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</si>
  <si>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</si>
  <si>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</si>
  <si>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</si>
  <si>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</si>
  <si>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</si>
  <si>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</si>
  <si>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</si>
  <si>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</si>
  <si>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</si>
  <si>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</si>
  <si>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</si>
  <si>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</si>
  <si>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</si>
  <si>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</si>
  <si>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</si>
  <si>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</si>
  <si>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</si>
  <si>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</si>
  <si>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</si>
  <si>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</si>
  <si>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</si>
  <si>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</si>
  <si>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</si>
  <si>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https://twitter.com/verasitytech/status/1191321456011026433?s=21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</si>
  <si>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</si>
  <si>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</si>
  <si>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</si>
  <si>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</si>
  <si>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</si>
  <si>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</si>
  <si>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</si>
  <si>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</si>
  <si>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</si>
  <si>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</si>
  <si>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</si>
  <si>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</si>
  <si>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</si>
  <si>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</si>
  <si>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</si>
  <si>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</si>
  <si>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</si>
  <si>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</si>
  <si>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</si>
  <si>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</si>
  <si>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http://vrafoundation.org.s119319.gridserver.com/index.php/support_the_vraf/amazonsmile/?platform=hootsuite</t>
  </si>
  <si>
    <t>https://vrafoundation.com/donate/</t>
  </si>
  <si>
    <t>G10 Count</t>
  </si>
  <si>
    <t>Top URLs in Tweet</t>
  </si>
  <si>
    <t>https://dy.si/9TiL5 https://airdropster.com/2426/airdrop-verasity-referral-btc,-vrab-and-vra https://www.al.com/news/birmingham/2019/11/former-alabama-sen-hank-sanders-testifies-about-racism-in-gerrymandering-case.html https://twitter.com/facingsouth/status/1192468647396225025 http://wetcom.shp.so/a/VYpugh https://twitter.com/vrealizeauto/status/1192841785489395714 https://www.theguardian.com/us-news/2019/nov/07/is-america-a-democracy-if-so-why-does-it-deny-millions-the-vote?fbclid=IwAR1LJp_I4S38spCeCx-PE68EX5GUts4UP0pZTxXS0HcsqGrm08eMPilHtU8 http://wetcom.shp.so/a/mXht2Z https://www.linkedin.com/slink?code=eBGJShE https://www.instagram.com/bgronas</t>
  </si>
  <si>
    <t>http://virtualize-automate.com/wp/index.php/2017/05/06/auto-scale-vra-workloads-vropsvro-nsx/ http://r.socialstudio.radian6.com/9e5b8f70-1b2d-4a80-ab2d-8dbe0c0c390e http://r.socialstudio.radian6.com/1edc05e7-a882-4d16-99d5-4d439c735a2d https://blogs.vmware.com/management/2019/10/announcing-general-availability-of-vmware-vrealize-automation-8-0.html?src=so_5703fb3d92c20&amp;cid=70134000001M5td&amp;utm_source=social&amp;utm_medium=social&amp;utm_campaign=CMBU-social-efforts</t>
  </si>
  <si>
    <t>https://www.linkedin.com/slink?code=eqvvvm2 https://twitter.com/vhojan/status/1195665201833619456</t>
  </si>
  <si>
    <t>https://join.slack.com/t/vreps/shared_invite/enQtMzkyMjg1OTI0NTY0LWI5MDJjNzY5YTc2NmRlZDdjMTg4MGU0MTMyNzQ5OGE5MWJiM2M4OWE5NWExZWU0ZGFhZjUzNjFlZjI0YmQzN2U http://vraweb.org/membership/benefits/ https://docs.google.com/forms/d/1M5uCn5MFjP3oeRenytfmdMS40p-ZNOTrVLitJZm5jYs/viewform?edit_requested=true http://vraweb.org/about/chapters/ https://us13.list-manage.com/subscribe?u=c46611521c5ce488206786c31&amp;id=9dff5ed424 http://vrafoundation.org.s119319.gridserver.com/index.php/support_the_vraf/amazonsmile/?platform=hootsuite https://vrafoundation.com/donate/ https://vreps.wordpress.com/</t>
  </si>
  <si>
    <t>http://wetcom.shp.so/a/sVaEmW http://wetcom.shp.so/a/oGfxpr</t>
  </si>
  <si>
    <t>https://www.sovlabs.com/blog/a-first-look-at-the-vra8-migration-assessment-tool-part-1-of-2 https://www.sovlabs.com/blog/sovlabs-plugin-2019.20.0</t>
  </si>
  <si>
    <t>https://cloudadvisors.net/2019/10/29/directory-management-with-vrealize-automation-8/ https://cloudadvisors.net/2019/10/27/deploying-vrealize-automation-8-with-easy-installer-part-2/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</si>
  <si>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</si>
  <si>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</si>
  <si>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</si>
  <si>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</si>
  <si>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</si>
  <si>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</si>
  <si>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</si>
  <si>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</si>
  <si>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</si>
  <si>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</si>
  <si>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</si>
  <si>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gridserver.com</t>
  </si>
  <si>
    <t>vrafoundation.com</t>
  </si>
  <si>
    <t>Top Domains in Tweet</t>
  </si>
  <si>
    <t>twitter.com shp.so dy.si airdropster.com al.com theguardian.com linkedin.com instagram.com wordpress.com com.br</t>
  </si>
  <si>
    <t>virtualize-automate.com radian6.com vmware.com</t>
  </si>
  <si>
    <t>linkedin.com twitter.com</t>
  </si>
  <si>
    <t>vraweb.org slack.com google.com list-manage.com gridserver.com vrafoundation.com wordpress.com</t>
  </si>
  <si>
    <t>Top Hashtags in Tweet in Entire Graph</t>
  </si>
  <si>
    <t>giveaway</t>
  </si>
  <si>
    <t>vmware</t>
  </si>
  <si>
    <t>vrealize</t>
  </si>
  <si>
    <t>vro</t>
  </si>
  <si>
    <t>vexpert</t>
  </si>
  <si>
    <t>rezopanacom</t>
  </si>
  <si>
    <t>ustpubsafe</t>
  </si>
  <si>
    <t>heimaey</t>
  </si>
  <si>
    <t>Top Hashtags in Tweet in G1</t>
  </si>
  <si>
    <t>Top Hashtags in Tweet in G2</t>
  </si>
  <si>
    <t>verasity</t>
  </si>
  <si>
    <t>fsn</t>
  </si>
  <si>
    <t>fusion</t>
  </si>
  <si>
    <t>Top Hashtags in Tweet in G3</t>
  </si>
  <si>
    <t>vestmannaeyjar</t>
  </si>
  <si>
    <t>automation</t>
  </si>
  <si>
    <t>adsb</t>
  </si>
  <si>
    <t>vrops</t>
  </si>
  <si>
    <t>amerikkk</t>
  </si>
  <si>
    <t>Top Hashtags in Tweet in G4</t>
  </si>
  <si>
    <t>Top Hashtags in Tweet in G5</t>
  </si>
  <si>
    <t>Top Hashtags in Tweet in G6</t>
  </si>
  <si>
    <t>trumpeconomicmiracle</t>
  </si>
  <si>
    <t>prosper</t>
  </si>
  <si>
    <t>Top Hashtags in Tweet in G7</t>
  </si>
  <si>
    <t>Top Hashtags in Tweet in G8</t>
  </si>
  <si>
    <t>Top Hashtags in Tweet in G9</t>
  </si>
  <si>
    <t>vmworld</t>
  </si>
  <si>
    <t>vra8</t>
  </si>
  <si>
    <t>vra4u</t>
  </si>
  <si>
    <t>pso</t>
  </si>
  <si>
    <t>itqlife</t>
  </si>
  <si>
    <t>Top Hashtags in Tweet in G10</t>
  </si>
  <si>
    <t>dh</t>
  </si>
  <si>
    <t>archives</t>
  </si>
  <si>
    <t>imagecollections</t>
  </si>
  <si>
    <t>artlibraries</t>
  </si>
  <si>
    <t>artlib</t>
  </si>
  <si>
    <t>libraryland</t>
  </si>
  <si>
    <t>mlis</t>
  </si>
  <si>
    <t>diglib</t>
  </si>
  <si>
    <t>vreps</t>
  </si>
  <si>
    <t>Top Hashtags in Tweet</t>
  </si>
  <si>
    <t>vra giveaway verasity fsn fusion</t>
  </si>
  <si>
    <t>vra heimaey vestmannaeyjar vmware automation vexpert adsb vrops vrealize amerikkk</t>
  </si>
  <si>
    <t>vra vro vmware vrealize</t>
  </si>
  <si>
    <t>vra trumpeconomicmiracle prosper</t>
  </si>
  <si>
    <t>vcdx vra vmworld vexpert vra8 vra4u pso itq itqlife vrealize</t>
  </si>
  <si>
    <t>vra dh archives imagecollections artlibraries artlib libraryland mlis diglib vreps</t>
  </si>
  <si>
    <t>thedemocracyact sr52 hr369 ga10 vra vraa vea handmarkedpaperballots banbarcodepaperballots safeact</t>
  </si>
  <si>
    <t>vra mncopsvra virtualridealong whoputmeincharge betterlatethannever</t>
  </si>
  <si>
    <t>vra rezopanacom cotedivoire tshisekedi rdc laurentgbagbo cfa sidydiallo kaloubonaventure benbadi</t>
  </si>
  <si>
    <t>vra ustpubsafe roxanne caffeinewillbeneeded becausewecare biketheftprevention</t>
  </si>
  <si>
    <t>vra vrealize vra8 cloudautomation</t>
  </si>
  <si>
    <t>vra vrops vrni vrealize vmworld2019 cloudmanagement</t>
  </si>
  <si>
    <t>vra rezopanacom mali burkina charlesblegoude</t>
  </si>
  <si>
    <t>Top Words in Tweet in Entire Graph</t>
  </si>
  <si>
    <t>Words in Sentiment List#1: Positive</t>
  </si>
  <si>
    <t>Words in Sentiment List#2: Negative</t>
  </si>
  <si>
    <t>Words in Sentiment List#3: Angry/Violent</t>
  </si>
  <si>
    <t>Non-categorized Words</t>
  </si>
  <si>
    <t>Total Words</t>
  </si>
  <si>
    <t>#vra</t>
  </si>
  <si>
    <t>2</t>
  </si>
  <si>
    <t>3</t>
  </si>
  <si>
    <t>people</t>
  </si>
  <si>
    <t>1</t>
  </si>
  <si>
    <t>Top Words in Tweet in G1</t>
  </si>
  <si>
    <t>america</t>
  </si>
  <si>
    <t>robbed</t>
  </si>
  <si>
    <t>historic</t>
  </si>
  <si>
    <t>governorships</t>
  </si>
  <si>
    <t>ga</t>
  </si>
  <si>
    <t>fl</t>
  </si>
  <si>
    <t>coincidence</t>
  </si>
  <si>
    <t>Top Words in Tweet in G2</t>
  </si>
  <si>
    <t>#giveaway</t>
  </si>
  <si>
    <t>steps</t>
  </si>
  <si>
    <t>win</t>
  </si>
  <si>
    <t>free</t>
  </si>
  <si>
    <t>money</t>
  </si>
  <si>
    <t>Top Words in Tweet in G3</t>
  </si>
  <si>
    <t>#heimaey</t>
  </si>
  <si>
    <t>#vestmannaeyjar</t>
  </si>
  <si>
    <t>#vmware</t>
  </si>
  <si>
    <t>#automation</t>
  </si>
  <si>
    <t>#vexpert</t>
  </si>
  <si>
    <t>voting</t>
  </si>
  <si>
    <t>varadero</t>
  </si>
  <si>
    <t>Top Words in Tweet in G4</t>
  </si>
  <si>
    <t>simple</t>
  </si>
  <si>
    <t>â</t>
  </si>
  <si>
    <t>ï</t>
  </si>
  <si>
    <t>cloud</t>
  </si>
  <si>
    <t>projects</t>
  </si>
  <si>
    <t>8</t>
  </si>
  <si>
    <t>0</t>
  </si>
  <si>
    <t>#vro</t>
  </si>
  <si>
    <t>Top Words in Tweet in G5</t>
  </si>
  <si>
    <t>polling</t>
  </si>
  <si>
    <t>over</t>
  </si>
  <si>
    <t>1688</t>
  </si>
  <si>
    <t>places</t>
  </si>
  <si>
    <t>shut</t>
  </si>
  <si>
    <t>down</t>
  </si>
  <si>
    <t>gutted</t>
  </si>
  <si>
    <t>chief</t>
  </si>
  <si>
    <t>Top Words in Tweet in G6</t>
  </si>
  <si>
    <t>pullbacks</t>
  </si>
  <si>
    <t>up</t>
  </si>
  <si>
    <t>melt</t>
  </si>
  <si>
    <t>short</t>
  </si>
  <si>
    <t>lived</t>
  </si>
  <si>
    <t>dow</t>
  </si>
  <si>
    <t>jones</t>
  </si>
  <si>
    <t>buy</t>
  </si>
  <si>
    <t>aggressively</t>
  </si>
  <si>
    <t>Top Words in Tweet in G7</t>
  </si>
  <si>
    <t>gop</t>
  </si>
  <si>
    <t>convinced</t>
  </si>
  <si>
    <t>electorate</t>
  </si>
  <si>
    <t>more</t>
  </si>
  <si>
    <t>actually</t>
  </si>
  <si>
    <t>astroturfin</t>
  </si>
  <si>
    <t>Top Words in Tweet in G8</t>
  </si>
  <si>
    <t>looking</t>
  </si>
  <si>
    <t>help</t>
  </si>
  <si>
    <t>project</t>
  </si>
  <si>
    <t>want</t>
  </si>
  <si>
    <t>become</t>
  </si>
  <si>
    <t>maintainer</t>
  </si>
  <si>
    <t>details</t>
  </si>
  <si>
    <t>here</t>
  </si>
  <si>
    <t>#powershell</t>
  </si>
  <si>
    <t>Top Words in Tweet in G9</t>
  </si>
  <si>
    <t>s</t>
  </si>
  <si>
    <t>great</t>
  </si>
  <si>
    <t>post</t>
  </si>
  <si>
    <t>team</t>
  </si>
  <si>
    <t>several</t>
  </si>
  <si>
    <t>kick</t>
  </si>
  <si>
    <t>ass</t>
  </si>
  <si>
    <t>consultants</t>
  </si>
  <si>
    <t>Top Words in Tweet in G10</t>
  </si>
  <si>
    <t>#dh</t>
  </si>
  <si>
    <t>#archives</t>
  </si>
  <si>
    <t>interested</t>
  </si>
  <si>
    <t>#imagecollections</t>
  </si>
  <si>
    <t>#artlibraries</t>
  </si>
  <si>
    <t>above</t>
  </si>
  <si>
    <t>consider</t>
  </si>
  <si>
    <t>joining</t>
  </si>
  <si>
    <t>weâ</t>
  </si>
  <si>
    <t>Top Words in Tweet</t>
  </si>
  <si>
    <t>2 america robbed historic governorships staceyabrams ga andrewgillum fl coincidence</t>
  </si>
  <si>
    <t>3 #vra #giveaway people steps win 1 giveaway free money</t>
  </si>
  <si>
    <t>#vra #heimaey #vestmannaeyjar #vmware #automation #vexpert voting vra automation varadero</t>
  </si>
  <si>
    <t>#vra vrealizeauto simple â ï cloud projects 8 0 #vro</t>
  </si>
  <si>
    <t>polling 2 over 1688 places shut down #vra gutted chief</t>
  </si>
  <si>
    <t>pullbacks kherriage up melt short lived dow jones buy aggressively</t>
  </si>
  <si>
    <t>gop convinced 1 3 electorate more actually nofearnofavors4 astroturfin</t>
  </si>
  <si>
    <t>looking help project want become maintainer details here #powershell powervramodule</t>
  </si>
  <si>
    <t>s great post vhojan itq_belux team several kick ass consultants</t>
  </si>
  <si>
    <t>#vra #dh #archives interested #imagecollections #artlibraries above consider joining weâ</t>
  </si>
  <si>
    <t>good see progress made #vra retrofit matthieudiscour barraljp rimalecoguic franceandghana</t>
  </si>
  <si>
    <t>spot election notice local newspaper page 5 #thedemocracyact #sr52 #hr369</t>
  </si>
  <si>
    <t>spent out didnt #vra shift up cloquetpolicemn time reports evidence</t>
  </si>
  <si>
    <t>year ago today community came together united demand vote counted</t>
  </si>
  <si>
    <t>ready agritechnica booth 15e21 show dacom solutions work #cloudfarm create</t>
  </si>
  <si>
    <t>giveaway 3 free money 50 000 #vra token each randon</t>
  </si>
  <si>
    <t>#vra les #rezopanacom l'onu pas à pour #cotedivoire 2020 ces</t>
  </si>
  <si>
    <t>love having local community presenters #vexpert adminwillie giving great overview</t>
  </si>
  <si>
    <t>jkf3500 american4love related note right used voting rights synonym poc</t>
  </si>
  <si>
    <t>naleo report new #votingrights aaaj_aajc maldef educational fund without fully</t>
  </si>
  <si>
    <t>money file</t>
  </si>
  <si>
    <t>dal 13 15 novembre parleremo di #artificialintelligence #sicurezza2019 milano grazie</t>
  </si>
  <si>
    <t>gop win</t>
  </si>
  <si>
    <t>hereâ s end result stacks #voteforward notes voter registration forms</t>
  </si>
  <si>
    <t>looking forward one #vra #vmworld2019 #barcelona â asystecdmsâ kevinstan4d</t>
  </si>
  <si>
    <t>abc forgot mention #gop #votersuppression #vra</t>
  </si>
  <si>
    <t>cloud multi automation see looking forward #vforumau tomorrow interested seeing</t>
  </si>
  <si>
    <t>ల త తహస ద ర ట స డ #tahsildar #mro</t>
  </si>
  <si>
    <t>#vra #ustpubsafe officers campus up along re ride bus time</t>
  </si>
  <si>
    <t>apis #vmware #vra #cloud tenes detalle podes hacer buscás información</t>
  </si>
  <si>
    <t>#vra #vrealize sovlabs first look vra8 migration assessment tool part</t>
  </si>
  <si>
    <t>lt</t>
  </si>
  <si>
    <t>#vra #vrops #vrni #vrealize</t>
  </si>
  <si>
    <t>use users</t>
  </si>
  <si>
    <t>#vmware #vrealize automation 8 #vra gsoeldner setting up directory deploying</t>
  </si>
  <si>
    <t>dã les #vra #rezopanacom justice pour #mali 50morts #burkina 10morts</t>
  </si>
  <si>
    <t>Top Word Pairs in Tweet in Entire Graph</t>
  </si>
  <si>
    <t>america,robbed</t>
  </si>
  <si>
    <t>robbed,2</t>
  </si>
  <si>
    <t>2,historic</t>
  </si>
  <si>
    <t>historic,governorships</t>
  </si>
  <si>
    <t>governorships,staceyabrams</t>
  </si>
  <si>
    <t>staceyabrams,ga</t>
  </si>
  <si>
    <t>ga,andrewgillum</t>
  </si>
  <si>
    <t>andrewgillum,fl</t>
  </si>
  <si>
    <t>fl,coincidence</t>
  </si>
  <si>
    <t>coincidence,2</t>
  </si>
  <si>
    <t>Top Word Pairs in Tweet in G1</t>
  </si>
  <si>
    <t>Top Word Pairs in Tweet in G2</t>
  </si>
  <si>
    <t>#vra,3</t>
  </si>
  <si>
    <t>steps,win</t>
  </si>
  <si>
    <t>win,1</t>
  </si>
  <si>
    <t>giveaway,free</t>
  </si>
  <si>
    <t>free,money</t>
  </si>
  <si>
    <t>money,#giveaway</t>
  </si>
  <si>
    <t>#giveaway,30000</t>
  </si>
  <si>
    <t>30000,#vra</t>
  </si>
  <si>
    <t>3,random</t>
  </si>
  <si>
    <t>random,people</t>
  </si>
  <si>
    <t>Top Word Pairs in Tweet in G3</t>
  </si>
  <si>
    <t>#heimaey,#vestmannaeyjar</t>
  </si>
  <si>
    <t>#vmware,#vra</t>
  </si>
  <si>
    <t>#vra,#heimaey</t>
  </si>
  <si>
    <t>#vra,varadero</t>
  </si>
  <si>
    <t>#vestmannaeyjar,#vra</t>
  </si>
  <si>
    <t>#vra,#vrops</t>
  </si>
  <si>
    <t>#vrops,8</t>
  </si>
  <si>
    <t>8,peanut</t>
  </si>
  <si>
    <t>peanut,butter</t>
  </si>
  <si>
    <t>butter,jelly</t>
  </si>
  <si>
    <t>Top Word Pairs in Tweet in G4</t>
  </si>
  <si>
    <t>â,ï</t>
  </si>
  <si>
    <t>8,0</t>
  </si>
  <si>
    <t>several,#vra</t>
  </si>
  <si>
    <t>#vra,object</t>
  </si>
  <si>
    <t>object,types</t>
  </si>
  <si>
    <t>types,vrealizeops</t>
  </si>
  <si>
    <t>vrealizeops,8</t>
  </si>
  <si>
    <t>0,releases</t>
  </si>
  <si>
    <t>releases,including</t>
  </si>
  <si>
    <t>including,cloud</t>
  </si>
  <si>
    <t>Top Word Pairs in Tweet in G5</t>
  </si>
  <si>
    <t>2,over</t>
  </si>
  <si>
    <t>over,1688</t>
  </si>
  <si>
    <t>1688,polling</t>
  </si>
  <si>
    <t>polling,places</t>
  </si>
  <si>
    <t>places,shut</t>
  </si>
  <si>
    <t>shut,down</t>
  </si>
  <si>
    <t>down,#vra</t>
  </si>
  <si>
    <t>#vra,gutted</t>
  </si>
  <si>
    <t>gutted,chief</t>
  </si>
  <si>
    <t>chief,justice</t>
  </si>
  <si>
    <t>Top Word Pairs in Tweet in G6</t>
  </si>
  <si>
    <t>melt,up</t>
  </si>
  <si>
    <t>short,lived</t>
  </si>
  <si>
    <t>dow,jones</t>
  </si>
  <si>
    <t>up,buy</t>
  </si>
  <si>
    <t>buy,pullbacks</t>
  </si>
  <si>
    <t>pullbacks,aggressively</t>
  </si>
  <si>
    <t>aggressively,based</t>
  </si>
  <si>
    <t>based,work</t>
  </si>
  <si>
    <t>work,pullbacks</t>
  </si>
  <si>
    <t>pullbacks,very</t>
  </si>
  <si>
    <t>Top Word Pairs in Tweet in G7</t>
  </si>
  <si>
    <t>gop,convinced</t>
  </si>
  <si>
    <t>convinced,1</t>
  </si>
  <si>
    <t>1,3</t>
  </si>
  <si>
    <t>3,electorate</t>
  </si>
  <si>
    <t>electorate,more</t>
  </si>
  <si>
    <t>more,actually</t>
  </si>
  <si>
    <t>nofearnofavors4,gop</t>
  </si>
  <si>
    <t>actually,astroturfin</t>
  </si>
  <si>
    <t>Top Word Pairs in Tweet in G8</t>
  </si>
  <si>
    <t>looking,help</t>
  </si>
  <si>
    <t>help,project</t>
  </si>
  <si>
    <t>project,want</t>
  </si>
  <si>
    <t>want,become</t>
  </si>
  <si>
    <t>become,maintainer</t>
  </si>
  <si>
    <t>maintainer,details</t>
  </si>
  <si>
    <t>details,here</t>
  </si>
  <si>
    <t>here,#powershell</t>
  </si>
  <si>
    <t>powervramodule,looking</t>
  </si>
  <si>
    <t>Top Word Pairs in Tweet in G9</t>
  </si>
  <si>
    <t>great,post</t>
  </si>
  <si>
    <t>post,vhojan</t>
  </si>
  <si>
    <t>vhojan,itq_belux</t>
  </si>
  <si>
    <t>itq_belux,team</t>
  </si>
  <si>
    <t>team,several</t>
  </si>
  <si>
    <t>several,kick</t>
  </si>
  <si>
    <t>kick,ass</t>
  </si>
  <si>
    <t>ass,consultants</t>
  </si>
  <si>
    <t>consultants,aspiring</t>
  </si>
  <si>
    <t>aspiring,become</t>
  </si>
  <si>
    <t>Top Word Pairs in Tweet in G10</t>
  </si>
  <si>
    <t>interested,#imagecollections</t>
  </si>
  <si>
    <t>#imagecollections,#artlibraries</t>
  </si>
  <si>
    <t>#artlibraries,#archives</t>
  </si>
  <si>
    <t>#archives,#dh</t>
  </si>
  <si>
    <t>#dh,above</t>
  </si>
  <si>
    <t>above,consider</t>
  </si>
  <si>
    <t>consider,joining</t>
  </si>
  <si>
    <t>joining,#vra</t>
  </si>
  <si>
    <t>#vra,weâ</t>
  </si>
  <si>
    <t>visresassn,interested</t>
  </si>
  <si>
    <t>Top Word Pairs in Tweet</t>
  </si>
  <si>
    <t>america,robbed  robbed,2  2,historic  historic,governorships  governorships,staceyabrams  staceyabrams,ga  ga,andrewgillum  andrewgillum,fl  fl,coincidence  coincidence,2</t>
  </si>
  <si>
    <t>#vra,3  steps,win  win,1  giveaway,free  free,money  money,#giveaway  #giveaway,30000  30000,#vra  3,random  random,people</t>
  </si>
  <si>
    <t>#heimaey,#vestmannaeyjar  #vmware,#vra  #vra,#heimaey  #vra,varadero  #vestmannaeyjar,#vra  #vra,#vrops  #vrops,8  8,peanut  peanut,butter  butter,jelly</t>
  </si>
  <si>
    <t>â,ï  8,0  several,#vra  #vra,object  object,types  types,vrealizeops  vrealizeops,8  0,releases  releases,including  including,cloud</t>
  </si>
  <si>
    <t>2,over  over,1688  1688,polling  polling,places  places,shut  shut,down  down,#vra  #vra,gutted  gutted,chief  chief,justice</t>
  </si>
  <si>
    <t>melt,up  short,lived  dow,jones  up,buy  buy,pullbacks  pullbacks,aggressively  aggressively,based  based,work  work,pullbacks  pullbacks,very</t>
  </si>
  <si>
    <t>gop,convinced  convinced,1  1,3  3,electorate  electorate,more  more,actually  nofearnofavors4,gop  actually,astroturfin</t>
  </si>
  <si>
    <t>looking,help  help,project  project,want  want,become  become,maintainer  maintainer,details  details,here  here,#powershell  powervramodule,looking</t>
  </si>
  <si>
    <t>great,post  post,vhojan  vhojan,itq_belux  itq_belux,team  team,several  several,kick  kick,ass  ass,consultants  consultants,aspiring  aspiring,become</t>
  </si>
  <si>
    <t>interested,#imagecollections  #imagecollections,#artlibraries  #artlibraries,#archives  #archives,#dh  #dh,above  above,consider  consider,joining  joining,#vra  #vra,weâ  visresassn,interested</t>
  </si>
  <si>
    <t>good,see  see,progress  progress,made  made,#vra  #vra,retrofit  retrofit,matthieudiscour  matthieudiscour,barraljp  barraljp,rimalecoguic  rimalecoguic,franceandghana  franceandghana,ghanagov</t>
  </si>
  <si>
    <t>spot,election  election,notice  notice,local  local,newspaper  newspaper,page  page,5  5,#thedemocracyact  #thedemocracyact,#sr52  #sr52,#hr369  #hr369,#ga10</t>
  </si>
  <si>
    <t>cloquetpolicemn,spent  spent,time  time,reports  reports,evidence  evidence,domestic  domestic,arrest  arrest,found  found,out  out,slippery  slippery,roadways</t>
  </si>
  <si>
    <t>year,ago  ago,today  today,community  community,came  came,together  together,united  united,demand  demand,vote  vote,counted  counted,#dismantleracism</t>
  </si>
  <si>
    <t>ready,agritechnica  agritechnica,booth  booth,15e21  15e21,show  show,dacom  dacom,solutions  solutions,work  work,#cloudfarm  #cloudfarm,create  create,#vra</t>
  </si>
  <si>
    <t>giveaway,free  free,money  money,giveaway  giveaway,50  50,000  000,#vra  #vra,token  token,each  each,3  3,randon</t>
  </si>
  <si>
    <t>#vra,#rezopanacom  pour,les  les,élect  élect,2020  ces,2parties  décriée,par  les,élections  ce,pays</t>
  </si>
  <si>
    <t>love,having  having,local  local,community  community,presenters  presenters,#vexpert  #vexpert,adminwillie  adminwillie,giving  giving,great  great,overview  overview,sheetz</t>
  </si>
  <si>
    <t>jkf3500,american4love  american4love,related  related,note  note,right  right,used  used,voting  voting,rights  rights,synonym  synonym,poc  poc,negative</t>
  </si>
  <si>
    <t>new,#votingrights  #votingrights,report  report,aaaj_aajc  aaaj_aajc,maldef  maldef,naleo  naleo,educational  educational,fund  fund,without  without,fully  fully,functioning</t>
  </si>
  <si>
    <t>dal,13  13,15  15,novembre  novembre,parleremo  parleremo,di  di,#artificialintelligence  #artificialintelligence,#sicurezza2019  #sicurezza2019,milano  milano,grazie  grazie,alla</t>
  </si>
  <si>
    <t>hereâ,s  s,end  end,result  result,stacks  stacks,#voteforward  #voteforward,notes  notes,voter  voter,registration  registration,forms  forms,sealed</t>
  </si>
  <si>
    <t>looking,forward  forward,one  one,#vra  #vra,#vmworld2019  #vmworld2019,#barcelona  #barcelona,â  â,asystecdmsâ  kevinstan4d,looking</t>
  </si>
  <si>
    <t>abc,forgot  forgot,mention  mention,#gop  #gop,#votersuppression  #votersuppression,#vra</t>
  </si>
  <si>
    <t>multi,cloud  looking,forward  forward,#vforumau  #vforumau,tomorrow  tomorrow,interested  interested,seeing  seeing,cool  cool,multi  cloud,automation  automation,come</t>
  </si>
  <si>
    <t>తహస,ల  ల,ద  ద,ర  ర,ల  ల,త  త,ట  ట,త  త,స  స,డ  డ,#tahsildar</t>
  </si>
  <si>
    <t>#vra,#ustpubsafe  north,campus</t>
  </si>
  <si>
    <t>apis,#vmware  #vmware,#vra  #vra,#cloud  tenes,detalle  podes,hacer  buscás,información  información,apis  #cloud,acá  acá,tenes  detalle,qué</t>
  </si>
  <si>
    <t>first,look  look,vra8  vra8,migration  migration,assessment  assessment,tool  tool,part  part,1  1,2  2,#vra  #vra,#vra8</t>
  </si>
  <si>
    <t>automation,8  setting,up  up,directory  directory,#vmware  #vmware,#vrealize  #vrealize,automation  8,#vra  deploying,vrealize  vrealize,automation  8,easy</t>
  </si>
  <si>
    <t>#vra,#rezopanacom  #mali,50morts  50morts,#burkina  #burkina,10morts  10morts,les  les,terroristes  terroristes,et  et,leurs  leurs,parrains  parrains,dã</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</si>
  <si>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</si>
  <si>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</si>
  <si>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</si>
  <si>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</si>
  <si>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</si>
  <si>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</si>
  <si>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</si>
  <si>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</si>
  <si>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</si>
  <si>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</si>
  <si>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</si>
  <si>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</si>
  <si>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</si>
  <si>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</si>
  <si>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</si>
  <si>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</si>
  <si>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</si>
  <si>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</si>
  <si>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</si>
  <si>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</si>
  <si>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</si>
  <si>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</si>
  <si>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</si>
  <si>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binance verasitytech</t>
  </si>
  <si>
    <t>Top Mentioned in Tweet</t>
  </si>
  <si>
    <t>staceyabrams andrewgillum only4rm</t>
  </si>
  <si>
    <t>cryptovanessa bitcoin_bullet verasitytech binance_dex binance cz_binance fusionprotocol</t>
  </si>
  <si>
    <t>vrealizeauto vrealizeops oporanski technicalvalues vmwarecode</t>
  </si>
  <si>
    <t>vhojan itq_belux tvallons josecavalheri vmware_be itq coscialeo</t>
  </si>
  <si>
    <t>visresassn arlisnap amazonsmile amazon vrafoundation</t>
  </si>
  <si>
    <t>matthieudiscour barraljp rimalecoguic franceandghana ghanagov evinjildaz</t>
  </si>
  <si>
    <t>ga10indivisible fairdistrict fairdistrictsga brennancenter</t>
  </si>
  <si>
    <t>cloquetpolicemn moundsview_pd mncopsvra</t>
  </si>
  <si>
    <t>agritechnica dacom wiski_praat</t>
  </si>
  <si>
    <t>mindandtrading verasitytech</t>
  </si>
  <si>
    <t>aouattara_prci m_koulibaly didierdrogba president_gn</t>
  </si>
  <si>
    <t>adminwillie sheetz cpavmug</t>
  </si>
  <si>
    <t>american4love big_fos jkf3500</t>
  </si>
  <si>
    <t>aaaj_aajc maldef naleo</t>
  </si>
  <si>
    <t>varuntrs58 ktrtrs raokavitha</t>
  </si>
  <si>
    <t>drdenagrayson realdonaldtrump</t>
  </si>
  <si>
    <t>gypsydennis nwgsdpdxâ nwgsdpdx</t>
  </si>
  <si>
    <t>asystecdmsâ kevinstan4d</t>
  </si>
  <si>
    <t>rabobank hitachivantara</t>
  </si>
  <si>
    <t>gordonfbennett abc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</si>
  <si>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</si>
  <si>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</si>
  <si>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</si>
  <si>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</si>
  <si>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</si>
  <si>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</si>
  <si>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</si>
  <si>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</si>
  <si>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</si>
  <si>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</si>
  <si>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</si>
  <si>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</si>
  <si>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catawu plantflowes vedehimajumdar only4rm newyorker2212 sullyanne1 gwydion620 nartist marciabunney wfrolik</t>
  </si>
  <si>
    <t>lowngsnake pthudunofficial dieseljones2 brandon39156690 cryptovanessa satpal_satpal bitcoin_publish miyualmirante10 cz_binance maxmasher</t>
  </si>
  <si>
    <t>padakitty aymanfadel debbidelicious above_boonville virtualhobbit josieblawson abovevlaardinge sigingstone geranqn sigamauriciopaz</t>
  </si>
  <si>
    <t>santchiweb sunny_dua batuhandemirdal mpoore hereshenry bluemedora ctopope vmwarecode vrealizeops akvirtualgeek</t>
  </si>
  <si>
    <t>bannerite jot_au deemoney521 tsiser45 jruggiero86 moopersists trudygonzales liberalnavyseal ccnn35555922 charta_77</t>
  </si>
  <si>
    <t>deplorablegop13 rocknrollcabbie mvkevinb kherriage eglowrey jarhead_trader wactmac spidey2345 lapartisane stocksnscotch</t>
  </si>
  <si>
    <t>tobesafensound aquarius1049 ravenresists nofearnofavors4 we_are_vector iche_me dizzle5000 lizmoblubuckeye demforlife3 hanianempress</t>
  </si>
  <si>
    <t>do0dzzz simoneady jonathanmedd hazenet giulianoberteo preetamzare _chelnak jamcleo vhybriduk powervramodule</t>
  </si>
  <si>
    <t>vhojan perezitq vmware_be tvallons itq vaiper itq_belux josecavalheri coscialeo</t>
  </si>
  <si>
    <t>librariesval amazon kboehlert jennabossert johntrendler arlisnap visresassn amazonsmile vrafoundation</t>
  </si>
  <si>
    <t>ghanagov rimalecoguic franceandghana matthieudiscour evinjildaz mbordlaurans barraljp</t>
  </si>
  <si>
    <t>laurendownsouth brennancenter ossoff ga10indivisible fairdistrictsga fairdistrict</t>
  </si>
  <si>
    <t>karrasamelia5 mscecilem ihatei35 cloquetpolicemn mncopsvra moundsview_pd</t>
  </si>
  <si>
    <t>tenshiakari12 thewaywithanoa tokiwana cheekyewe aimeeorleans newgaproject</t>
  </si>
  <si>
    <t>agritechnica _ivor alfredrol wiski_praat dacom roelandstrijk</t>
  </si>
  <si>
    <t>centralcrypto pravin_bhudiya mindandtrading hashgoal_pool giveawayocean cryptolady08</t>
  </si>
  <si>
    <t>m_koulibaly aouattara_prci didierdrogba president_gn o_oweilk</t>
  </si>
  <si>
    <t>sheetz puthoffmatt cpavmug adminwillie llingle</t>
  </si>
  <si>
    <t>american4love jkf3500 marybethtrz710 pat_greeneyes big_fos</t>
  </si>
  <si>
    <t>annetteraveneau naleo aaaj_aajc maldef julicabrales</t>
  </si>
  <si>
    <t>ktrtrs raokavitha varuntrs58 gopi20015750 rthegrate</t>
  </si>
  <si>
    <t>thecuriousluke efrontoni abhibisht89 manderlucci</t>
  </si>
  <si>
    <t>mryardbug drdenagrayson realdonaldtrump fionawoods46</t>
  </si>
  <si>
    <t>llabuda gypsydennis nwgsdpdx</t>
  </si>
  <si>
    <t>lightnessalways asystecdms kevinstan4d</t>
  </si>
  <si>
    <t>rabobank hitachivantara sam_perrin</t>
  </si>
  <si>
    <t>netminnow abc gordonfbennett</t>
  </si>
  <si>
    <t>auscottnorris tonyphan_</t>
  </si>
  <si>
    <t>telangaanabidda digidaddyin</t>
  </si>
  <si>
    <t>tiktok_us publicsafetyust</t>
  </si>
  <si>
    <t>nsolop wetcom</t>
  </si>
  <si>
    <t>sovlabs dhieggobezerra</t>
  </si>
  <si>
    <t>cas_2050001283 cas_2050061641</t>
  </si>
  <si>
    <t>vmwarecloudmgmt david4mktg</t>
  </si>
  <si>
    <t>lfc luwagarluwagar</t>
  </si>
  <si>
    <t>martinhoare9 cyclingsaoirse</t>
  </si>
  <si>
    <t>jenssoeldner gsoeldner</t>
  </si>
  <si>
    <t>epitaciovenanci anacoll_ucdm</t>
  </si>
  <si>
    <t>florida_today fraudauditor</t>
  </si>
  <si>
    <t>nothingbutdreek o_oweil</t>
  </si>
  <si>
    <t>Top URLs in Tweet by Count</t>
  </si>
  <si>
    <t>https://join.slack.com/t/vreps/shared_invite/enQtMzkyMjg1OTI0NTY0LWI5MDJjNzY5YTc2NmRlZDdjMTg4MGU0MTMyNzQ5OGE5MWJiM2M4OWE5NWExZWU0ZGFhZjUzNjFlZjI0YmQzN2U https://vreps.wordpress.com/ http://vrafoundation.org.s119319.gridserver.com/index.php/support_the_vraf/amazonsmile/?platform=hootsuite https://vrafoundation.com/donate/ https://us13.list-manage.com/subscribe?u=c46611521c5ce488206786c31&amp;id=9dff5ed424 http://vraweb.org/about/chapters/ https://docs.google.com/forms/d/1M5uCn5MFjP3oeRenytfmdMS40p-ZNOTrVLitJZm5jYs/viewform?edit_requested=true http://vraweb.org/membership/benefits/</t>
  </si>
  <si>
    <t>http://r.socialstudio.radian6.com/9e5b8f70-1b2d-4a80-ab2d-8dbe0c0c390e https://blogs.vmware.com/management/2019/10/announcing-general-availability-of-vmware-vrealize-automation-8-0.html?src=so_5703fb3d92c20&amp;cid=70134000001M5td&amp;utm_source=social&amp;utm_medium=social&amp;utm_campaign=CMBU-social-efforts http://r.socialstudio.radian6.com/1edc05e7-a882-4d16-99d5-4d439c735a2d</t>
  </si>
  <si>
    <t>https://twitter.com/nytopinion/status/1194944079139934209 https://twitter.com/robbiegramer/status/1192046877497348097</t>
  </si>
  <si>
    <t>Top URLs in Tweet by Salience</t>
  </si>
  <si>
    <t>https://airdropster.com/2426/airdrop-verasity-referral-btc -vrab-and-vra</t>
  </si>
  <si>
    <t>https://twitter.com/verasitytech/status/1191321456011026433?s=21 https://verasity.io/</t>
  </si>
  <si>
    <t>Top Domains in Tweet by Count</t>
  </si>
  <si>
    <t>vraweb.org slack.com wordpress.com gridserver.com vrafoundation.com list-manage.com google.com</t>
  </si>
  <si>
    <t>radian6.com vmware.com</t>
  </si>
  <si>
    <t>Top Domains in Tweet by Salience</t>
  </si>
  <si>
    <t>vmware.com radian6.com</t>
  </si>
  <si>
    <t>twitter.com verasity.io</t>
  </si>
  <si>
    <t>Top Hashtags in Tweet by Count</t>
  </si>
  <si>
    <t>vra rezopanacom charlesblegoude mali burkina</t>
  </si>
  <si>
    <t>vra artlib libraryland dh mlis diglib archives visualresources infosci gradschool</t>
  </si>
  <si>
    <t>vra vmware vro</t>
  </si>
  <si>
    <t>amerikkk usaapartheid slavery rape lynching blackcodes jimcrow segregation massincarceration redlining</t>
  </si>
  <si>
    <t>vra heimaey vestmannaeyjar boogaloo claymoreroomba</t>
  </si>
  <si>
    <t>vra ustpubsafe roxanne biketheftprevention becausewecare caffeinewillbeneeded</t>
  </si>
  <si>
    <t>vcdx vmworld vra vrealize</t>
  </si>
  <si>
    <t>vra fastmover aboveboonville adsb tsc492 yul upintheclouds swg371 yqb waytheheckupthere</t>
  </si>
  <si>
    <t>vra thedemocracyact sr52 hr369 ga10 vraa vea handmarkedpaperballots banbarcodepaperballots safeact</t>
  </si>
  <si>
    <t>vcdx vra vra8 vra4u vmworld vexpert pso itq itqlife</t>
  </si>
  <si>
    <t>vra rezopanacom cotedivoire rezopanancom alphasouleymanediallo sidydiallo kaloubonaventure benbadi cfa tshisekedi</t>
  </si>
  <si>
    <t>Top Hashtags in Tweet by Salience</t>
  </si>
  <si>
    <t>charlesblegoude mali burkina vra rezopanacom</t>
  </si>
  <si>
    <t>artlib libraryland dh mlis diglib archives visualresources infosci gradschool arthistory</t>
  </si>
  <si>
    <t>vrealize vra</t>
  </si>
  <si>
    <t>vmware vro vra</t>
  </si>
  <si>
    <t>vro vra</t>
  </si>
  <si>
    <t>vmworld2019 cloudmanagement vra vrops vrni vrealize</t>
  </si>
  <si>
    <t>genocide sodoymn atrocities poltax killercops organize mobilize act political sodomyn</t>
  </si>
  <si>
    <t>boogaloo claymoreroomba vra heimaey vestmannaeyjar</t>
  </si>
  <si>
    <t>vra8 cloudautomation vra vrealize</t>
  </si>
  <si>
    <t>roxanne biketheftprevention becausewecare caffeinewillbeneeded vra ustpubsafe</t>
  </si>
  <si>
    <t>tsc492 yul upintheclouds swg371 yqb waytheheckupthere vra fastmover aboveboonville adsb</t>
  </si>
  <si>
    <t>thedemocracyact sr52 hr369 ga10 vraa vea handmarkedpaperballots banbarcodepaperballots safeact aclu</t>
  </si>
  <si>
    <t>cotedivoire rezopanancom alphasouleymanediallo sidydiallo kaloubonaventure benbadi cfa tshisekedi rdc laurentgbagbo</t>
  </si>
  <si>
    <t>Top Words in Tweet by Count</t>
  </si>
  <si>
    <t>pullbacks kherriage melt up buy aggressively based work very short</t>
  </si>
  <si>
    <t>pullbacks up melt short lived dow jones mkt internals overbought</t>
  </si>
  <si>
    <t>de o_oweil #mali 50morts #burkina 10morts les terroristes et leurs</t>
  </si>
  <si>
    <t>de dã justice du le pour les #rezopanacom reportã jã</t>
  </si>
  <si>
    <t>#vrops 8 peanut butter jelly hybrid #cloud #vmware #vexpert</t>
  </si>
  <si>
    <t>money file gopi20015750 varuntrs58 ktrtrs raokavitha prajala pranalu poyina iyakapothy</t>
  </si>
  <si>
    <t>visresassn interested #imagecollections #artlibraries #archives #dh above consider joining weâ</t>
  </si>
  <si>
    <t>more #artlib #libraryland #dh ðÿ travel awards emerging professional field</t>
  </si>
  <si>
    <t>naleo new #votingrights report aaaj_aajc maldef educational fund without fully</t>
  </si>
  <si>
    <t>report new #votingrights aaaj_aajc maldef naleo educational fund without fully</t>
  </si>
  <si>
    <t>#spacecoast honor flight won yearâ s org year award flown</t>
  </si>
  <si>
    <t>abc forgot mention #gop #votersuppression</t>
  </si>
  <si>
    <t>gordonfbennett abc forgot mention #gop #votersuppression</t>
  </si>
  <si>
    <t>voting matters 99 dem's apparent win down 7 000 votes</t>
  </si>
  <si>
    <t>waiting session #hbi6312bes start find out rabobank utilising #vrealize #automation</t>
  </si>
  <si>
    <t>kevinstan4d looking forward one #vmworld2019 #barcelona â asystecdmsâ</t>
  </si>
  <si>
    <t>looking forward one #vmworld2019 #barcelona â asystecdmsâ</t>
  </si>
  <si>
    <t>new airdrop ðÿ #verasity #btc #vrab doing µ value n</t>
  </si>
  <si>
    <t>#alpolitics #righttovote #votingrights</t>
  </si>
  <si>
    <t>kherriage internals confirming overbought nature market sentiment st frothy fear</t>
  </si>
  <si>
    <t>kherriage global pullbacks economic revival growing out revolution earth shattering</t>
  </si>
  <si>
    <t>â ï vrealizeauto simple set up devops friendly secure compliant</t>
  </si>
  <si>
    <t>â ï 8 0 cloud projects deployments several object types</t>
  </si>
  <si>
    <t>global kherriage economic revival growing out revolution earth shattering transform</t>
  </si>
  <si>
    <t>gypsydennis hereâ s end result stacks #voteforward notes voter registration</t>
  </si>
  <si>
    <t>simple oporanski tripwire integration #vmware #vro actually pretty three rest</t>
  </si>
  <si>
    <t>simple vrealizeauto tripwire integration #vmware #vro actually pretty three rest</t>
  </si>
  <si>
    <t>simple â ï oporanski tripwire integration #vmware #vro actually pretty</t>
  </si>
  <si>
    <t>figure out exchange spending next few hours trying acme protocol</t>
  </si>
  <si>
    <t>epitaciovenanci #lulalivre #lulalivreagora</t>
  </si>
  <si>
    <t>fault #scotus gutting</t>
  </si>
  <si>
    <t>verasitytech vra event specta change world always make life</t>
  </si>
  <si>
    <t>journey implementing automation #vmware #automation</t>
  </si>
  <si>
    <t>good see progress made retrofit matthieudiscour barraljp rimalecoguic franceandghana ghanagov</t>
  </si>
  <si>
    <t>evinjildaz good see progress made retrofit matthieudiscour barraljp rimalecoguic franceandghana</t>
  </si>
  <si>
    <t>#vmware #vexpert</t>
  </si>
  <si>
    <t>vrealizeauto simple set up devops friendly secure compliant explore benefits</t>
  </si>
  <si>
    <t>democracy eligible citizens encouraged eager participate restore</t>
  </si>
  <si>
    <t>#vmware #vrealize automation 8 setting up directory deploying vrealize easy</t>
  </si>
  <si>
    <t>gsoeldner #vmware #vrealize automation 8 setting up directory deploying vrealize</t>
  </si>
  <si>
    <t>use users martinhoare9 sure best collective word phrase describe vulnerable</t>
  </si>
  <si>
    <t>gop win fionawoods46 drdenagrayson realdonaldtrump wish help support renew know</t>
  </si>
  <si>
    <t>vrealize technicalvalues auto scale automation workloads vrops orchestrator #vro nsx</t>
  </si>
  <si>
    <t>vrealize auto scale automation workloads vrops orchestrator #vro nsx</t>
  </si>
  <si>
    <t>never consulted lfc playing #livmci</t>
  </si>
  <si>
    <t>big_fos jkf3500 american4love related note right used voting rights synonym</t>
  </si>
  <si>
    <t>â ï vrealizeauto cloud users now configure projects project level</t>
  </si>
  <si>
    <t>binance verasitytech #verasity fusionprotocol #fsn #fusion</t>
  </si>
  <si>
    <t>cryptovanessa giveaway free money #giveaway 30000 3 random people steps</t>
  </si>
  <si>
    <t>3 giveaway free money #giveaway 30000 random people steps win</t>
  </si>
  <si>
    <t>giveaway mindandtrading free money 50 000 token each 3 randon</t>
  </si>
  <si>
    <t>3 giveaway free money 50 000 token each randon people</t>
  </si>
  <si>
    <t>#vrops #vrni #vrealize vmworld 2019 hear read vmwarecloudmgmt customers firsthand</t>
  </si>
  <si>
    <t>kherriage today marked 5th straight day mixed negative mkt internals</t>
  </si>
  <si>
    <t>learn take advantage dell emc integrations powerful automation platforms #delltechnologies</t>
  </si>
  <si>
    <t>lt gt zks ar 9ilsdiq3goxrxhzn w3svtowk cas_2050061641 #sbhz awwc b3emáa</t>
  </si>
  <si>
    <t>#giveaway 3 people steps bitcoin_bullet alert giving away 30 000</t>
  </si>
  <si>
    <t>3 2 #giveaway alert giving away 30 000 people behalf</t>
  </si>
  <si>
    <t>bitcoin_bullet #giveaway alert giving away 30 000 3 people behalf</t>
  </si>
  <si>
    <t>newest bag today verasitytech around 3 5 sats 155 160</t>
  </si>
  <si>
    <t>efrontoni dal 13 al 15 novembre parleremo di #artificialintelligence #sicurezza2019</t>
  </si>
  <si>
    <t>dal 13 al 15 novembre parleremo di #artificialintelligence #sicurezza2019 milano</t>
  </si>
  <si>
    <t>wiski_praat ready agritechnica booth 15e21 show dacom solutions work #cloudfarm</t>
  </si>
  <si>
    <t>visresassn new emerging professional community #vreps here help check out</t>
  </si>
  <si>
    <t>vrealize customer love automation orchestrator expert well proud #vrealize #automation</t>
  </si>
  <si>
    <t>newgaproject year ago today community came together united demand vote</t>
  </si>
  <si>
    <t>powervramodule looking help project want become maintainer details here #powershell</t>
  </si>
  <si>
    <t>looking help project want become maintainer details here #powershell #vexpert</t>
  </si>
  <si>
    <t>nofearnofavors4 gop convinced 1 3 electorate more actually astroturfin</t>
  </si>
  <si>
    <t>gop convinced 1 3 electorate more actually astroturfing tea party</t>
  </si>
  <si>
    <t>#giveaway 3 people steps cryptovanessa giveaway free money 30000 random</t>
  </si>
  <si>
    <t>need 62 984 828 #trump voters help restore #votingrightsact vote</t>
  </si>
  <si>
    <t>#slavery #rape #lynching #blackcodes #jimcrow #segregation #massincarceration #redlining #gerrymandering #schooltoprisonpipeline</t>
  </si>
  <si>
    <t>politicians ballot awful bother voting #rankedchoicevoting #georgia #columbiacounty #augustaga</t>
  </si>
  <si>
    <t>os não ora mas que governo mais nazista desse capetão</t>
  </si>
  <si>
    <t>cpavmug love having local community presenters #vexpert adminwillie giving great</t>
  </si>
  <si>
    <t>#heimaey #vestmannaeyjar á vra og í er gegn þetta við</t>
  </si>
  <si>
    <t>much comment here needs advanced via hr4 s561 #vote411 good</t>
  </si>
  <si>
    <t>top vra8 deployment considerations #vrealize #automation #vexpert #vexpertcloudmanagement</t>
  </si>
  <si>
    <t>#vrealize first look vra8 migration assessment tool part 1 2</t>
  </si>
  <si>
    <t>sovlabs first look vra8 migration assessment tool part 1 2</t>
  </si>
  <si>
    <t>vrealizeauto several object types vrealizeops 8 0 releases including cloud</t>
  </si>
  <si>
    <t>2 only4rm america robbed historic governorships staceyabrams ga andrewgillum fl</t>
  </si>
  <si>
    <t>mayatcontreras 2 over 1688 polling places shut down gutted chief</t>
  </si>
  <si>
    <t>polling 2 over 1688 places shut down gutted chief justice</t>
  </si>
  <si>
    <t>#vrops 8 peanut butter jelly hybrid cloud #vmware #vexpert</t>
  </si>
  <si>
    <t>de si buscás información las apis #vmware #cloud acá tenes</t>
  </si>
  <si>
    <t>de si las apis #vmware #cloud tenes todo el detalle</t>
  </si>
  <si>
    <t>vrealizeauto cloud projects several object types vrealizeops 8 0 releases</t>
  </si>
  <si>
    <t>ft #ewg1131 a333 varadero #dus dusseldorf 0 3 mi away</t>
  </si>
  <si>
    <t>vrealizeauto 8 0 several object types vrealizeops releases including cloud</t>
  </si>
  <si>
    <t>#ustpubsafe officers campus up tonight two north know out re</t>
  </si>
  <si>
    <t>great post vhojan itq_belux team several kick ass consultants aspiring</t>
  </si>
  <si>
    <t>dã couvrez les nouveautã s sur vra 8 par alexandre</t>
  </si>
  <si>
    <t>s tvallons great post vhojan itq_belux team several kick ass</t>
  </si>
  <si>
    <t>ల త digidaddyin తహస ద ర ట స డ #tahsildar</t>
  </si>
  <si>
    <t>tvallons great post vhojan itq_belux team several kick ass consultants</t>
  </si>
  <si>
    <t>sunwing 737 800 #yqr afternoon continuing onto</t>
  </si>
  <si>
    <t>didnt moundsview_pd forget shift start 50 minutes ago squad cars</t>
  </si>
  <si>
    <t>didnt start forget shift 50 minutes ago squad cars set</t>
  </si>
  <si>
    <t>cloquetpolicemn spent time reports evidence domestic arrest found out slippery</t>
  </si>
  <si>
    <t>spent out check following #mncopsvra time reports evidence domestic arrest</t>
  </si>
  <si>
    <t>cloquetpolicemn spent out shift up didnt time reports evidence domestic</t>
  </si>
  <si>
    <t>quebec varadero 2 mi away ft frm hrzn heading h</t>
  </si>
  <si>
    <t>ga10indivisible spot election notice local newspaper page 5 #thedemocracyact #sr52</t>
  </si>
  <si>
    <t>time see bit more product love work #vra8 #vra4u #vmworld</t>
  </si>
  <si>
    <t>de la le les #rezopanacom l'onu en à pas que</t>
  </si>
  <si>
    <t>#ewg1131 varadero #dus dusseldorf 3 3mi away 39000ft heading e</t>
  </si>
  <si>
    <t>auscottnorris looking forward #vforumau tomorrow interested seeing cool multi cloud</t>
  </si>
  <si>
    <t>Top Words in Tweet by Salience</t>
  </si>
  <si>
    <t>pullbacks global end dow jones mkt higher buy aggressively based</t>
  </si>
  <si>
    <t>justice du le pour reportã jã 2fois la dramatique dozoland</t>
  </si>
  <si>
    <t>ï make subscribe chapter apply ðÿ travel awards more #artlib</t>
  </si>
  <si>
    <t>global pullbacks economic revival growing out revolution earth shattering transform</t>
  </si>
  <si>
    <t>simple tripwire integration #vmware #vro actually pretty three rest calls</t>
  </si>
  <si>
    <t>â ï oporanski tripwire integration #vmware #vro actually pretty three</t>
  </si>
  <si>
    <t>setting up directory deploying vrealize easy installer part 2 #vmware</t>
  </si>
  <si>
    <t>setting up directory deploying vrealize easy installer part 2 gsoeldner</t>
  </si>
  <si>
    <t>â ï cloud users now configure projects project level deployment</t>
  </si>
  <si>
    <t>retweet 2 tag friends follow verasitytech randomly pick winners friday</t>
  </si>
  <si>
    <t>vmworld 2019 hear read vmwarecloudmgmt customers firsthand #vmworld2019 quick notes</t>
  </si>
  <si>
    <t>bitcoin_bullet alert giving away 30 000 behalf w cryptovanessa giveaway</t>
  </si>
  <si>
    <t>cryptovanessa giveaway free money 30000 random win 1 bitcoin_bullet alert</t>
  </si>
  <si>
    <t>ºðÿ #amerikkk #usaapartheid #genocide #sodoymn #atrocities #poltax #killercops #organize #mobilize</t>
  </si>
  <si>
    <t>er gegn á í vra og þetta við #boogaloo ein</t>
  </si>
  <si>
    <t>first look vra8 migration assessment tool part 1 2 #vra8</t>
  </si>
  <si>
    <t>only4rm candid candidates both black ran former old south seem</t>
  </si>
  <si>
    <t>buscã s informaciã n acã quã wetcom buscás información acá</t>
  </si>
  <si>
    <t>several object types vrealizeops 8 0 releases including zones blueprints</t>
  </si>
  <si>
    <t>several object types vrealizeops releases including cloud zones projects blueprints</t>
  </si>
  <si>
    <t>campus up know out bus time officers tonight two north</t>
  </si>
  <si>
    <t>time reports evidence domestic arrest found slippery roadways slow down</t>
  </si>
  <si>
    <t>didnt time reports evidence domestic arrest found slippery roadways slow</t>
  </si>
  <si>
    <t>#tsc492 #yul montreal 5 34000 51 1 sw 515 5mi</t>
  </si>
  <si>
    <t>la que le l'onu en à pleine est élections 3ème</t>
  </si>
  <si>
    <t>Top Word Pairs in Tweet by Count</t>
  </si>
  <si>
    <t>kherriage,melt  melt,up  up,buy  buy,pullbacks  pullbacks,aggressively  aggressively,based  based,work  work,pullbacks  pullbacks,very  very,short</t>
  </si>
  <si>
    <t>o_oweil,#mali  #mali,de  de,50morts  50morts,#burkina  #burkina,de  de,10morts  10morts,les  les,terroristes  terroristes,et  et,leurs</t>
  </si>
  <si>
    <t>#vra,#rezopanacom  reportã,dã  dã,jã  jã,2fois  2fois,la  la,justice  justice,dramatique  dramatique,du  du,dozoland  dozoland,veut</t>
  </si>
  <si>
    <t>#vra,#vrops  #vrops,8  8,peanut  peanut,butter  butter,jelly  jelly,hybrid  hybrid,#cloud  #cloud,#vmware  #vmware,#vexpert</t>
  </si>
  <si>
    <t>gopi20015750,varuntrs58  varuntrs58,ktrtrs  ktrtrs,raokavitha  raokavitha,prajala  prajala,pranalu  pranalu,poyina  poyina,money  money,iyakapothy  iyakapothy,chinna  chinna,pani</t>
  </si>
  <si>
    <t>visresassn,interested  interested,#imagecollections  #imagecollections,#artlibraries  #artlibraries,#archives  #archives,#dh  #dh,above  above,consider  consider,joining  joining,#vra  #vra,weâ</t>
  </si>
  <si>
    <t>travel,awards  emerging,professional  more,information  ðÿ,ï  professional,gt  gt,10  10,yr  yr,student  student,#visualresources  #visualresources,field</t>
  </si>
  <si>
    <t>naleo,new  new,#votingrights  #votingrights,report  report,aaaj_aajc  aaaj_aajc,maldef  maldef,naleo  naleo,educational  educational,fund  fund,without  without,fully</t>
  </si>
  <si>
    <t>#spacecoast,honor  honor,flight  flight,won  won,yearâ  yearâ,s  s,#vra  #vra,org  org,year  year,award  award,flown</t>
  </si>
  <si>
    <t>gordonfbennett,abc  abc,forgot  forgot,mention  mention,#gop  #gop,#votersuppression  #votersuppression,#vra</t>
  </si>
  <si>
    <t>voting,matters  99,dem's  dem's,apparent  apparent,win  win,down  down,7  7,000  000,votes  votes,voting  matters,presidential</t>
  </si>
  <si>
    <t>waiting,session  session,#hbi6312bes  #hbi6312bes,start  start,find  find,out  out,rabobank  rabobank,utilising  utilising,#vrealize  #vrealize,#automation  #automation,#vra</t>
  </si>
  <si>
    <t>kevinstan4d,looking  looking,forward  forward,one  one,#vra  #vra,#vmworld2019  #vmworld2019,#barcelona  #barcelona,â  â,asystecdmsâ</t>
  </si>
  <si>
    <t>looking,forward  forward,one  one,#vra  #vra,#vmworld2019  #vmworld2019,#barcelona  #barcelona,â  â,asystecdmsâ</t>
  </si>
  <si>
    <t>new,airdrop  airdrop,ðÿ  ðÿ,#verasity  #verasity,#btc  #btc,#vrab  #vrab,#vra  #vra,doing  doing,new  ðÿ,µ  µ,value</t>
  </si>
  <si>
    <t>#alpolitics,#righttovote  #righttovote,#vra  #vra,#votingrights</t>
  </si>
  <si>
    <t>kherriage,internals  internals,confirming  confirming,overbought  overbought,nature  nature,market  market,sentiment  sentiment,st  st,frothy  frothy,fear  fear,greed</t>
  </si>
  <si>
    <t>kherriage,global  global,economic  economic,revival  revival,growing  growing,out  out,revolution  revolution,earth  earth,shattering  shattering,transform  transform,global</t>
  </si>
  <si>
    <t>â,ï  vrealizeauto,â  ï,simple  simple,set  set,up  up,â  ï,devops  devops,friendly  friendly,â  ï,secure</t>
  </si>
  <si>
    <t>gypsydennis,hereâ  hereâ,s  s,end  end,result  result,stacks  stacks,#voteforward  #voteforward,notes  notes,voter  voter,registration  registration,forms</t>
  </si>
  <si>
    <t>oporanski,tripwire  tripwire,integration  integration,#vmware  #vmware,#vra  #vra,#vro  #vro,actually  actually,pretty  pretty,simple  simple,three  three,simple</t>
  </si>
  <si>
    <t>tripwire,integration  integration,#vmware  #vmware,#vra  #vra,#vro  #vro,actually  actually,pretty  pretty,simple  simple,three  three,simple  simple,rest</t>
  </si>
  <si>
    <t>â,ï  oporanski,tripwire  tripwire,integration  integration,#vmware  #vmware,#vra  #vra,#vro  #vro,actually  actually,pretty  pretty,simple  simple,three</t>
  </si>
  <si>
    <t>figure,out  spending,next  next,few  few,hours  hours,trying  trying,figure  out,acme  acme,protocol  protocol,works  works,microsoft</t>
  </si>
  <si>
    <t>epitaciovenanci,#lulalivre  #lulalivre,#lulalivreagora  #lulalivreagora,#vra</t>
  </si>
  <si>
    <t>fault,#scotus  #scotus,gutting  gutting,#vra</t>
  </si>
  <si>
    <t>verasitytech,#vra  #vra,vra  vra,event  event,specta  specta,change  change,world  world,always  always,make  make,life</t>
  </si>
  <si>
    <t>journey,implementing  implementing,automation  automation,#vmware  #vmware,#vra  #vra,#automation</t>
  </si>
  <si>
    <t>evinjildaz,good  good,see  see,progress  progress,made  made,#vra  #vra,retrofit  retrofit,matthieudiscour  matthieudiscour,barraljp  barraljp,rimalecoguic  rimalecoguic,franceandghana</t>
  </si>
  <si>
    <t>#vmware,#vra  #vra,#vexpert</t>
  </si>
  <si>
    <t>vrealizeauto,simple  simple,set  set,up  up,devops  devops,friendly  friendly,secure  secure,compliant  compliant,explore  explore,benefits  benefits,features</t>
  </si>
  <si>
    <t>democracy,eligible  eligible,citizens  citizens,encouraged  encouraged,eager  eager,participate  participate,restore  restore,#vra</t>
  </si>
  <si>
    <t>automation,8  gsoeldner,setting  setting,up  up,directory  directory,#vmware  #vmware,#vrealize  #vrealize,automation  8,#vra  gsoeldner,deploying  deploying,vrealize</t>
  </si>
  <si>
    <t>martinhoare9,sure  sure,best  best,collective  collective,word  word,phrase  phrase,use  use,describe  describe,users  users,use  use,vulnerable</t>
  </si>
  <si>
    <t>fionawoods46,drdenagrayson  drdenagrayson,realdonaldtrump  realdonaldtrump,wish  wish,gop  gop,help  help,support  support,renew  renew,#vra  #vra,know  know,going</t>
  </si>
  <si>
    <t>technicalvalues,auto  auto,scale  scale,vrealize  vrealize,automation  automation,#vra  #vra,workloads  workloads,vrops  vrops,vrealize  vrealize,orchestrator  orchestrator,#vro</t>
  </si>
  <si>
    <t>auto,scale  scale,vrealize  vrealize,automation  automation,#vra  #vra,workloads  workloads,vrops  vrops,vrealize  vrealize,orchestrator  orchestrator,#vro  #vro,nsx</t>
  </si>
  <si>
    <t>#vra,never  never,consulted  consulted,lfc  lfc,playing  playing,#livmci</t>
  </si>
  <si>
    <t>big_fos,jkf3500  jkf3500,american4love  american4love,related  related,note  note,right  right,used  used,voting  voting,rights  rights,synonym  synonym,poc</t>
  </si>
  <si>
    <t>â,ï  vrealizeauto,#vra  #vra,cloud  cloud,users  users,now  now,configure  configure,projects  projects,project  project,level  level,deployment</t>
  </si>
  <si>
    <t>binance,verasitytech  verasitytech,#verasity  #verasity,#vra  #vra,fusionprotocol  fusionprotocol,#fsn  #fsn,#fusion</t>
  </si>
  <si>
    <t>cryptovanessa,giveaway  giveaway,free  free,money  money,#giveaway  #giveaway,30000  30000,#vra  #vra,3  3,random  random,people  people,steps</t>
  </si>
  <si>
    <t>giveaway,free  free,money  money,#giveaway  #giveaway,30000  30000,#vra  #vra,3  3,random  random,people  people,steps  steps,win</t>
  </si>
  <si>
    <t>mindandtrading,giveaway  giveaway,free  free,money  money,giveaway  giveaway,50  50,000  000,#vra  #vra,token  token,each  each,3</t>
  </si>
  <si>
    <t>vmworld,2019  2019,hear  hear,read  read,vmwarecloudmgmt  vmwarecloudmgmt,customers  customers,firsthand  firsthand,#vra  #vra,#vrops  #vrops,#vrni  #vrni,#vrealize</t>
  </si>
  <si>
    <t>kherriage,today  today,marked  marked,5th  5th,straight  straight,day  day,mixed  mixed,negative  negative,mkt  mkt,internals  internals,working</t>
  </si>
  <si>
    <t>learn,take  take,advantage  advantage,dell  dell,emc  emc,integrations  integrations,powerful  powerful,automation  automation,platforms  platforms,#delltechnologies  #delltechnologies,#dellemc</t>
  </si>
  <si>
    <t>gt,zks  zks,lt  lt,ar  ar,9ilsdiq3goxrxhzn  9ilsdiq3goxrxhzn,w3svtowk  w3svtowk,cas_2050061641  cas_2050061641,#vra  #vra,#sbhz  #sbhz,lt  lt,awwc</t>
  </si>
  <si>
    <t>#vra,3  bitcoin_bullet,#giveaway  #giveaway,alert  alert,giving  giving,away  away,30  30,000  000,#vra  3,people  people,behalf</t>
  </si>
  <si>
    <t>#giveaway,alert  alert,giving  giving,away  away,30  30,000  000,#vra  #vra,3  3,people  people,behalf  behalf,steps</t>
  </si>
  <si>
    <t>bitcoin_bullet,#giveaway  #giveaway,alert  alert,giving  giving,away  away,30  30,000  000,#vra  #vra,3  3,people  people,behalf</t>
  </si>
  <si>
    <t>newest,bag  bag,today  today,#vra  #vra,verasitytech  verasitytech,around  around,3  3,5  5,sats  sats,155  155,160</t>
  </si>
  <si>
    <t>efrontoni,dal  dal,13  13,al  al,15  15,novembre  novembre,parleremo  parleremo,di  di,#artificialintelligence  #artificialintelligence,#sicurezza2019  #sicurezza2019,milano</t>
  </si>
  <si>
    <t>dal,13  13,al  al,15  15,novembre  novembre,parleremo  parleremo,di  di,#artificialintelligence  #artificialintelligence,#sicurezza2019  #sicurezza2019,milano  milano,grazie</t>
  </si>
  <si>
    <t>wiski_praat,ready  ready,agritechnica  agritechnica,booth  booth,15e21  15e21,show  show,dacom  dacom,solutions  solutions,work  work,#cloudfarm  #cloudfarm,create</t>
  </si>
  <si>
    <t>visresassn,new  new,emerging  emerging,professional  professional,#vra  #vra,community  community,#vreps  #vreps,here  here,help  help,check  check,out</t>
  </si>
  <si>
    <t>customer,love  love,vrealize  vrealize,automation  automation,vrealize  vrealize,orchestrator  orchestrator,expert  expert,well  well,proud  proud,#vra  #vra,#vrealize</t>
  </si>
  <si>
    <t>newgaproject,year  year,ago  ago,today  today,community  community,came  came,together  together,united  united,demand  demand,vote  vote,counted</t>
  </si>
  <si>
    <t>powervramodule,looking  looking,help  help,project  project,want  want,become  become,maintainer  maintainer,details  details,here  here,#powershell</t>
  </si>
  <si>
    <t>looking,help  help,project  project,want  want,become  become,maintainer  maintainer,details  details,here  here,#powershell  #powershell,#vra  #vra,#vexpert</t>
  </si>
  <si>
    <t>nofearnofavors4,gop  gop,convinced  convinced,1  1,3  3,electorate  electorate,more  more,actually  actually,astroturfin</t>
  </si>
  <si>
    <t>gop,convinced  convinced,1  1,3  3,electorate  electorate,more  more,actually  actually,astroturfing  astroturfing,tea  tea,party  party,staging</t>
  </si>
  <si>
    <t>#vra,3  cryptovanessa,giveaway  giveaway,free  free,money  money,#giveaway  #giveaway,30000  30000,#vra  3,random  random,people  people,steps</t>
  </si>
  <si>
    <t>62,984  984,828  828,#trump  #trump,voters  voters,need  need,help  help,restore  restore,#votingrightsact  #votingrightsact,need  need,vote</t>
  </si>
  <si>
    <t>#blackcodes,#jimcrow  #jimcrow,#segregation  #gerrymandering,#vra  #amerikkk,#usaapartheid  #usaapartheid,#slavery  #slavery,#genocide  #genocide,#rape  #rape,#sodoymn  #sodoymn,#lynching  #lynching,#atrocities</t>
  </si>
  <si>
    <t>politicians,ballot  ballot,awful  awful,bother  bother,voting  voting,#vra  #vra,#rankedchoicevoting  #rankedchoicevoting,#georgia  #georgia,#columbiacounty  #columbiacounty,#augustaga</t>
  </si>
  <si>
    <t>ora,mas  mas,que  que,governo  governo,mais  mais,nazista  nazista,desse  desse,capetão  capetão,bolsonaro  bolsonaro,e  e,ele</t>
  </si>
  <si>
    <t>cpavmug,love  love,having  having,local  local,community  community,presenters  presenters,#vexpert  #vexpert,adminwillie  adminwillie,giving  giving,great  great,overview</t>
  </si>
  <si>
    <t>#heimaey,#vestmannaeyjar  #vra,#heimaey  #vestmannaeyjar,#vra  ein,leið  leið,til  til,að  að,greina  greina,á  á,milli  milli,sjálfstæðisbaráttumanna</t>
  </si>
  <si>
    <t>much,comment  comment,here  here,#vra  #vra,needs  needs,advanced  advanced,via  via,hr4  hr4,s561  s561,#vote411  #vote411,good</t>
  </si>
  <si>
    <t>top,vra8  vra8,deployment  deployment,considerations  considerations,#vra  #vra,#vrealize  #vrealize,#automation  #automation,#vexpert  #vexpert,#vexpertcloudmanagement</t>
  </si>
  <si>
    <t>sovlabs,first  first,look  look,vra8  vra8,migration  migration,assessment  assessment,tool  tool,part  part,1  1,2  2,#vra</t>
  </si>
  <si>
    <t>vrealizeauto,several  several,#vra  #vra,object  object,types  types,vrealizeops  vrealizeops,8  8,0  0,releases  releases,including  including,cloud</t>
  </si>
  <si>
    <t>only4rm,america  america,robbed  robbed,2  2,historic  historic,governorships  governorships,staceyabrams  staceyabrams,ga  ga,andrewgillum  andrewgillum,fl  fl,coincidence</t>
  </si>
  <si>
    <t>mayatcontreras,2  2,over  over,1688  1688,polling  polling,places  places,shut  shut,down  down,#vra  #vra,gutted  gutted,chief</t>
  </si>
  <si>
    <t>#vra,#vrops  #vrops,8  8,peanut  peanut,butter  butter,jelly  jelly,hybrid  hybrid,cloud  cloud,#vmware  #vmware,#vexpert</t>
  </si>
  <si>
    <t>si,buscás  buscás,información  información,de  de,las  las,apis  apis,de  de,#vmware  #vmware,#vra  #vra,#cloud  #cloud,acá</t>
  </si>
  <si>
    <t>de,las  las,apis  apis,de  de,#vmware  #vmware,#vra  #vra,#cloud  tenes,todo  todo,el  el,detalle  detalle,de</t>
  </si>
  <si>
    <t>#ewg1131,a333  a333,#vra  #vra,varadero  varadero,#dus  #dus,dusseldorf  dusseldorf,0  0,3  3,mi  mi,away  away,30725</t>
  </si>
  <si>
    <t>8,0  vrealizeauto,several  several,#vra  #vra,object  object,types  types,vrealizeops  vrealizeops,8  0,releases  releases,including  including,cloud</t>
  </si>
  <si>
    <t>#vra,#ustpubsafe  north,campus  realize,making  making,videos  videos,tiktok_us  tiktok_us,rage  rage,right  right,now  now,please  please,don</t>
  </si>
  <si>
    <t>dã,couvrez  couvrez,les  les,nouveautã  nouveautã,s  s,sur  sur,vra  vra,8  8,par  par,alexandre  alexandre,gerbaud</t>
  </si>
  <si>
    <t>tvallons,great  great,post  post,vhojan  vhojan,itq_belux  itq_belux,team  team,several  several,kick  kick,ass  ass,consultants  consultants,aspiring</t>
  </si>
  <si>
    <t>digidaddyin,తహస  తహస,ల  ల,ద  ద,ర  ర,ల  ల,త  త,ట  ట,త  త,స  స,డ</t>
  </si>
  <si>
    <t>sunwing,737  737,800  800,#yqr  #yqr,afternoon  afternoon,continuing  continuing,onto  onto,#vra</t>
  </si>
  <si>
    <t>moundsview_pd,didnt  didnt,forget  forget,#vra  #vra,shift  shift,didnt  didnt,start  start,50  50,minutes  minutes,ago  ago,squad</t>
  </si>
  <si>
    <t>didnt,forget  forget,#vra  #vra,shift  shift,didnt  didnt,start  start,50  50,minutes  minutes,ago  ago,squad  squad,cars</t>
  </si>
  <si>
    <t>spent,time  time,reports  reports,evidence  evidence,domestic  domestic,arrest  arrest,found  found,out  out,slippery  slippery,roadways  roadways,slow</t>
  </si>
  <si>
    <t>#vra,varadero  mi,away  frm,hrzn  hrzn,heading  #fastmover,#aboveboonville  #aboveboonville,#adsb  #tsc492,#yul  #yul,montreal  montreal,quebec  quebec,#vra</t>
  </si>
  <si>
    <t>ga10indivisible,spot  spot,election  election,notice  notice,local  local,newspaper  newspaper,page  page,5  5,#thedemocracyact  #thedemocracyact,#sr52  #sr52,#hr369</t>
  </si>
  <si>
    <t>time,see  see,bit  bit,more  more,product  product,love  love,work  work,#vra  #vra,#vra8  #vra8,#vra4u  #vra4u,#vmworld</t>
  </si>
  <si>
    <t>#vra,#rezopanacom  pour,les  de,aouattara_prci  les,élect  élect,2020  ces,2parties  la,cei  décriée,par  en,pleine  ce,pays</t>
  </si>
  <si>
    <t>#ewg1131,#vra  #vra,varadero  varadero,#dus  #dus,dusseldorf  dusseldorf,3  3,3mi  3mi,away  away,39000ft  39000ft,heading  heading,e</t>
  </si>
  <si>
    <t>auscottnorris,looking  looking,forward  forward,#vforumau  #vforumau,tomorrow  tomorrow,interested  interested,seeing  seeing,cool  cool,multi  multi,cloud  cloud,automation</t>
  </si>
  <si>
    <t>Top Word Pairs in Tweet by Salience</t>
  </si>
  <si>
    <t>dow,jones  up,buy  buy,pullbacks  pullbacks,aggressively  aggressively,based  based,work  work,pullbacks  pullbacks,very  very,short  lived,dow</t>
  </si>
  <si>
    <t>reportã,dã  dã,jã  jã,2fois  2fois,la  la,justice  justice,dramatique  dramatique,du  du,dozoland  dozoland,veut  veut,juger</t>
  </si>
  <si>
    <t>ðÿ,ï  travel,awards  emerging,professional  more,information  professional,gt  gt,10  10,yr  yr,student  student,#visualresources  #visualresources,field</t>
  </si>
  <si>
    <t>setting,up  up,directory  directory,#vmware  #vmware,#vrealize  #vrealize,automation  8,#vra  deploying,vrealize  vrealize,automation  8,easy  easy,installer</t>
  </si>
  <si>
    <t>gsoeldner,setting  setting,up  up,directory  directory,#vmware  #vmware,#vrealize  #vrealize,automation  8,#vra  gsoeldner,deploying  deploying,vrealize  vrealize,automation</t>
  </si>
  <si>
    <t>1,retweet  retweet,2  2,tag  tag,3  3,friends  friends,3  3,follow  follow,verasitytech  verasitytech,randomly  randomly,pick</t>
  </si>
  <si>
    <t>bitcoin_bullet,#giveaway  #giveaway,alert  alert,giving  giving,away  away,30  30,000  000,#vra  3,people  people,behalf  behalf,steps</t>
  </si>
  <si>
    <t>cryptovanessa,giveaway  giveaway,free  free,money  money,#giveaway  #giveaway,30000  30000,#vra  3,random  random,people  people,steps  steps,win</t>
  </si>
  <si>
    <t>#amerikkk,#usaapartheid  #usaapartheid,#slavery  #slavery,#genocide  #genocide,#rape  #rape,#sodoymn  #sodoymn,#lynching  #lynching,#atrocities  #atrocities,#blackcodes  #segregation,#poltax  #poltax,#massincarceration</t>
  </si>
  <si>
    <t>#vestmannaeyjar,#vra  #vra,#heimaey  ein,leið  leið,til  til,að  að,greina  greina,á  á,milli  milli,sjálfstæðisbaráttumanna  sjálfstæðisbaráttumanna,vra</t>
  </si>
  <si>
    <t>only4rm,america  2,candid  2,candidates  candidates,both  both,black  black,ran  ran,former  former,old  old,south  south,seem</t>
  </si>
  <si>
    <t>si,buscã  buscã,s  s,informaciã  informaciã,n  n,de  #cloud,acã  acã,tenes  lo,quã  quã,podes  wetcom,si</t>
  </si>
  <si>
    <t>vrealizeauto,several  several,#vra  #vra,object  object,types  types,vrealizeops  vrealizeops,8  0,releases  releases,including  including,cloud  cloud,zones</t>
  </si>
  <si>
    <t>north,campus  realize,making  making,videos  videos,tiktok_us  tiktok_us,rage  rage,right  right,now  now,please  please,don  don,t</t>
  </si>
  <si>
    <t>#tsc492,#yul  #yul,montreal  montreal,quebec  quebec,#vra  varadero,5  5,2  2,mi  away,34000  34000,ft  ft,51</t>
  </si>
  <si>
    <t>en,pleine  les,élections  pour,les  de,aouattara_prci  les,élect  élect,2020  ces,2parties  la,cei  décriée,par  ce,pays</t>
  </si>
  <si>
    <t>Word</t>
  </si>
  <si>
    <t>candid</t>
  </si>
  <si>
    <t>30000</t>
  </si>
  <si>
    <t>random</t>
  </si>
  <si>
    <t>work</t>
  </si>
  <si>
    <t>out</t>
  </si>
  <si>
    <t>justice</t>
  </si>
  <si>
    <t>#vrealize</t>
  </si>
  <si>
    <t>roberts</t>
  </si>
  <si>
    <t>conser</t>
  </si>
  <si>
    <t>000</t>
  </si>
  <si>
    <t>see</t>
  </si>
  <si>
    <t>away</t>
  </si>
  <si>
    <t>community</t>
  </si>
  <si>
    <t>today</t>
  </si>
  <si>
    <t>les</t>
  </si>
  <si>
    <t>giving</t>
  </si>
  <si>
    <t>based</t>
  </si>
  <si>
    <t>very</t>
  </si>
  <si>
    <t>30k</t>
  </si>
  <si>
    <t>time</t>
  </si>
  <si>
    <t>5</t>
  </si>
  <si>
    <t>one</t>
  </si>
  <si>
    <t>year</t>
  </si>
  <si>
    <t>#rezopanacom</t>
  </si>
  <si>
    <t>fully</t>
  </si>
  <si>
    <t>50</t>
  </si>
  <si>
    <t>ago</t>
  </si>
  <si>
    <t>set</t>
  </si>
  <si>
    <t>#ustpubsafe</t>
  </si>
  <si>
    <t>new</t>
  </si>
  <si>
    <t>negative</t>
  </si>
  <si>
    <t>internals</t>
  </si>
  <si>
    <t>overbought</t>
  </si>
  <si>
    <t>global</t>
  </si>
  <si>
    <t>good</t>
  </si>
  <si>
    <t>ready</t>
  </si>
  <si>
    <t>object</t>
  </si>
  <si>
    <t>types</t>
  </si>
  <si>
    <t>releases</t>
  </si>
  <si>
    <t>including</t>
  </si>
  <si>
    <t>zones</t>
  </si>
  <si>
    <t>blueprints</t>
  </si>
  <si>
    <t>alert</t>
  </si>
  <si>
    <t>30</t>
  </si>
  <si>
    <t>behalf</t>
  </si>
  <si>
    <t>w</t>
  </si>
  <si>
    <t>re</t>
  </si>
  <si>
    <t>secure</t>
  </si>
  <si>
    <t>end</t>
  </si>
  <si>
    <t>ðÿ</t>
  </si>
  <si>
    <t>vote</t>
  </si>
  <si>
    <t>through</t>
  </si>
  <si>
    <t>mkt</t>
  </si>
  <si>
    <t>st</t>
  </si>
  <si>
    <t>explore</t>
  </si>
  <si>
    <t>bâ</t>
  </si>
  <si>
    <t>day</t>
  </si>
  <si>
    <t>pour</t>
  </si>
  <si>
    <t>aspiring</t>
  </si>
  <si>
    <t>#vcdx</t>
  </si>
  <si>
    <t>love</t>
  </si>
  <si>
    <t>local</t>
  </si>
  <si>
    <t>spent</t>
  </si>
  <si>
    <t>shift</t>
  </si>
  <si>
    <t>didnt</t>
  </si>
  <si>
    <t>start</t>
  </si>
  <si>
    <t>now</t>
  </si>
  <si>
    <t>three</t>
  </si>
  <si>
    <t>users</t>
  </si>
  <si>
    <t>voters</t>
  </si>
  <si>
    <t>came</t>
  </si>
  <si>
    <t>together</t>
  </si>
  <si>
    <t>united</t>
  </si>
  <si>
    <t>demand</t>
  </si>
  <si>
    <t>counted</t>
  </si>
  <si>
    <t>#dismantleracism</t>
  </si>
  <si>
    <t>token</t>
  </si>
  <si>
    <t>each</t>
  </si>
  <si>
    <t>randon</t>
  </si>
  <si>
    <t>mixed</t>
  </si>
  <si>
    <t>status</t>
  </si>
  <si>
    <t>devops</t>
  </si>
  <si>
    <t>friendly</t>
  </si>
  <si>
    <t>compliant</t>
  </si>
  <si>
    <t>benefits</t>
  </si>
  <si>
    <t>features</t>
  </si>
  <si>
    <t>forward</t>
  </si>
  <si>
    <t>l'onu</t>
  </si>
  <si>
    <t>à</t>
  </si>
  <si>
    <t>pas</t>
  </si>
  <si>
    <t>#vmworld</t>
  </si>
  <si>
    <t>7</t>
  </si>
  <si>
    <t>roadways</t>
  </si>
  <si>
    <t>slow</t>
  </si>
  <si>
    <t>check</t>
  </si>
  <si>
    <t>dã</t>
  </si>
  <si>
    <t>right</t>
  </si>
  <si>
    <t>officers</t>
  </si>
  <si>
    <t>follow</t>
  </si>
  <si>
    <t>12</t>
  </si>
  <si>
    <t>deployment</t>
  </si>
  <si>
    <t>deployments</t>
  </si>
  <si>
    <t>tripwire</t>
  </si>
  <si>
    <t>integration</t>
  </si>
  <si>
    <t>pretty</t>
  </si>
  <si>
    <t>rest</t>
  </si>
  <si>
    <t>calls</t>
  </si>
  <si>
    <t>plus</t>
  </si>
  <si>
    <t>ebs</t>
  </si>
  <si>
    <t>subscription</t>
  </si>
  <si>
    <t>#votersupp</t>
  </si>
  <si>
    <t>booth</t>
  </si>
  <si>
    <t>15e21</t>
  </si>
  <si>
    <t>show</t>
  </si>
  <si>
    <t>solutions</t>
  </si>
  <si>
    <t>#cloudfarm</t>
  </si>
  <si>
    <t>create</t>
  </si>
  <si>
    <t>tasks</t>
  </si>
  <si>
    <t>send</t>
  </si>
  <si>
    <t>machines</t>
  </si>
  <si>
    <t>orchestrator</t>
  </si>
  <si>
    <t>accoun</t>
  </si>
  <si>
    <t>marked</t>
  </si>
  <si>
    <t>straight</t>
  </si>
  <si>
    <t>working</t>
  </si>
  <si>
    <t>#vmworld2019</t>
  </si>
  <si>
    <t>multi</t>
  </si>
  <si>
    <t>heading</t>
  </si>
  <si>
    <t>e</t>
  </si>
  <si>
    <t>#adsb</t>
  </si>
  <si>
    <t>sur</t>
  </si>
  <si>
    <t>par</t>
  </si>
  <si>
    <t>ce</t>
  </si>
  <si>
    <t>ne</t>
  </si>
  <si>
    <t>#vra8</t>
  </si>
  <si>
    <t>ft</t>
  </si>
  <si>
    <t>h</t>
  </si>
  <si>
    <t>reports</t>
  </si>
  <si>
    <t>evidence</t>
  </si>
  <si>
    <t>domestic</t>
  </si>
  <si>
    <t>arrest</t>
  </si>
  <si>
    <t>found</t>
  </si>
  <si>
    <t>slippery</t>
  </si>
  <si>
    <t>cases</t>
  </si>
  <si>
    <t>ల</t>
  </si>
  <si>
    <t>త</t>
  </si>
  <si>
    <t>used</t>
  </si>
  <si>
    <t>make</t>
  </si>
  <si>
    <t>call</t>
  </si>
  <si>
    <t>use</t>
  </si>
  <si>
    <t>using</t>
  </si>
  <si>
    <t>configure</t>
  </si>
  <si>
    <t>level</t>
  </si>
  <si>
    <t>sharing</t>
  </si>
  <si>
    <t>owned</t>
  </si>
  <si>
    <t>#cloud</t>
  </si>
  <si>
    <t>#vrops</t>
  </si>
  <si>
    <t>rights</t>
  </si>
  <si>
    <t>result</t>
  </si>
  <si>
    <t>part</t>
  </si>
  <si>
    <t>without</t>
  </si>
  <si>
    <t>voter</t>
  </si>
  <si>
    <t>10</t>
  </si>
  <si>
    <t>dal</t>
  </si>
  <si>
    <t>13</t>
  </si>
  <si>
    <t>15</t>
  </si>
  <si>
    <t>novembre</t>
  </si>
  <si>
    <t>parleremo</t>
  </si>
  <si>
    <t>di</t>
  </si>
  <si>
    <t>#artificialintelligence</t>
  </si>
  <si>
    <t>#sicurezza2019</t>
  </si>
  <si>
    <t>milano</t>
  </si>
  <si>
    <t>grazie</t>
  </si>
  <si>
    <t>alla</t>
  </si>
  <si>
    <t>collaborazione</t>
  </si>
  <si>
    <t>tra</t>
  </si>
  <si>
    <t>put</t>
  </si>
  <si>
    <t>5th</t>
  </si>
  <si>
    <t>momentum</t>
  </si>
  <si>
    <t>notes</t>
  </si>
  <si>
    <t>auto</t>
  </si>
  <si>
    <t>scale</t>
  </si>
  <si>
    <t>workloads</t>
  </si>
  <si>
    <t>nsx</t>
  </si>
  <si>
    <t>progress</t>
  </si>
  <si>
    <t>made</t>
  </si>
  <si>
    <t>retrofit</t>
  </si>
  <si>
    <t>economic</t>
  </si>
  <si>
    <t>revival</t>
  </si>
  <si>
    <t>growing</t>
  </si>
  <si>
    <t>revolution</t>
  </si>
  <si>
    <t>earth</t>
  </si>
  <si>
    <t>shattering</t>
  </si>
  <si>
    <t>transform</t>
  </si>
  <si>
    <t>governance</t>
  </si>
  <si>
    <t>andâ</t>
  </si>
  <si>
    <t>sentiment</t>
  </si>
  <si>
    <t>#votingrights</t>
  </si>
  <si>
    <t>report</t>
  </si>
  <si>
    <t>higher</t>
  </si>
  <si>
    <t>#cotedivoire</t>
  </si>
  <si>
    <t>2020</t>
  </si>
  <si>
    <t>ces</t>
  </si>
  <si>
    <t>mais</t>
  </si>
  <si>
    <t>cei</t>
  </si>
  <si>
    <t>pays</t>
  </si>
  <si>
    <t>ds</t>
  </si>
  <si>
    <t>une</t>
  </si>
  <si>
    <t>c'est</t>
  </si>
  <si>
    <t>guerre</t>
  </si>
  <si>
    <t>support</t>
  </si>
  <si>
    <t>election</t>
  </si>
  <si>
    <t>quebec</t>
  </si>
  <si>
    <t>beginning</t>
  </si>
  <si>
    <t>following</t>
  </si>
  <si>
    <t>trying</t>
  </si>
  <si>
    <t>forget</t>
  </si>
  <si>
    <t>minutes</t>
  </si>
  <si>
    <t>squad</t>
  </si>
  <si>
    <t>cars</t>
  </si>
  <si>
    <t>along</t>
  </si>
  <si>
    <t>having</t>
  </si>
  <si>
    <t>presenters</t>
  </si>
  <si>
    <t>overview</t>
  </si>
  <si>
    <t>uses</t>
  </si>
  <si>
    <t>#vmug</t>
  </si>
  <si>
    <t>t</t>
  </si>
  <si>
    <t>campus</t>
  </si>
  <si>
    <t>know</t>
  </si>
  <si>
    <t>first</t>
  </si>
  <si>
    <t>spe</t>
  </si>
  <si>
    <t>apis</t>
  </si>
  <si>
    <t>tenes</t>
  </si>
  <si>
    <t>detalle</t>
  </si>
  <si>
    <t>podes</t>
  </si>
  <si>
    <t>hacer</t>
  </si>
  <si>
    <t>b</t>
  </si>
  <si>
    <t>look</t>
  </si>
  <si>
    <t>tool</t>
  </si>
  <si>
    <t>much</t>
  </si>
  <si>
    <t>learn</t>
  </si>
  <si>
    <t>á</t>
  </si>
  <si>
    <t>og</t>
  </si>
  <si>
    <t>í</t>
  </si>
  <si>
    <t>restore</t>
  </si>
  <si>
    <t>#votingrightsact</t>
  </si>
  <si>
    <t>#votersuppression</t>
  </si>
  <si>
    <t>emerging</t>
  </si>
  <si>
    <t>professional</t>
  </si>
  <si>
    <t>#artlib</t>
  </si>
  <si>
    <t>#libraryland</t>
  </si>
  <si>
    <t>univers</t>
  </si>
  <si>
    <t>retweet</t>
  </si>
  <si>
    <t>tag</t>
  </si>
  <si>
    <t>friends</t>
  </si>
  <si>
    <t>winners</t>
  </si>
  <si>
    <t>nov</t>
  </si>
  <si>
    <t>oscill</t>
  </si>
  <si>
    <t>journey</t>
  </si>
  <si>
    <t>related</t>
  </si>
  <si>
    <t>note</t>
  </si>
  <si>
    <t>synonym</t>
  </si>
  <si>
    <t>poc</t>
  </si>
  <si>
    <t>tones</t>
  </si>
  <si>
    <t>peâ</t>
  </si>
  <si>
    <t>hereâ</t>
  </si>
  <si>
    <t>stacks</t>
  </si>
  <si>
    <t>#voteforward</t>
  </si>
  <si>
    <t>registration</t>
  </si>
  <si>
    <t>forms</t>
  </si>
  <si>
    <t>sealed</t>
  </si>
  <si>
    <t>soon</t>
  </si>
  <si>
    <t>delivered</t>
  </si>
  <si>
    <t>confirming</t>
  </si>
  <si>
    <t>nature</t>
  </si>
  <si>
    <t>market</t>
  </si>
  <si>
    <t>frothy</t>
  </si>
  <si>
    <t>fear</t>
  </si>
  <si>
    <t>greed</t>
  </si>
  <si>
    <t>index</t>
  </si>
  <si>
    <t>87</t>
  </si>
  <si>
    <t>ratio</t>
  </si>
  <si>
    <t>71</t>
  </si>
  <si>
    <t>#barcelona</t>
  </si>
  <si>
    <t>asystecdmsâ</t>
  </si>
  <si>
    <t>still</t>
  </si>
  <si>
    <t>educational</t>
  </si>
  <si>
    <t>fund</t>
  </si>
  <si>
    <t>functioning</t>
  </si>
  <si>
    <t>section</t>
  </si>
  <si>
    <t>travel</t>
  </si>
  <si>
    <t>awards</t>
  </si>
  <si>
    <t>days</t>
  </si>
  <si>
    <t>screens</t>
  </si>
  <si>
    <t>bullish</t>
  </si>
  <si>
    <t>buying</t>
  </si>
  <si>
    <t>#vforumau</t>
  </si>
  <si>
    <t>tomorrow</t>
  </si>
  <si>
    <t>seeing</t>
  </si>
  <si>
    <t>cool</t>
  </si>
  <si>
    <t>come</t>
  </si>
  <si>
    <t>sessions</t>
  </si>
  <si>
    <t>life</t>
  </si>
  <si>
    <t>#ewg1131</t>
  </si>
  <si>
    <t>#dus</t>
  </si>
  <si>
    <t>dusseldorf</t>
  </si>
  <si>
    <t>élect</t>
  </si>
  <si>
    <t>2parties</t>
  </si>
  <si>
    <t>décriée</t>
  </si>
  <si>
    <t>pleine</t>
  </si>
  <si>
    <t>qui</t>
  </si>
  <si>
    <t>est</t>
  </si>
  <si>
    <t>marmaille</t>
  </si>
  <si>
    <t>élections</t>
  </si>
  <si>
    <t>au</t>
  </si>
  <si>
    <t>3ème</t>
  </si>
  <si>
    <t>veut</t>
  </si>
  <si>
    <t>continue</t>
  </si>
  <si>
    <t>touch</t>
  </si>
  <si>
    <t>bit</t>
  </si>
  <si>
    <t>product</t>
  </si>
  <si>
    <t>#vra4u</t>
  </si>
  <si>
    <t>#pso</t>
  </si>
  <si>
    <t>#itq</t>
  </si>
  <si>
    <t>spot</t>
  </si>
  <si>
    <t>notice</t>
  </si>
  <si>
    <t>newspaper</t>
  </si>
  <si>
    <t>page</t>
  </si>
  <si>
    <t>#thedemocracyact</t>
  </si>
  <si>
    <t>#sr52</t>
  </si>
  <si>
    <t>#hr369</t>
  </si>
  <si>
    <t>#ga10</t>
  </si>
  <si>
    <t>keep</t>
  </si>
  <si>
    <t>frm</t>
  </si>
  <si>
    <t>hrzn</t>
  </si>
  <si>
    <t>09</t>
  </si>
  <si>
    <t>icao</t>
  </si>
  <si>
    <t>#upintheclouds</t>
  </si>
  <si>
    <t>#fastmover</t>
  </si>
  <si>
    <t>#aboveboonville</t>
  </si>
  <si>
    <t>contact</t>
  </si>
  <si>
    <t>parking</t>
  </si>
  <si>
    <t>next</t>
  </si>
  <si>
    <t>#mncopsvra</t>
  </si>
  <si>
    <t>complaint</t>
  </si>
  <si>
    <t>#cp</t>
  </si>
  <si>
    <t>తహస</t>
  </si>
  <si>
    <t>ద</t>
  </si>
  <si>
    <t>ర</t>
  </si>
  <si>
    <t>ట</t>
  </si>
  <si>
    <t>స</t>
  </si>
  <si>
    <t>డ</t>
  </si>
  <si>
    <t>#tahsildar</t>
  </si>
  <si>
    <t>#mro</t>
  </si>
  <si>
    <t>#revenue</t>
  </si>
  <si>
    <t>#telangana</t>
  </si>
  <si>
    <t>#tsgovt</t>
  </si>
  <si>
    <t>couvrez</t>
  </si>
  <si>
    <t>nouveautã</t>
  </si>
  <si>
    <t>alexandre</t>
  </si>
  <si>
    <t>gerbaud</t>
  </si>
  <si>
    <t>tonight</t>
  </si>
  <si>
    <t>two</t>
  </si>
  <si>
    <t>being</t>
  </si>
  <si>
    <t>north</t>
  </si>
  <si>
    <t>going</t>
  </si>
  <si>
    <t>sure</t>
  </si>
  <si>
    <t>ride</t>
  </si>
  <si>
    <t>bus</t>
  </si>
  <si>
    <t>student</t>
  </si>
  <si>
    <t>ran</t>
  </si>
  <si>
    <t>friday</t>
  </si>
  <si>
    <t>general</t>
  </si>
  <si>
    <t>availability</t>
  </si>
  <si>
    <t>strategic</t>
  </si>
  <si>
    <t>n</t>
  </si>
  <si>
    <t>buscás</t>
  </si>
  <si>
    <t>información</t>
  </si>
  <si>
    <t>acá</t>
  </si>
  <si>
    <t>qué</t>
  </si>
  <si>
    <t>peanut</t>
  </si>
  <si>
    <t>butter</t>
  </si>
  <si>
    <t>jelly</t>
  </si>
  <si>
    <t>hybrid</t>
  </si>
  <si>
    <t>scotus</t>
  </si>
  <si>
    <t>conference</t>
  </si>
  <si>
    <t>candidates</t>
  </si>
  <si>
    <t>gutting</t>
  </si>
  <si>
    <t>migration</t>
  </si>
  <si>
    <t>assessment</t>
  </si>
  <si>
    <t>2019</t>
  </si>
  <si>
    <t>top</t>
  </si>
  <si>
    <t>media</t>
  </si>
  <si>
    <t>er</t>
  </si>
  <si>
    <t>gegn</t>
  </si>
  <si>
    <t>coming</t>
  </si>
  <si>
    <t>þetta</t>
  </si>
  <si>
    <t>við</t>
  </si>
  <si>
    <t>#boogaloo</t>
  </si>
  <si>
    <t>os</t>
  </si>
  <si>
    <t>não</t>
  </si>
  <si>
    <t>#slavery</t>
  </si>
  <si>
    <t>#rape</t>
  </si>
  <si>
    <t>#lynching</t>
  </si>
  <si>
    <t>#blackcodes</t>
  </si>
  <si>
    <t>#jimcrow</t>
  </si>
  <si>
    <t>#segregation</t>
  </si>
  <si>
    <t>#massincarceration</t>
  </si>
  <si>
    <t>#redlining</t>
  </si>
  <si>
    <t>#gerrymandering</t>
  </si>
  <si>
    <t>#schooltoprisonpipeline</t>
  </si>
  <si>
    <t>#reparations</t>
  </si>
  <si>
    <t>ºðÿ</t>
  </si>
  <si>
    <t>need</t>
  </si>
  <si>
    <t>gerrymandering</t>
  </si>
  <si>
    <t>well</t>
  </si>
  <si>
    <t>gt</t>
  </si>
  <si>
    <t>field</t>
  </si>
  <si>
    <t>place</t>
  </si>
  <si>
    <t>share</t>
  </si>
  <si>
    <t>join</t>
  </si>
  <si>
    <t>#mlis</t>
  </si>
  <si>
    <t>#diglib</t>
  </si>
  <si>
    <t>#vreps</t>
  </si>
  <si>
    <t>website</t>
  </si>
  <si>
    <t>information</t>
  </si>
  <si>
    <t>difference</t>
  </si>
  <si>
    <t>co</t>
  </si>
  <si>
    <t>take</t>
  </si>
  <si>
    <t>#vrni</t>
  </si>
  <si>
    <t>implementing</t>
  </si>
  <si>
    <t>randomly</t>
  </si>
  <si>
    <t>pick</t>
  </si>
  <si>
    <t>luck</t>
  </si>
  <si>
    <t>#verasity</t>
  </si>
  <si>
    <t>playing</t>
  </si>
  <si>
    <t>tactics</t>
  </si>
  <si>
    <t>setting</t>
  </si>
  <si>
    <t>directory</t>
  </si>
  <si>
    <t>deploying</t>
  </si>
  <si>
    <t>easy</t>
  </si>
  <si>
    <t>installer</t>
  </si>
  <si>
    <t>democracy</t>
  </si>
  <si>
    <t>world</t>
  </si>
  <si>
    <t>figure</t>
  </si>
  <si>
    <t>exchange</t>
  </si>
  <si>
    <t>nwgsdpdxâ</t>
  </si>
  <si>
    <t>#voteblue</t>
  </si>
  <si>
    <t>welcome</t>
  </si>
  <si>
    <t>airdrop</t>
  </si>
  <si>
    <t>matters</t>
  </si>
  <si>
    <t>long</t>
  </si>
  <si>
    <t>forgot</t>
  </si>
  <si>
    <t>mention</t>
  </si>
  <si>
    <t>#gop</t>
  </si>
  <si>
    <t>org</t>
  </si>
  <si>
    <t>award</t>
  </si>
  <si>
    <t>#votingâ</t>
  </si>
  <si>
    <t>subscribe</t>
  </si>
  <si>
    <t>chapter</t>
  </si>
  <si>
    <t>students</t>
  </si>
  <si>
    <t>apply</t>
  </si>
  <si>
    <t>file</t>
  </si>
  <si>
    <t>#mali</t>
  </si>
  <si>
    <t>50morts</t>
  </si>
  <si>
    <t>#burkina</t>
  </si>
  <si>
    <t>10morts</t>
  </si>
  <si>
    <t>terroristes</t>
  </si>
  <si>
    <t>leurs</t>
  </si>
  <si>
    <t>parrains</t>
  </si>
  <si>
    <t>vorent</t>
  </si>
  <si>
    <t>notre</t>
  </si>
  <si>
    <t>afrique</t>
  </si>
  <si>
    <t>extreme</t>
  </si>
  <si>
    <t>markets</t>
  </si>
  <si>
    <t>bull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</si>
  <si>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</si>
  <si>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</si>
  <si>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</si>
  <si>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</si>
  <si>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</si>
  <si>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</si>
  <si>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</si>
  <si>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</si>
  <si>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</si>
  <si>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</si>
  <si>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</si>
  <si>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</si>
  <si>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</si>
  <si>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</si>
  <si>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</si>
  <si>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</si>
  <si>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</si>
  <si>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</si>
  <si>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</si>
  <si>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</si>
  <si>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</si>
  <si>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</si>
  <si>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</si>
  <si>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</si>
  <si>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</si>
  <si>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</si>
  <si>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</si>
  <si>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</si>
  <si>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</si>
  <si>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</si>
  <si>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</si>
  <si>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</si>
  <si>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</si>
  <si>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</si>
  <si>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</si>
  <si>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</si>
  <si>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</si>
  <si>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</si>
  <si>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</si>
  <si>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</si>
  <si>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</si>
  <si>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</si>
  <si>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</si>
  <si>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</si>
  <si>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</si>
  <si>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</si>
  <si>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</si>
  <si>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</si>
  <si>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</si>
  <si>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</si>
  <si>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</si>
  <si>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</si>
  <si>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</si>
  <si>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</si>
  <si>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</si>
  <si>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</si>
  <si>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</si>
  <si>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</si>
  <si>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</si>
  <si>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</si>
  <si>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</si>
  <si>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</si>
  <si>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</si>
  <si>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</si>
  <si>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May</t>
  </si>
  <si>
    <t>8-May</t>
  </si>
  <si>
    <t>2 PM</t>
  </si>
  <si>
    <t>Oct</t>
  </si>
  <si>
    <t>27-Oct</t>
  </si>
  <si>
    <t>4 PM</t>
  </si>
  <si>
    <t>Nov</t>
  </si>
  <si>
    <t>5-Nov</t>
  </si>
  <si>
    <t>12 AM</t>
  </si>
  <si>
    <t>1 AM</t>
  </si>
  <si>
    <t>2 AM</t>
  </si>
  <si>
    <t>6 AM</t>
  </si>
  <si>
    <t>7 AM</t>
  </si>
  <si>
    <t>8 AM</t>
  </si>
  <si>
    <t>11 AM</t>
  </si>
  <si>
    <t>1 PM</t>
  </si>
  <si>
    <t>5 PM</t>
  </si>
  <si>
    <t>7 PM</t>
  </si>
  <si>
    <t>10 PM</t>
  </si>
  <si>
    <t>6-Nov</t>
  </si>
  <si>
    <t>10 AM</t>
  </si>
  <si>
    <t>3 PM</t>
  </si>
  <si>
    <t>7-Nov</t>
  </si>
  <si>
    <t>12 PM</t>
  </si>
  <si>
    <t>6 PM</t>
  </si>
  <si>
    <t>8 PM</t>
  </si>
  <si>
    <t>9 PM</t>
  </si>
  <si>
    <t>11 PM</t>
  </si>
  <si>
    <t>8-Nov</t>
  </si>
  <si>
    <t>3 AM</t>
  </si>
  <si>
    <t>5 AM</t>
  </si>
  <si>
    <t>9 AM</t>
  </si>
  <si>
    <t>9-Nov</t>
  </si>
  <si>
    <t>10-Nov</t>
  </si>
  <si>
    <t>11-Nov</t>
  </si>
  <si>
    <t>12-Nov</t>
  </si>
  <si>
    <t>13-Nov</t>
  </si>
  <si>
    <t>14-Nov</t>
  </si>
  <si>
    <t>4 AM</t>
  </si>
  <si>
    <t>15-Nov</t>
  </si>
  <si>
    <t>16-Nov</t>
  </si>
  <si>
    <t>17-Nov</t>
  </si>
  <si>
    <t>18-Nov</t>
  </si>
  <si>
    <t>128, 128, 128</t>
  </si>
  <si>
    <t>193, 62, 62</t>
  </si>
  <si>
    <t>Red</t>
  </si>
  <si>
    <t>G1: 2 america robbed historic governorships staceyabrams ga andrewgillum fl coincidence</t>
  </si>
  <si>
    <t>G2: 3 #vra #giveaway people steps win 1 giveaway free money</t>
  </si>
  <si>
    <t>G3: #vra #heimaey #vestmannaeyjar #vmware #automation #vexpert voting vra automation varadero</t>
  </si>
  <si>
    <t>G4: #vra vrealizeauto simple â ï cloud projects 8 0 #vro</t>
  </si>
  <si>
    <t>G5: polling 2 over 1688 places shut down #vra gutted chief</t>
  </si>
  <si>
    <t>G6: pullbacks kherriage up melt short lived dow jones buy aggressively</t>
  </si>
  <si>
    <t>G7: gop convinced 1 3 electorate more actually nofearnofavors4 astroturfin</t>
  </si>
  <si>
    <t>G8: looking help project want become maintainer details here #powershell powervramodule</t>
  </si>
  <si>
    <t>G9: s great post vhojan itq_belux team several kick ass consultants</t>
  </si>
  <si>
    <t>G10: #vra #dh #archives interested #imagecollections #artlibraries above consider joining weâ</t>
  </si>
  <si>
    <t>G11: good see progress made #vra retrofit matthieudiscour barraljp rimalecoguic franceandghana</t>
  </si>
  <si>
    <t>G12: spot election notice local newspaper page 5 #thedemocracyact #sr52 #hr369</t>
  </si>
  <si>
    <t>G13: spent out didnt #vra shift up cloquetpolicemn time reports evidence</t>
  </si>
  <si>
    <t>G14: year ago today community came together united demand vote counted</t>
  </si>
  <si>
    <t>G15: ready agritechnica booth 15e21 show dacom solutions work #cloudfarm create</t>
  </si>
  <si>
    <t>G16: giveaway 3 free money 50 000 #vra token each randon</t>
  </si>
  <si>
    <t>G17: #vra les #rezopanacom l'onu pas à pour #cotedivoire 2020 ces</t>
  </si>
  <si>
    <t>G18: love having local community presenters #vexpert adminwillie giving great overview</t>
  </si>
  <si>
    <t>G19: jkf3500 american4love related note right used voting rights synonym poc</t>
  </si>
  <si>
    <t>G20: naleo report new #votingrights aaaj_aajc maldef educational fund without fully</t>
  </si>
  <si>
    <t>G21: money file</t>
  </si>
  <si>
    <t>G22: dal 13 15 novembre parleremo di #artificialintelligence #sicurezza2019 milano grazie</t>
  </si>
  <si>
    <t>G23: gop win</t>
  </si>
  <si>
    <t>G24: hereâ s end result stacks #voteforward notes voter registration forms</t>
  </si>
  <si>
    <t>G25: looking forward one #vra #vmworld2019 #barcelona â asystecdmsâ kevinstan4d</t>
  </si>
  <si>
    <t>G27: abc forgot mention #gop #votersuppression #vra</t>
  </si>
  <si>
    <t>G28: cloud multi automation see looking forward #vforumau tomorrow interested seeing</t>
  </si>
  <si>
    <t>G29: ల త తహస ద ర ట స డ #tahsildar #mro</t>
  </si>
  <si>
    <t>G30: #vra #ustpubsafe officers campus up along re ride bus time</t>
  </si>
  <si>
    <t>G31: apis #vmware #vra #cloud tenes detalle podes hacer buscás información</t>
  </si>
  <si>
    <t>G32: #vra #vrealize sovlabs first look vra8 migration assessment tool part</t>
  </si>
  <si>
    <t>G33: lt</t>
  </si>
  <si>
    <t>G34: #vra #vrops #vrni #vrealize</t>
  </si>
  <si>
    <t>G36: use users</t>
  </si>
  <si>
    <t>G37: #vmware #vrealize automation 8 #vra gsoeldner setting up directory deploying</t>
  </si>
  <si>
    <t>G40: dã les #vra #rezopanacom justice pour #mali 50morts #burkina 10morts</t>
  </si>
  <si>
    <t>Autofill Workbook Results</t>
  </si>
  <si>
    <t>Edge Weight▓1▓3▓0▓True▓Gray▓Red▓▓Edge Weight▓1▓3▓0▓3▓10▓False▓Edge Weight▓1▓3▓0▓35▓12▓False▓▓0▓0▓0▓True▓Black▓Black▓▓Followers▓0▓3130753▓0▓162▓1000▓False▓▓0▓0▓0▓0▓0▓False▓▓0▓0▓0▓0▓0▓False▓▓0▓0▓0▓0▓0▓False</t>
  </si>
  <si>
    <t>GraphSource░GraphServerTwitterSearch▓GraphTerm░#vra▓ImportDescription░The graph represents a network of 294 Twitter users whose tweets in the requested range contained "#vra", or who were replied to or mentioned in those tweets.  The network was obtained from the NodeXL Graph Server on Tuesday, 19 November 2019 at 12:17 UTC.
The requested start date was Tuesday, 19 November 2019 at 01:01 UTC and the maximum number of days (going backward) was 14.
The maximum number of tweets collected was 5,000.
The tweets in the network were tweeted over the 13-day, 8-hour, 6-minute period from Tuesday, 05 November 2019 at 01:23 UTC to Monday, 18 November 2019 at 09:30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</si>
</sst>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577331"/>
        <c:axId val="19869388"/>
      </c:barChart>
      <c:catAx>
        <c:axId val="24577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69388"/>
        <c:crosses val="autoZero"/>
        <c:auto val="1"/>
        <c:lblOffset val="100"/>
        <c:noMultiLvlLbl val="0"/>
      </c:catAx>
      <c:valAx>
        <c:axId val="1986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Series'!$A$26:$A$201</c:f>
              <c:strCache>
                <c:ptCount val="154"/>
                <c:pt idx="0">
                  <c:v>2 PM
8-May
May
2017</c:v>
                </c:pt>
                <c:pt idx="1">
                  <c:v>4 PM
27-Oct
Oct
2019</c:v>
                </c:pt>
                <c:pt idx="2">
                  <c:v>12 AM
5-Nov
Nov</c:v>
                </c:pt>
                <c:pt idx="3">
                  <c:v>1 AM</c:v>
                </c:pt>
                <c:pt idx="4">
                  <c:v>2 AM</c:v>
                </c:pt>
                <c:pt idx="5">
                  <c:v>6 AM</c:v>
                </c:pt>
                <c:pt idx="6">
                  <c:v>7 AM</c:v>
                </c:pt>
                <c:pt idx="7">
                  <c:v>8 AM</c:v>
                </c:pt>
                <c:pt idx="8">
                  <c:v>11 AM</c:v>
                </c:pt>
                <c:pt idx="9">
                  <c:v>1 PM</c:v>
                </c:pt>
                <c:pt idx="10">
                  <c:v>2 PM</c:v>
                </c:pt>
                <c:pt idx="11">
                  <c:v>5 PM</c:v>
                </c:pt>
                <c:pt idx="12">
                  <c:v>7 PM</c:v>
                </c:pt>
                <c:pt idx="13">
                  <c:v>10 PM</c:v>
                </c:pt>
                <c:pt idx="14">
                  <c:v>12 AM
6-Nov</c:v>
                </c:pt>
                <c:pt idx="15">
                  <c:v>2 AM</c:v>
                </c:pt>
                <c:pt idx="16">
                  <c:v>10 AM</c:v>
                </c:pt>
                <c:pt idx="17">
                  <c:v>11 AM</c:v>
                </c:pt>
                <c:pt idx="18">
                  <c:v>1 PM</c:v>
                </c:pt>
                <c:pt idx="19">
                  <c:v>2 PM</c:v>
                </c:pt>
                <c:pt idx="20">
                  <c:v>3 PM</c:v>
                </c:pt>
                <c:pt idx="21">
                  <c:v>4 PM</c:v>
                </c:pt>
                <c:pt idx="22">
                  <c:v>5 PM</c:v>
                </c:pt>
                <c:pt idx="23">
                  <c:v>1 AM
7-Nov</c:v>
                </c:pt>
                <c:pt idx="24">
                  <c:v>2 AM</c:v>
                </c:pt>
                <c:pt idx="25">
                  <c:v>12 PM</c:v>
                </c:pt>
                <c:pt idx="26">
                  <c:v>6 PM</c:v>
                </c:pt>
                <c:pt idx="27">
                  <c:v>7 PM</c:v>
                </c:pt>
                <c:pt idx="28">
                  <c:v>8 PM</c:v>
                </c:pt>
                <c:pt idx="29">
                  <c:v>9 PM</c:v>
                </c:pt>
                <c:pt idx="30">
                  <c:v>11 PM</c:v>
                </c:pt>
                <c:pt idx="31">
                  <c:v>12 AM
8-Nov</c:v>
                </c:pt>
                <c:pt idx="32">
                  <c:v>3 AM</c:v>
                </c:pt>
                <c:pt idx="33">
                  <c:v>5 AM</c:v>
                </c:pt>
                <c:pt idx="34">
                  <c:v>6 AM</c:v>
                </c:pt>
                <c:pt idx="35">
                  <c:v>8 AM</c:v>
                </c:pt>
                <c:pt idx="36">
                  <c:v>9 AM</c:v>
                </c:pt>
                <c:pt idx="37">
                  <c:v>10 AM</c:v>
                </c:pt>
                <c:pt idx="38">
                  <c:v>11 AM</c:v>
                </c:pt>
                <c:pt idx="39">
                  <c:v>12 PM</c:v>
                </c:pt>
                <c:pt idx="40">
                  <c:v>1 PM</c:v>
                </c:pt>
                <c:pt idx="41">
                  <c:v>4 PM</c:v>
                </c:pt>
                <c:pt idx="42">
                  <c:v>6 PM</c:v>
                </c:pt>
                <c:pt idx="43">
                  <c:v>7 PM</c:v>
                </c:pt>
                <c:pt idx="44">
                  <c:v>8 PM</c:v>
                </c:pt>
                <c:pt idx="45">
                  <c:v>10 PM</c:v>
                </c:pt>
                <c:pt idx="46">
                  <c:v>11 PM</c:v>
                </c:pt>
                <c:pt idx="47">
                  <c:v>8 AM
9-Nov</c:v>
                </c:pt>
                <c:pt idx="48">
                  <c:v>9 AM</c:v>
                </c:pt>
                <c:pt idx="49">
                  <c:v>12 PM</c:v>
                </c:pt>
                <c:pt idx="50">
                  <c:v>1 PM</c:v>
                </c:pt>
                <c:pt idx="51">
                  <c:v>2 PM</c:v>
                </c:pt>
                <c:pt idx="52">
                  <c:v>3 PM</c:v>
                </c:pt>
                <c:pt idx="53">
                  <c:v>4 PM</c:v>
                </c:pt>
                <c:pt idx="54">
                  <c:v>5 PM</c:v>
                </c:pt>
                <c:pt idx="55">
                  <c:v>6 PM</c:v>
                </c:pt>
                <c:pt idx="56">
                  <c:v>7 PM</c:v>
                </c:pt>
                <c:pt idx="57">
                  <c:v>11 AM
10-Nov</c:v>
                </c:pt>
                <c:pt idx="58">
                  <c:v>1 PM</c:v>
                </c:pt>
                <c:pt idx="59">
                  <c:v>2 PM</c:v>
                </c:pt>
                <c:pt idx="60">
                  <c:v>3 PM</c:v>
                </c:pt>
                <c:pt idx="61">
                  <c:v>4 PM</c:v>
                </c:pt>
                <c:pt idx="62">
                  <c:v>5 PM</c:v>
                </c:pt>
                <c:pt idx="63">
                  <c:v>6 PM</c:v>
                </c:pt>
                <c:pt idx="64">
                  <c:v>9 PM</c:v>
                </c:pt>
                <c:pt idx="65">
                  <c:v>10 PM</c:v>
                </c:pt>
                <c:pt idx="66">
                  <c:v>5 AM
11-Nov</c:v>
                </c:pt>
                <c:pt idx="67">
                  <c:v>7 AM</c:v>
                </c:pt>
                <c:pt idx="68">
                  <c:v>8 AM</c:v>
                </c:pt>
                <c:pt idx="69">
                  <c:v>10 AM</c:v>
                </c:pt>
                <c:pt idx="70">
                  <c:v>1 PM</c:v>
                </c:pt>
                <c:pt idx="71">
                  <c:v>2 PM</c:v>
                </c:pt>
                <c:pt idx="72">
                  <c:v>3 PM</c:v>
                </c:pt>
                <c:pt idx="73">
                  <c:v>4 PM</c:v>
                </c:pt>
                <c:pt idx="74">
                  <c:v>5 PM</c:v>
                </c:pt>
                <c:pt idx="75">
                  <c:v>8 PM</c:v>
                </c:pt>
                <c:pt idx="76">
                  <c:v>9 PM</c:v>
                </c:pt>
                <c:pt idx="77">
                  <c:v>1 AM
12-Nov</c:v>
                </c:pt>
                <c:pt idx="78">
                  <c:v>2 AM</c:v>
                </c:pt>
                <c:pt idx="79">
                  <c:v>3 AM</c:v>
                </c:pt>
                <c:pt idx="80">
                  <c:v>6 AM</c:v>
                </c:pt>
                <c:pt idx="81">
                  <c:v>8 AM</c:v>
                </c:pt>
                <c:pt idx="82">
                  <c:v>9 AM</c:v>
                </c:pt>
                <c:pt idx="83">
                  <c:v>11 AM</c:v>
                </c:pt>
                <c:pt idx="84">
                  <c:v>2 PM</c:v>
                </c:pt>
                <c:pt idx="85">
                  <c:v>4 PM</c:v>
                </c:pt>
                <c:pt idx="86">
                  <c:v>5 PM</c:v>
                </c:pt>
                <c:pt idx="87">
                  <c:v>7 PM</c:v>
                </c:pt>
                <c:pt idx="88">
                  <c:v>8 PM</c:v>
                </c:pt>
                <c:pt idx="89">
                  <c:v>11 PM</c:v>
                </c:pt>
                <c:pt idx="90">
                  <c:v>3 AM
13-Nov</c:v>
                </c:pt>
                <c:pt idx="91">
                  <c:v>6 AM</c:v>
                </c:pt>
                <c:pt idx="92">
                  <c:v>8 AM</c:v>
                </c:pt>
                <c:pt idx="93">
                  <c:v>9 AM</c:v>
                </c:pt>
                <c:pt idx="94">
                  <c:v>11 AM</c:v>
                </c:pt>
                <c:pt idx="95">
                  <c:v>12 PM</c:v>
                </c:pt>
                <c:pt idx="96">
                  <c:v>2 PM</c:v>
                </c:pt>
                <c:pt idx="97">
                  <c:v>3 PM</c:v>
                </c:pt>
                <c:pt idx="98">
                  <c:v>4 PM</c:v>
                </c:pt>
                <c:pt idx="99">
                  <c:v>5 PM</c:v>
                </c:pt>
                <c:pt idx="100">
                  <c:v>7 PM</c:v>
                </c:pt>
                <c:pt idx="101">
                  <c:v>9 PM</c:v>
                </c:pt>
                <c:pt idx="102">
                  <c:v>10 PM</c:v>
                </c:pt>
                <c:pt idx="103">
                  <c:v>11 PM</c:v>
                </c:pt>
                <c:pt idx="104">
                  <c:v>12 AM
14-Nov</c:v>
                </c:pt>
                <c:pt idx="105">
                  <c:v>1 AM</c:v>
                </c:pt>
                <c:pt idx="106">
                  <c:v>3 AM</c:v>
                </c:pt>
                <c:pt idx="107">
                  <c:v>4 AM</c:v>
                </c:pt>
                <c:pt idx="108">
                  <c:v>8 AM</c:v>
                </c:pt>
                <c:pt idx="109">
                  <c:v>9 AM</c:v>
                </c:pt>
                <c:pt idx="110">
                  <c:v>11 AM</c:v>
                </c:pt>
                <c:pt idx="111">
                  <c:v>12 PM</c:v>
                </c:pt>
                <c:pt idx="112">
                  <c:v>1 PM</c:v>
                </c:pt>
                <c:pt idx="113">
                  <c:v>3 PM</c:v>
                </c:pt>
                <c:pt idx="114">
                  <c:v>4 PM</c:v>
                </c:pt>
                <c:pt idx="115">
                  <c:v>6 PM</c:v>
                </c:pt>
                <c:pt idx="116">
                  <c:v>8 PM</c:v>
                </c:pt>
                <c:pt idx="117">
                  <c:v>9 PM</c:v>
                </c:pt>
                <c:pt idx="118">
                  <c:v>10 AM
15-Nov</c:v>
                </c:pt>
                <c:pt idx="119">
                  <c:v>12 PM</c:v>
                </c:pt>
                <c:pt idx="120">
                  <c:v>2 PM</c:v>
                </c:pt>
                <c:pt idx="121">
                  <c:v>4 PM</c:v>
                </c:pt>
                <c:pt idx="122">
                  <c:v>5 PM</c:v>
                </c:pt>
                <c:pt idx="123">
                  <c:v>6 PM</c:v>
                </c:pt>
                <c:pt idx="124">
                  <c:v>7 PM</c:v>
                </c:pt>
                <c:pt idx="125">
                  <c:v>8 PM</c:v>
                </c:pt>
                <c:pt idx="126">
                  <c:v>9 PM</c:v>
                </c:pt>
                <c:pt idx="127">
                  <c:v>10 PM</c:v>
                </c:pt>
                <c:pt idx="128">
                  <c:v>11 PM</c:v>
                </c:pt>
                <c:pt idx="129">
                  <c:v>12 AM
16-Nov</c:v>
                </c:pt>
                <c:pt idx="130">
                  <c:v>1 AM</c:v>
                </c:pt>
                <c:pt idx="131">
                  <c:v>2 AM</c:v>
                </c:pt>
                <c:pt idx="132">
                  <c:v>3 AM</c:v>
                </c:pt>
                <c:pt idx="133">
                  <c:v>4 AM</c:v>
                </c:pt>
                <c:pt idx="134">
                  <c:v>5 AM</c:v>
                </c:pt>
                <c:pt idx="135">
                  <c:v>6 AM</c:v>
                </c:pt>
                <c:pt idx="136">
                  <c:v>8 AM</c:v>
                </c:pt>
                <c:pt idx="137">
                  <c:v>12 PM</c:v>
                </c:pt>
                <c:pt idx="138">
                  <c:v>1 PM</c:v>
                </c:pt>
                <c:pt idx="139">
                  <c:v>3 PM</c:v>
                </c:pt>
                <c:pt idx="140">
                  <c:v>4 PM</c:v>
                </c:pt>
                <c:pt idx="141">
                  <c:v>10 PM</c:v>
                </c:pt>
                <c:pt idx="142">
                  <c:v>12 AM
17-Nov</c:v>
                </c:pt>
                <c:pt idx="143">
                  <c:v>1 AM</c:v>
                </c:pt>
                <c:pt idx="144">
                  <c:v>11 AM</c:v>
                </c:pt>
                <c:pt idx="145">
                  <c:v>12 PM</c:v>
                </c:pt>
                <c:pt idx="146">
                  <c:v>2 PM</c:v>
                </c:pt>
                <c:pt idx="147">
                  <c:v>8 PM</c:v>
                </c:pt>
                <c:pt idx="148">
                  <c:v>10 PM</c:v>
                </c:pt>
                <c:pt idx="149">
                  <c:v>11 PM</c:v>
                </c:pt>
                <c:pt idx="150">
                  <c:v>5 AM
18-Nov</c:v>
                </c:pt>
                <c:pt idx="151">
                  <c:v>7 AM</c:v>
                </c:pt>
                <c:pt idx="152">
                  <c:v>8 AM</c:v>
                </c:pt>
                <c:pt idx="153">
                  <c:v>9 AM</c:v>
                </c:pt>
              </c:strCache>
            </c:strRef>
          </c:cat>
          <c:val>
            <c:numRef>
              <c:f>'Time Series'!$B$26:$B$201</c:f>
              <c:numCache>
                <c:formatCode>General</c:formatCode>
                <c:ptCount val="154"/>
                <c:pt idx="0">
                  <c:v>1</c:v>
                </c:pt>
                <c:pt idx="1">
                  <c:v>1</c:v>
                </c:pt>
                <c:pt idx="2">
                  <c:v>1</c:v>
                </c:pt>
                <c:pt idx="3">
                  <c:v>2</c:v>
                </c:pt>
                <c:pt idx="4">
                  <c:v>2</c:v>
                </c:pt>
                <c:pt idx="5">
                  <c:v>1</c:v>
                </c:pt>
                <c:pt idx="6">
                  <c:v>2</c:v>
                </c:pt>
                <c:pt idx="7">
                  <c:v>1</c:v>
                </c:pt>
                <c:pt idx="8">
                  <c:v>1</c:v>
                </c:pt>
                <c:pt idx="9">
                  <c:v>1</c:v>
                </c:pt>
                <c:pt idx="10">
                  <c:v>3</c:v>
                </c:pt>
                <c:pt idx="11">
                  <c:v>1</c:v>
                </c:pt>
                <c:pt idx="12">
                  <c:v>3</c:v>
                </c:pt>
                <c:pt idx="13">
                  <c:v>1</c:v>
                </c:pt>
                <c:pt idx="14">
                  <c:v>3</c:v>
                </c:pt>
                <c:pt idx="15">
                  <c:v>1</c:v>
                </c:pt>
                <c:pt idx="16">
                  <c:v>2</c:v>
                </c:pt>
                <c:pt idx="17">
                  <c:v>1</c:v>
                </c:pt>
                <c:pt idx="18">
                  <c:v>4</c:v>
                </c:pt>
                <c:pt idx="19">
                  <c:v>1</c:v>
                </c:pt>
                <c:pt idx="20">
                  <c:v>2</c:v>
                </c:pt>
                <c:pt idx="21">
                  <c:v>2</c:v>
                </c:pt>
                <c:pt idx="22">
                  <c:v>3</c:v>
                </c:pt>
                <c:pt idx="23">
                  <c:v>1</c:v>
                </c:pt>
                <c:pt idx="24">
                  <c:v>2</c:v>
                </c:pt>
                <c:pt idx="25">
                  <c:v>1</c:v>
                </c:pt>
                <c:pt idx="26">
                  <c:v>1</c:v>
                </c:pt>
                <c:pt idx="27">
                  <c:v>3</c:v>
                </c:pt>
                <c:pt idx="28">
                  <c:v>1</c:v>
                </c:pt>
                <c:pt idx="29">
                  <c:v>1</c:v>
                </c:pt>
                <c:pt idx="30">
                  <c:v>1</c:v>
                </c:pt>
                <c:pt idx="31">
                  <c:v>1</c:v>
                </c:pt>
                <c:pt idx="32">
                  <c:v>1</c:v>
                </c:pt>
                <c:pt idx="33">
                  <c:v>3</c:v>
                </c:pt>
                <c:pt idx="34">
                  <c:v>1</c:v>
                </c:pt>
                <c:pt idx="35">
                  <c:v>2</c:v>
                </c:pt>
                <c:pt idx="36">
                  <c:v>1</c:v>
                </c:pt>
                <c:pt idx="37">
                  <c:v>2</c:v>
                </c:pt>
                <c:pt idx="38">
                  <c:v>1</c:v>
                </c:pt>
                <c:pt idx="39">
                  <c:v>1</c:v>
                </c:pt>
                <c:pt idx="40">
                  <c:v>1</c:v>
                </c:pt>
                <c:pt idx="41">
                  <c:v>1</c:v>
                </c:pt>
                <c:pt idx="42">
                  <c:v>2</c:v>
                </c:pt>
                <c:pt idx="43">
                  <c:v>1</c:v>
                </c:pt>
                <c:pt idx="44">
                  <c:v>2</c:v>
                </c:pt>
                <c:pt idx="45">
                  <c:v>1</c:v>
                </c:pt>
                <c:pt idx="46">
                  <c:v>1</c:v>
                </c:pt>
                <c:pt idx="47">
                  <c:v>2</c:v>
                </c:pt>
                <c:pt idx="48">
                  <c:v>1</c:v>
                </c:pt>
                <c:pt idx="49">
                  <c:v>1</c:v>
                </c:pt>
                <c:pt idx="50">
                  <c:v>1</c:v>
                </c:pt>
                <c:pt idx="51">
                  <c:v>1</c:v>
                </c:pt>
                <c:pt idx="52">
                  <c:v>2</c:v>
                </c:pt>
                <c:pt idx="53">
                  <c:v>1</c:v>
                </c:pt>
                <c:pt idx="54">
                  <c:v>1</c:v>
                </c:pt>
                <c:pt idx="55">
                  <c:v>1</c:v>
                </c:pt>
                <c:pt idx="56">
                  <c:v>1</c:v>
                </c:pt>
                <c:pt idx="57">
                  <c:v>1</c:v>
                </c:pt>
                <c:pt idx="58">
                  <c:v>1</c:v>
                </c:pt>
                <c:pt idx="59">
                  <c:v>2</c:v>
                </c:pt>
                <c:pt idx="60">
                  <c:v>1</c:v>
                </c:pt>
                <c:pt idx="61">
                  <c:v>2</c:v>
                </c:pt>
                <c:pt idx="62">
                  <c:v>1</c:v>
                </c:pt>
                <c:pt idx="63">
                  <c:v>1</c:v>
                </c:pt>
                <c:pt idx="64">
                  <c:v>1</c:v>
                </c:pt>
                <c:pt idx="65">
                  <c:v>2</c:v>
                </c:pt>
                <c:pt idx="66">
                  <c:v>1</c:v>
                </c:pt>
                <c:pt idx="67">
                  <c:v>1</c:v>
                </c:pt>
                <c:pt idx="68">
                  <c:v>6</c:v>
                </c:pt>
                <c:pt idx="69">
                  <c:v>1</c:v>
                </c:pt>
                <c:pt idx="70">
                  <c:v>4</c:v>
                </c:pt>
                <c:pt idx="71">
                  <c:v>1</c:v>
                </c:pt>
                <c:pt idx="72">
                  <c:v>1</c:v>
                </c:pt>
                <c:pt idx="73">
                  <c:v>1</c:v>
                </c:pt>
                <c:pt idx="74">
                  <c:v>1</c:v>
                </c:pt>
                <c:pt idx="75">
                  <c:v>1</c:v>
                </c:pt>
                <c:pt idx="76">
                  <c:v>1</c:v>
                </c:pt>
                <c:pt idx="77">
                  <c:v>1</c:v>
                </c:pt>
                <c:pt idx="78">
                  <c:v>1</c:v>
                </c:pt>
                <c:pt idx="79">
                  <c:v>2</c:v>
                </c:pt>
                <c:pt idx="80">
                  <c:v>1</c:v>
                </c:pt>
                <c:pt idx="81">
                  <c:v>1</c:v>
                </c:pt>
                <c:pt idx="82">
                  <c:v>1</c:v>
                </c:pt>
                <c:pt idx="83">
                  <c:v>1</c:v>
                </c:pt>
                <c:pt idx="84">
                  <c:v>1</c:v>
                </c:pt>
                <c:pt idx="85">
                  <c:v>6</c:v>
                </c:pt>
                <c:pt idx="86">
                  <c:v>2</c:v>
                </c:pt>
                <c:pt idx="87">
                  <c:v>1</c:v>
                </c:pt>
                <c:pt idx="88">
                  <c:v>1</c:v>
                </c:pt>
                <c:pt idx="89">
                  <c:v>3</c:v>
                </c:pt>
                <c:pt idx="90">
                  <c:v>1</c:v>
                </c:pt>
                <c:pt idx="91">
                  <c:v>2</c:v>
                </c:pt>
                <c:pt idx="92">
                  <c:v>2</c:v>
                </c:pt>
                <c:pt idx="93">
                  <c:v>1</c:v>
                </c:pt>
                <c:pt idx="94">
                  <c:v>1</c:v>
                </c:pt>
                <c:pt idx="95">
                  <c:v>1</c:v>
                </c:pt>
                <c:pt idx="96">
                  <c:v>1</c:v>
                </c:pt>
                <c:pt idx="97">
                  <c:v>1</c:v>
                </c:pt>
                <c:pt idx="98">
                  <c:v>2</c:v>
                </c:pt>
                <c:pt idx="99">
                  <c:v>2</c:v>
                </c:pt>
                <c:pt idx="100">
                  <c:v>7</c:v>
                </c:pt>
                <c:pt idx="101">
                  <c:v>2</c:v>
                </c:pt>
                <c:pt idx="102">
                  <c:v>1</c:v>
                </c:pt>
                <c:pt idx="103">
                  <c:v>2</c:v>
                </c:pt>
                <c:pt idx="104">
                  <c:v>1</c:v>
                </c:pt>
                <c:pt idx="105">
                  <c:v>1</c:v>
                </c:pt>
                <c:pt idx="106">
                  <c:v>3</c:v>
                </c:pt>
                <c:pt idx="107">
                  <c:v>4</c:v>
                </c:pt>
                <c:pt idx="108">
                  <c:v>2</c:v>
                </c:pt>
                <c:pt idx="109">
                  <c:v>5</c:v>
                </c:pt>
                <c:pt idx="110">
                  <c:v>2</c:v>
                </c:pt>
                <c:pt idx="111">
                  <c:v>1</c:v>
                </c:pt>
                <c:pt idx="112">
                  <c:v>2</c:v>
                </c:pt>
                <c:pt idx="113">
                  <c:v>2</c:v>
                </c:pt>
                <c:pt idx="114">
                  <c:v>1</c:v>
                </c:pt>
                <c:pt idx="115">
                  <c:v>1</c:v>
                </c:pt>
                <c:pt idx="116">
                  <c:v>5</c:v>
                </c:pt>
                <c:pt idx="117">
                  <c:v>2</c:v>
                </c:pt>
                <c:pt idx="118">
                  <c:v>1</c:v>
                </c:pt>
                <c:pt idx="119">
                  <c:v>1</c:v>
                </c:pt>
                <c:pt idx="120">
                  <c:v>2</c:v>
                </c:pt>
                <c:pt idx="121">
                  <c:v>2</c:v>
                </c:pt>
                <c:pt idx="122">
                  <c:v>1</c:v>
                </c:pt>
                <c:pt idx="123">
                  <c:v>4</c:v>
                </c:pt>
                <c:pt idx="124">
                  <c:v>21</c:v>
                </c:pt>
                <c:pt idx="125">
                  <c:v>9</c:v>
                </c:pt>
                <c:pt idx="126">
                  <c:v>4</c:v>
                </c:pt>
                <c:pt idx="127">
                  <c:v>13</c:v>
                </c:pt>
                <c:pt idx="128">
                  <c:v>2</c:v>
                </c:pt>
                <c:pt idx="129">
                  <c:v>3</c:v>
                </c:pt>
                <c:pt idx="130">
                  <c:v>1</c:v>
                </c:pt>
                <c:pt idx="131">
                  <c:v>2</c:v>
                </c:pt>
                <c:pt idx="132">
                  <c:v>1</c:v>
                </c:pt>
                <c:pt idx="133">
                  <c:v>1</c:v>
                </c:pt>
                <c:pt idx="134">
                  <c:v>1</c:v>
                </c:pt>
                <c:pt idx="135">
                  <c:v>1</c:v>
                </c:pt>
                <c:pt idx="136">
                  <c:v>2</c:v>
                </c:pt>
                <c:pt idx="137">
                  <c:v>6</c:v>
                </c:pt>
                <c:pt idx="138">
                  <c:v>1</c:v>
                </c:pt>
                <c:pt idx="139">
                  <c:v>10</c:v>
                </c:pt>
                <c:pt idx="140">
                  <c:v>2</c:v>
                </c:pt>
                <c:pt idx="141">
                  <c:v>1</c:v>
                </c:pt>
                <c:pt idx="142">
                  <c:v>2</c:v>
                </c:pt>
                <c:pt idx="143">
                  <c:v>3</c:v>
                </c:pt>
                <c:pt idx="144">
                  <c:v>1</c:v>
                </c:pt>
                <c:pt idx="145">
                  <c:v>4</c:v>
                </c:pt>
                <c:pt idx="146">
                  <c:v>2</c:v>
                </c:pt>
                <c:pt idx="147">
                  <c:v>1</c:v>
                </c:pt>
                <c:pt idx="148">
                  <c:v>2</c:v>
                </c:pt>
                <c:pt idx="149">
                  <c:v>2</c:v>
                </c:pt>
                <c:pt idx="150">
                  <c:v>1</c:v>
                </c:pt>
                <c:pt idx="151">
                  <c:v>1</c:v>
                </c:pt>
                <c:pt idx="152">
                  <c:v>2</c:v>
                </c:pt>
                <c:pt idx="153">
                  <c:v>1</c:v>
                </c:pt>
              </c:numCache>
            </c:numRef>
          </c:val>
        </c:ser>
        <c:axId val="8776061"/>
        <c:axId val="11875686"/>
      </c:barChart>
      <c:catAx>
        <c:axId val="8776061"/>
        <c:scaling>
          <c:orientation val="minMax"/>
        </c:scaling>
        <c:axPos val="b"/>
        <c:delete val="0"/>
        <c:numFmt formatCode="General" sourceLinked="1"/>
        <c:majorTickMark val="out"/>
        <c:minorTickMark val="none"/>
        <c:tickLblPos val="nextTo"/>
        <c:crossAx val="11875686"/>
        <c:crosses val="autoZero"/>
        <c:auto val="1"/>
        <c:lblOffset val="100"/>
        <c:noMultiLvlLbl val="0"/>
      </c:catAx>
      <c:valAx>
        <c:axId val="11875686"/>
        <c:scaling>
          <c:orientation val="minMax"/>
        </c:scaling>
        <c:axPos val="l"/>
        <c:majorGridlines/>
        <c:delete val="0"/>
        <c:numFmt formatCode="General" sourceLinked="1"/>
        <c:majorTickMark val="out"/>
        <c:minorTickMark val="none"/>
        <c:tickLblPos val="nextTo"/>
        <c:crossAx val="8776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606765"/>
        <c:axId val="65916566"/>
      </c:barChart>
      <c:catAx>
        <c:axId val="44606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16566"/>
        <c:crosses val="autoZero"/>
        <c:auto val="1"/>
        <c:lblOffset val="100"/>
        <c:noMultiLvlLbl val="0"/>
      </c:catAx>
      <c:valAx>
        <c:axId val="65916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06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378183"/>
        <c:axId val="37641600"/>
      </c:barChart>
      <c:catAx>
        <c:axId val="563781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41600"/>
        <c:crosses val="autoZero"/>
        <c:auto val="1"/>
        <c:lblOffset val="100"/>
        <c:noMultiLvlLbl val="0"/>
      </c:catAx>
      <c:valAx>
        <c:axId val="3764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8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30081"/>
        <c:axId val="29070730"/>
      </c:barChart>
      <c:catAx>
        <c:axId val="3230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70730"/>
        <c:crosses val="autoZero"/>
        <c:auto val="1"/>
        <c:lblOffset val="100"/>
        <c:noMultiLvlLbl val="0"/>
      </c:catAx>
      <c:valAx>
        <c:axId val="2907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309979"/>
        <c:axId val="5918900"/>
      </c:barChart>
      <c:catAx>
        <c:axId val="60309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8900"/>
        <c:crosses val="autoZero"/>
        <c:auto val="1"/>
        <c:lblOffset val="100"/>
        <c:noMultiLvlLbl val="0"/>
      </c:catAx>
      <c:valAx>
        <c:axId val="59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270101"/>
        <c:axId val="9668862"/>
      </c:barChart>
      <c:catAx>
        <c:axId val="53270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68862"/>
        <c:crosses val="autoZero"/>
        <c:auto val="1"/>
        <c:lblOffset val="100"/>
        <c:noMultiLvlLbl val="0"/>
      </c:catAx>
      <c:valAx>
        <c:axId val="9668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910895"/>
        <c:axId val="44980328"/>
      </c:barChart>
      <c:catAx>
        <c:axId val="19910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80328"/>
        <c:crosses val="autoZero"/>
        <c:auto val="1"/>
        <c:lblOffset val="100"/>
        <c:noMultiLvlLbl val="0"/>
      </c:catAx>
      <c:valAx>
        <c:axId val="4498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69769"/>
        <c:axId val="19527922"/>
      </c:barChart>
      <c:catAx>
        <c:axId val="2169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27922"/>
        <c:crosses val="autoZero"/>
        <c:auto val="1"/>
        <c:lblOffset val="100"/>
        <c:noMultiLvlLbl val="0"/>
      </c:catAx>
      <c:valAx>
        <c:axId val="1952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533571"/>
        <c:axId val="38257820"/>
      </c:barChart>
      <c:catAx>
        <c:axId val="41533571"/>
        <c:scaling>
          <c:orientation val="minMax"/>
        </c:scaling>
        <c:axPos val="b"/>
        <c:delete val="1"/>
        <c:majorTickMark val="out"/>
        <c:minorTickMark val="none"/>
        <c:tickLblPos val="none"/>
        <c:crossAx val="38257820"/>
        <c:crosses val="autoZero"/>
        <c:auto val="1"/>
        <c:lblOffset val="100"/>
        <c:noMultiLvlLbl val="0"/>
      </c:catAx>
      <c:valAx>
        <c:axId val="38257820"/>
        <c:scaling>
          <c:orientation val="minMax"/>
        </c:scaling>
        <c:axPos val="l"/>
        <c:delete val="1"/>
        <c:majorTickMark val="out"/>
        <c:minorTickMark val="none"/>
        <c:tickLblPos val="none"/>
        <c:crossAx val="41533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0" refreshedBy="Marc Smith" refreshedVersion="5">
  <cacheSource type="worksheet">
    <worksheetSource ref="A2:BL31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8">
        <m/>
        <s v="mali burkina vra rezopanacom"/>
        <s v="vra vrops cloud vmware vexpert"/>
        <s v="vra"/>
        <s v="imagecollections artlibraries archives dh vra"/>
        <s v="votingrights"/>
        <s v="votingrights votingrightsact vra"/>
        <s v="spacecoast vra patriotic veterans thankyouforyourservice freedom"/>
        <s v="gop votersuppression vra"/>
        <s v="vra voteblue"/>
        <s v="hbi6312bes vrealize automation vra vmworld vmworld2019"/>
        <s v="charlesblegoude vra rezopanacom"/>
        <s v="vra vmworld2019 barcelona"/>
        <s v="verasity btc vrab vra airdrops"/>
        <s v="alpolitics righttovote vra votingrights"/>
        <s v="voteforward voteblue vra alltheswingvoteladies"/>
        <s v="voteforward"/>
        <s v="vmware vra vro"/>
        <s v="vrslcm vra"/>
        <s v="lulalivre lulalivreagora vra"/>
        <s v="scotus vra"/>
        <s v="vmware vra automation"/>
        <s v="vmware vra vexpert"/>
        <s v="vmware vra vrealize"/>
        <s v="vmware vrealize vra"/>
        <s v="vra vro"/>
        <s v="vra livmci"/>
        <s v="votingrightsact section5 preclearance vra"/>
        <s v="verasity vra fsn fusion"/>
        <s v="giveaway vra"/>
        <s v="vra vrops vrni vrealize"/>
        <s v="vmworld2019 vrealize vrops vra vrni cloudmanagement"/>
        <s v="delltechnologies dellemc dellstorage automation vmware vra vro iwork4dell"/>
        <s v="vra sbhz hkdxjiyzsqegvgd"/>
        <s v="artificialintelligence sicurezza2019"/>
        <s v="artificialintelligence sicurezza2019 computervision machinelearning ai vra"/>
        <s v="cloudfarm vra"/>
        <s v="amazon vra nonprofit professionals funding"/>
        <s v="vra vreps"/>
        <s v="vra vreps jobs fellowships vraopportunities mlis mls libraryland lisstudents artlib"/>
        <s v="visualresources mlis artlib libraryland vra diglib dh infosci gradschool arthistory"/>
        <s v="vra vra2020"/>
        <s v="hireme libraryland libraryjobs vra artlib dh diglib archives digpres culturalheritage metadata cataloging"/>
        <s v="vra vrealize automation"/>
        <s v="dismantleracism"/>
        <s v="powershell"/>
        <s v="dismantleracism votersuppression everyvotecounts vra"/>
        <s v="trump votingrightsact vra vote"/>
        <s v="political amerikkk slavery rape sodomyn blackcodes jimcrow segregation lynching kkk redlining massincarceration schooltoprisonpipeline gerrymandering vra usaapartheid reparations"/>
        <s v="amerikkk usaapartheid slavery genocide rape sodoymn lynching atrocities blackcodes jimcrow segregation poltax massincarceration redlining gerrymandering vra killercops schooltoprisonpipeline reparations organize mobilize act"/>
        <s v="vra rankedchoicevoting georgia columbiacounty augustaga"/>
        <s v="powershell vra vexpert"/>
        <s v="vrá"/>
        <s v="vexpert vra vmug"/>
        <s v="vestmannaeyjar vra heimaey"/>
        <s v="vestmannaeyjar heimaey vra boogaloo"/>
        <s v="vra heimaey vestmannaeyjar"/>
        <s v="heimaey vestmannaeyjar vra claymoreroomba boogaloo"/>
        <s v="heimaey vestmannaeyjar vra"/>
        <s v="vra vote411"/>
        <s v="vra vrealize automation vexpert vexpertcloudmanagement"/>
        <s v="cloudautomation vra vrealize"/>
        <s v="vra vra8 vrealize"/>
        <s v="vra vrops vmware vexpert"/>
        <s v="trumpeconomicmiracle prosper vra"/>
        <s v="vmware vra cloud"/>
        <s v="ewg1131 vra dus brusselsairlines upintheclouds movingquickly vlaardingen raspberrypi adsb dump1090"/>
        <s v="vra vrealize"/>
        <s v="vra ustpubsafe roxanne"/>
        <s v="vra ustpubsafe caffeinewillbeneeded"/>
        <s v="vra ustpubsafe"/>
        <s v="vra ustpubsafe becausewecare"/>
        <s v="vra biketheftprevention ustpubsafe"/>
        <s v="vcdx vmware vro vra pks horizon workspaceone vexpert"/>
        <s v="vmworld vra vrealize"/>
        <s v="tahsildar mro vro vra revenue telangana tsgovt"/>
        <s v="vcdx"/>
        <s v="vexpert vra vmug cpavmug"/>
        <s v="yqr vra"/>
        <s v="vra virtualridealong whoputmeincharge betterlatethannever"/>
        <s v="mncopsvra vra"/>
        <s v="vra mncopsvra"/>
        <s v="swg371 vra yqb waytheheckupthere fastmover aboveboonville adsb"/>
        <s v="tsc492 yul vra upintheclouds fastmover aboveboonville adsb"/>
        <s v="vra vraa vea handmarkedpaperballots banbarcodepaperballots safeact aclu naacp gapol"/>
        <s v="thedemocracyact sr52 hr369 ga10 vra"/>
        <s v="thedemocracyact sr52 hr369 ga10"/>
        <s v="vra vra8 vra4u vmworld vexpert pso itq itqlife blogpass"/>
        <s v="vra vra8 vra4u vmworld vexpert pso itq itqlife"/>
        <s v="cfa vra rezopanacom"/>
        <s v="sidydiallo kaloubonaventure benbadi vra rezopanacom"/>
        <s v="alphasouleymanediallo vra rezopanacom"/>
        <s v="cotedivoire vra rezopanacom"/>
        <s v="cotedivoire vra rezopanancom"/>
        <s v="tshisekedi rdc laurentgbagbo vra rezopanacom"/>
        <s v="ewg1131 vra dus reallyhighupthere flyingfast abovesigingstone adsb"/>
        <s v="vforumau vmware vra vrealize"/>
        <s v="vforuma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0">
        <d v="2019-11-05T01:23:51.000"/>
        <d v="2019-11-05T01:29:32.000"/>
        <d v="2019-11-05T02:57:38.000"/>
        <d v="2019-11-05T06:22:25.000"/>
        <d v="2019-11-05T07:51:20.000"/>
        <d v="2019-11-05T08:27:03.000"/>
        <d v="2019-11-05T11:43:21.000"/>
        <d v="2019-11-05T14:12:24.000"/>
        <d v="2019-11-05T14:17:13.000"/>
        <d v="2019-11-05T17:32:06.000"/>
        <d v="2019-11-05T19:29:02.000"/>
        <d v="2019-11-05T19:51:24.000"/>
        <d v="2019-11-05T19:27:38.000"/>
        <d v="2019-11-05T22:07:02.000"/>
        <d v="2019-11-06T00:36:42.000"/>
        <d v="2019-11-06T00:26:31.000"/>
        <d v="2019-11-06T00:53:49.000"/>
        <d v="2019-11-06T02:28:22.000"/>
        <d v="2019-11-06T10:04:05.000"/>
        <d v="2019-11-05T07:43:58.000"/>
        <d v="2019-11-06T10:14:00.000"/>
        <d v="2019-11-06T13:34:23.000"/>
        <d v="2019-11-06T13:01:14.000"/>
        <d v="2019-11-06T14:53:45.000"/>
        <d v="2019-11-06T16:14:40.000"/>
        <d v="2019-11-06T17:06:16.000"/>
        <d v="2019-11-07T01:50:24.000"/>
        <d v="2019-11-07T02:54:33.000"/>
        <d v="2019-11-07T02:55:02.000"/>
        <d v="2019-11-05T02:14:32.000"/>
        <d v="2019-11-07T19:02:53.000"/>
        <d v="2019-11-07T19:41:29.000"/>
        <d v="2019-11-07T20:16:14.000"/>
        <d v="2019-11-07T23:10:03.000"/>
        <d v="2019-11-08T03:50:28.000"/>
        <d v="2019-11-08T05:20:20.000"/>
        <d v="2019-11-08T05:39:17.000"/>
        <d v="2019-11-08T05:42:35.000"/>
        <d v="2019-11-07T21:24:25.000"/>
        <d v="2019-11-08T08:43:58.000"/>
        <d v="2019-11-08T08:52:03.000"/>
        <d v="2019-11-08T09:00:28.000"/>
        <d v="2019-11-08T10:41:32.000"/>
        <d v="2019-11-08T10:53:08.000"/>
        <d v="2019-11-08T18:31:19.000"/>
        <d v="2019-11-08T19:43:28.000"/>
        <d v="2019-11-08T20:24:11.000"/>
        <d v="2019-11-08T22:30:40.000"/>
        <d v="2019-11-08T11:08:43.000"/>
        <d v="2019-11-08T13:17:34.000"/>
        <d v="2019-11-09T08:01:08.000"/>
        <d v="2019-11-09T08:33:58.000"/>
        <d v="2019-11-09T09:49:20.000"/>
        <d v="2019-11-09T12:01:41.000"/>
        <d v="2019-11-09T13:15:34.000"/>
        <d v="2019-10-27T16:54:08.000"/>
        <d v="2019-11-09T14:00:25.000"/>
        <d v="2019-11-08T23:12:31.000"/>
        <d v="2019-11-09T16:15:11.000"/>
        <d v="2019-11-09T19:03:15.000"/>
        <d v="2019-11-10T13:34:58.000"/>
        <d v="2019-11-08T20:26:04.000"/>
        <d v="2019-11-10T14:52:11.000"/>
        <d v="2019-11-10T14:53:13.000"/>
        <d v="2017-05-08T14:08:26.000"/>
        <d v="2019-11-10T15:34:07.000"/>
        <d v="2019-11-10T18:16:54.000"/>
        <d v="2019-11-10T21:00:41.000"/>
        <d v="2019-11-10T17:34:37.000"/>
        <d v="2019-11-10T22:52:26.000"/>
        <d v="2019-11-08T06:19:24.000"/>
        <d v="2019-11-11T05:27:22.000"/>
        <d v="2019-11-11T07:33:28.000"/>
        <d v="2019-11-11T08:18:04.000"/>
        <d v="2019-11-11T08:29:01.000"/>
        <d v="2019-11-11T08:35:31.000"/>
        <d v="2019-11-11T08:48:53.000"/>
        <d v="2019-11-11T10:09:37.000"/>
        <d v="2019-11-11T13:17:48.000"/>
        <d v="2019-11-11T13:19:58.000"/>
        <d v="2019-11-11T13:21:14.000"/>
        <d v="2019-11-11T14:00:22.000"/>
        <d v="2019-11-11T15:13:53.000"/>
        <d v="2019-11-11T17:12:26.000"/>
        <d v="2019-11-12T01:36:13.000"/>
        <d v="2019-11-09T17:16:36.000"/>
        <d v="2019-11-12T02:00:02.000"/>
        <d v="2019-11-12T03:02:12.000"/>
        <d v="2019-11-12T03:39:17.000"/>
        <d v="2019-11-12T06:11:24.000"/>
        <d v="2019-11-12T08:54:09.000"/>
        <d v="2019-11-12T09:50:06.000"/>
        <d v="2019-11-12T11:39:13.000"/>
        <d v="2019-11-11T08:14:11.000"/>
        <d v="2019-11-12T16:14:14.000"/>
        <d v="2019-11-12T16:17:00.000"/>
        <d v="2019-11-12T16:20:16.000"/>
        <d v="2019-11-12T16:22:34.000"/>
        <d v="2019-11-12T16:43:26.000"/>
        <d v="2019-11-12T17:10:55.000"/>
        <d v="2019-11-12T19:09:04.000"/>
        <d v="2019-11-12T23:20:47.000"/>
        <d v="2019-11-12T23:49:54.000"/>
        <d v="2019-11-11T13:03:10.000"/>
        <d v="2019-11-13T03:21:34.000"/>
        <d v="2019-11-13T06:21:00.000"/>
        <d v="2019-11-12T23:16:58.000"/>
        <d v="2019-11-13T06:21:04.000"/>
        <d v="2019-11-13T08:39:57.000"/>
        <d v="2019-11-13T14:51:14.000"/>
        <d v="2019-11-08T00:00:52.000"/>
        <d v="2019-11-10T16:38:00.000"/>
        <d v="2019-11-10T16:00:53.000"/>
        <d v="2019-11-13T15:02:08.000"/>
        <d v="2019-11-05T14:01:49.000"/>
        <d v="2019-11-06T15:02:06.000"/>
        <d v="2019-11-06T17:02:26.000"/>
        <d v="2019-11-12T20:45:04.000"/>
        <d v="2019-11-13T16:01:10.000"/>
        <d v="2019-11-13T08:14:33.000"/>
        <d v="2019-11-13T09:30:12.000"/>
        <d v="2019-11-13T16:18:45.000"/>
        <d v="2019-11-13T19:00:04.000"/>
        <d v="2019-11-13T19:23:52.000"/>
        <d v="2019-11-13T19:26:27.000"/>
        <d v="2019-11-13T19:31:44.000"/>
        <d v="2019-11-13T19:36:51.000"/>
        <d v="2019-11-13T21:09:57.000"/>
        <d v="2019-11-13T21:41:33.000"/>
        <d v="2019-11-13T22:26:54.000"/>
        <d v="2019-11-13T23:10:35.000"/>
        <d v="2019-11-13T23:53:43.000"/>
        <d v="2019-11-13T17:53:36.000"/>
        <d v="2019-11-14T01:00:33.000"/>
        <d v="2019-11-14T03:55:16.000"/>
        <d v="2019-11-14T03:58:52.000"/>
        <d v="2019-11-14T04:09:50.000"/>
        <d v="2019-11-14T04:22:34.000"/>
        <d v="2019-11-14T04:24:25.000"/>
        <d v="2019-11-14T04:45:56.000"/>
        <d v="2019-11-14T09:38:34.000"/>
        <d v="2019-11-12T16:12:22.000"/>
        <d v="2019-11-12T17:11:14.000"/>
        <d v="2019-11-14T09:38:56.000"/>
        <d v="2019-11-14T09:39:13.000"/>
        <d v="2019-11-14T11:00:53.000"/>
        <d v="2019-11-14T11:28:15.000"/>
        <d v="2019-11-14T12:05:52.000"/>
        <d v="2019-11-14T13:00:49.000"/>
        <d v="2019-11-14T13:28:50.000"/>
        <d v="2019-11-14T15:17:46.000"/>
        <d v="2019-11-14T15:54:22.000"/>
        <d v="2019-11-06T15:48:23.000"/>
        <d v="2019-11-14T16:08:52.000"/>
        <d v="2019-11-14T18:00:46.000"/>
        <d v="2019-11-13T19:23:17.000"/>
        <d v="2019-11-14T20:01:53.000"/>
        <d v="2019-11-14T20:45:53.000"/>
        <d v="2019-11-14T20:53:57.000"/>
        <d v="2019-11-09T15:17:28.000"/>
        <d v="2019-11-09T15:25:21.000"/>
        <d v="2019-11-09T18:35:55.000"/>
        <d v="2019-11-10T11:36:26.000"/>
        <d v="2019-11-10T22:23:49.000"/>
        <d v="2019-11-13T11:38:56.000"/>
        <d v="2019-11-14T20:58:29.000"/>
        <d v="2019-11-14T21:40:25.000"/>
        <d v="2019-11-14T03:02:13.000"/>
        <d v="2019-11-14T21:51:53.000"/>
        <d v="2019-11-15T10:27:02.000"/>
        <d v="2019-11-11T08:04:37.000"/>
        <d v="2019-11-11T20:01:55.000"/>
        <d v="2019-11-15T14:45:35.000"/>
        <d v="2019-11-15T14:53:02.000"/>
        <d v="2019-11-15T17:17:26.000"/>
        <d v="2019-11-15T18:34:48.000"/>
        <d v="2019-11-15T18:40:24.000"/>
        <d v="2019-11-15T18:41:43.000"/>
        <d v="2019-11-15T19:26:28.000"/>
        <d v="2019-11-15T19:27:52.000"/>
        <d v="2019-11-15T19:28:09.000"/>
        <d v="2019-11-15T19:28:33.000"/>
        <d v="2019-11-15T19:33:17.000"/>
        <d v="2019-11-15T19:35:36.000"/>
        <d v="2019-11-15T19:44:10.000"/>
        <d v="2019-11-15T19:44:50.000"/>
        <d v="2019-11-15T19:45:49.000"/>
        <d v="2019-11-15T19:45:51.000"/>
        <d v="2019-11-15T19:46:40.000"/>
        <d v="2019-11-15T19:46:49.000"/>
        <d v="2019-11-15T19:47:02.000"/>
        <d v="2019-11-15T19:49:03.000"/>
        <d v="2019-11-15T19:49:05.000"/>
        <d v="2019-11-15T19:49:45.000"/>
        <d v="2019-11-15T19:49:51.000"/>
        <d v="2019-11-15T19:52:20.000"/>
        <d v="2019-11-15T19:53:26.000"/>
        <d v="2019-11-15T20:08:07.000"/>
        <d v="2019-11-15T20:08:47.000"/>
        <d v="2019-11-15T20:19:04.000"/>
        <d v="2019-11-15T20:23:29.000"/>
        <d v="2019-11-15T20:48:37.000"/>
        <d v="2019-11-15T20:49:49.000"/>
        <d v="2019-11-15T20:49:59.000"/>
        <d v="2019-11-15T20:51:37.000"/>
        <d v="2019-11-15T21:02:18.000"/>
        <d v="2019-11-15T21:07:39.000"/>
        <d v="2019-11-15T21:42:45.000"/>
        <d v="2019-11-07T12:34:40.000"/>
        <d v="2019-11-15T21:46:23.000"/>
        <d v="2019-11-15T22:03:14.000"/>
        <d v="2019-11-15T22:03:34.000"/>
        <d v="2019-11-15T22:04:47.000"/>
        <d v="2019-11-15T22:06:01.000"/>
        <d v="2019-11-15T22:06:41.000"/>
        <d v="2019-11-15T22:06:55.000"/>
        <d v="2019-11-05T00:30:09.000"/>
        <d v="2019-11-05T13:19:06.000"/>
        <d v="2019-11-06T17:59:06.000"/>
        <d v="2019-11-07T18:27:13.000"/>
        <d v="2019-11-11T21:21:35.000"/>
        <d v="2019-11-13T12:10:10.000"/>
        <d v="2019-11-15T16:35:26.000"/>
        <d v="2019-11-15T22:04:06.000"/>
        <d v="2019-11-15T22:15:27.000"/>
        <d v="2019-11-15T22:15:54.000"/>
        <d v="2019-11-15T22:16:08.000"/>
        <d v="2019-11-15T22:27:15.000"/>
        <d v="2019-11-15T18:32:25.000"/>
        <d v="2019-11-15T22:36:19.000"/>
        <d v="2019-11-08T12:05:26.000"/>
        <d v="2019-11-15T22:40:38.000"/>
        <d v="2019-11-08T18:54:26.000"/>
        <d v="2019-11-15T23:27:07.000"/>
        <d v="2019-11-15T23:54:59.000"/>
        <d v="2019-11-16T00:37:44.000"/>
        <d v="2019-11-16T00:56:24.000"/>
        <d v="2019-11-16T02:51:09.000"/>
        <d v="2019-11-16T08:36:58.000"/>
        <d v="2019-11-15T16:15:06.000"/>
        <d v="2019-11-16T12:08:18.000"/>
        <d v="2019-11-07T19:30:00.000"/>
        <d v="2019-11-08T16:30:18.000"/>
        <d v="2019-11-13T17:20:10.000"/>
        <d v="2019-11-13T19:27:11.000"/>
        <d v="2019-11-16T04:37:26.000"/>
        <d v="2019-11-14T00:52:00.000"/>
        <d v="2019-11-16T01:59:28.000"/>
        <d v="2019-11-16T02:05:04.000"/>
        <d v="2019-11-16T03:19:27.000"/>
        <d v="2019-11-16T05:52:15.000"/>
        <d v="2019-11-16T06:41:22.000"/>
        <d v="2019-11-16T08:40:03.000"/>
        <d v="2019-11-16T12:24:34.000"/>
        <d v="2019-11-16T12:30:14.000"/>
        <d v="2019-11-06T11:25:38.000"/>
        <d v="2019-11-06T16:41:01.000"/>
        <d v="2019-11-16T12:02:17.000"/>
        <d v="2019-11-16T13:00:37.000"/>
        <d v="2019-11-16T15:00:59.000"/>
        <d v="2019-11-15T20:05:01.000"/>
        <d v="2019-11-16T15:01:24.000"/>
        <d v="2019-11-16T15:38:19.000"/>
        <d v="2019-11-16T15:41:10.000"/>
        <d v="2019-11-16T15:42:10.000"/>
        <d v="2019-11-16T15:45:05.000"/>
        <d v="2019-11-16T15:47:59.000"/>
        <d v="2019-11-16T15:50:50.000"/>
        <d v="2019-11-15T19:25:26.000"/>
        <d v="2019-11-16T15:37:51.000"/>
        <d v="2019-11-16T15:54:53.000"/>
        <d v="2019-11-16T16:53:49.000"/>
        <d v="2019-11-14T20:52:47.000"/>
        <d v="2019-11-16T16:56:32.000"/>
        <d v="2019-11-16T22:11:22.000"/>
        <d v="2019-11-17T00:58:00.000"/>
        <d v="2019-11-17T11:58:58.000"/>
        <d v="2019-11-11T16:35:34.000"/>
        <d v="2019-11-12T14:12:20.000"/>
        <d v="2019-11-14T09:26:53.000"/>
        <d v="2019-11-15T12:05:08.000"/>
        <d v="2019-11-17T12:08:20.000"/>
        <d v="2019-11-17T12:30:06.000"/>
        <d v="2019-11-17T00:51:52.000"/>
        <d v="2019-11-17T01:12:12.000"/>
        <d v="2019-11-17T01:11:54.000"/>
        <d v="2019-11-17T12:38:24.000"/>
        <d v="2019-11-17T01:05:59.000"/>
        <d v="2019-11-17T12:29:41.000"/>
        <d v="2019-11-17T14:20:10.000"/>
        <d v="2019-11-15T19:35:19.000"/>
        <d v="2019-11-17T14:46:39.000"/>
        <d v="2019-11-16T00:50:00.000"/>
        <d v="2019-11-17T20:09:07.000"/>
        <d v="2019-11-17T22:56:35.000"/>
        <d v="2019-11-06T13:00:13.000"/>
        <d v="2019-11-06T13:11:30.000"/>
        <d v="2019-11-16T12:31:45.000"/>
        <d v="2019-11-16T12:37:33.000"/>
        <d v="2019-11-18T07:56:54.000"/>
        <d v="2019-11-14T09:56:11.000"/>
        <d v="2019-11-17T22:38:32.000"/>
        <d v="2019-11-17T23:19:36.000"/>
        <d v="2019-11-14T08:44:18.000"/>
        <d v="2019-11-17T23:40:19.000"/>
        <d v="2019-11-18T08:37:56.000"/>
        <d v="2019-11-14T08:37:04.000"/>
        <d v="2019-11-18T08:51:11.000"/>
        <d v="2019-11-18T05:48:23.000"/>
        <d v="2019-11-18T09:30:34.000"/>
      </sharedItems>
      <fieldGroup par="66" base="22">
        <rangePr groupBy="hours" autoEnd="1" autoStart="1" startDate="2017-05-08T14:08:26.000" endDate="2019-11-18T09:30:34.000"/>
        <groupItems count="26">
          <s v="&lt;5/8/2017"/>
          <s v="12 AM"/>
          <s v="1 AM"/>
          <s v="2 AM"/>
          <s v="3 AM"/>
          <s v="4 AM"/>
          <s v="5 AM"/>
          <s v="6 AM"/>
          <s v="7 AM"/>
          <s v="8 AM"/>
          <s v="9 AM"/>
          <s v="10 AM"/>
          <s v="11 AM"/>
          <s v="12 PM"/>
          <s v="1 PM"/>
          <s v="2 PM"/>
          <s v="3 PM"/>
          <s v="4 PM"/>
          <s v="5 PM"/>
          <s v="6 PM"/>
          <s v="7 PM"/>
          <s v="8 PM"/>
          <s v="9 PM"/>
          <s v="10 PM"/>
          <s v="11 PM"/>
          <s v="&gt;11/1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5-08T14:08:26.000" endDate="2019-11-18T09:30:34.000"/>
        <groupItems count="368">
          <s v="&lt;5/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Months" databaseField="0">
      <sharedItems containsMixedTypes="0" count="0"/>
      <fieldGroup base="22">
        <rangePr groupBy="months" autoEnd="1" autoStart="1" startDate="2017-05-08T14:08:26.000" endDate="2019-11-18T09:30:34.000"/>
        <groupItems count="14">
          <s v="&lt;5/8/2017"/>
          <s v="Jan"/>
          <s v="Feb"/>
          <s v="Mar"/>
          <s v="Apr"/>
          <s v="May"/>
          <s v="Jun"/>
          <s v="Jul"/>
          <s v="Aug"/>
          <s v="Sep"/>
          <s v="Oct"/>
          <s v="Nov"/>
          <s v="Dec"/>
          <s v="&gt;11/18/2019"/>
        </groupItems>
      </fieldGroup>
    </cacheField>
    <cacheField name="Years" databaseField="0">
      <sharedItems containsMixedTypes="0" count="0"/>
      <fieldGroup base="22">
        <rangePr groupBy="years" autoEnd="1" autoStart="1" startDate="2017-05-08T14:08:26.000" endDate="2019-11-18T09:30:34.000"/>
        <groupItems count="5">
          <s v="&lt;5/8/2017"/>
          <s v="2017"/>
          <s v="2018"/>
          <s v="2019"/>
          <s v="&gt;1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0">
  <r>
    <s v="territhompson80"/>
    <s v="kherriage"/>
    <m/>
    <m/>
    <m/>
    <m/>
    <m/>
    <m/>
    <m/>
    <m/>
    <s v="No"/>
    <n v="3"/>
    <m/>
    <m/>
    <x v="0"/>
    <d v="2019-11-05T01:23:51.000"/>
    <s v="RT @KHerriage: The melt up is on. Buy pullbacks aggressively. Based on our work, pullbacks should be (very) short lived. _x000a__x000a_*Dow Jones 30K bâ€¦"/>
    <m/>
    <m/>
    <x v="0"/>
    <m/>
    <s v="http://pbs.twimg.com/profile_images/759599074160947200/Lm8Jf69Y_normal.jpg"/>
    <x v="0"/>
    <s v="https://twitter.com/#!/territhompson80/status/1191526509363826689"/>
    <m/>
    <m/>
    <s v="1191526509363826689"/>
    <m/>
    <b v="0"/>
    <n v="0"/>
    <s v=""/>
    <b v="1"/>
    <s v="en"/>
    <m/>
    <s v="1191367269609345024"/>
    <b v="0"/>
    <n v="10"/>
    <s v="1191512993168793600"/>
    <s v="Twitter for iPhone"/>
    <b v="0"/>
    <s v="1191512993168793600"/>
    <s v="Tweet"/>
    <n v="0"/>
    <n v="0"/>
    <m/>
    <m/>
    <m/>
    <m/>
    <m/>
    <m/>
    <m/>
    <m/>
    <n v="1"/>
    <s v="6"/>
    <s v="6"/>
    <n v="1"/>
    <n v="4.166666666666667"/>
    <n v="0"/>
    <n v="0"/>
    <n v="0"/>
    <n v="0"/>
    <n v="23"/>
    <n v="95.83333333333333"/>
    <n v="24"/>
  </r>
  <r>
    <s v="investinglegend"/>
    <s v="kherriage"/>
    <m/>
    <m/>
    <m/>
    <m/>
    <m/>
    <m/>
    <m/>
    <m/>
    <s v="No"/>
    <n v="4"/>
    <m/>
    <m/>
    <x v="0"/>
    <d v="2019-11-05T01:29:32.000"/>
    <s v="RT @KHerriage: The melt up is on. Buy pullbacks aggressively. Based on our work, pullbacks should be (very) short lived. _x000a__x000a_*Dow Jones 30K bâ€¦"/>
    <m/>
    <m/>
    <x v="0"/>
    <m/>
    <s v="http://pbs.twimg.com/profile_images/651216379870253056/yU6cJnH__normal.jpg"/>
    <x v="1"/>
    <s v="https://twitter.com/#!/investinglegend/status/1191527936773574656"/>
    <m/>
    <m/>
    <s v="1191527936773574656"/>
    <m/>
    <b v="0"/>
    <n v="0"/>
    <s v=""/>
    <b v="1"/>
    <s v="en"/>
    <m/>
    <s v="1191367269609345024"/>
    <b v="0"/>
    <n v="10"/>
    <s v="1191512993168793600"/>
    <s v="Twitter for iPhone"/>
    <b v="0"/>
    <s v="1191512993168793600"/>
    <s v="Tweet"/>
    <n v="0"/>
    <n v="0"/>
    <m/>
    <m/>
    <m/>
    <m/>
    <m/>
    <m/>
    <m/>
    <m/>
    <n v="1"/>
    <s v="6"/>
    <s v="6"/>
    <n v="1"/>
    <n v="4.166666666666667"/>
    <n v="0"/>
    <n v="0"/>
    <n v="0"/>
    <n v="0"/>
    <n v="23"/>
    <n v="95.83333333333333"/>
    <n v="24"/>
  </r>
  <r>
    <s v="deplorablegop13"/>
    <s v="kherriage"/>
    <m/>
    <m/>
    <m/>
    <m/>
    <m/>
    <m/>
    <m/>
    <m/>
    <s v="No"/>
    <n v="5"/>
    <m/>
    <m/>
    <x v="0"/>
    <d v="2019-11-05T02:57:38.000"/>
    <s v="RT @KHerriage: The melt up is on. Buy pullbacks aggressively. Based on our work, pullbacks should be (very) short lived. _x000a__x000a_*Dow Jones 30K bâ€¦"/>
    <m/>
    <m/>
    <x v="0"/>
    <m/>
    <s v="http://pbs.twimg.com/profile_images/1149461119020351489/zuztidbq_normal.jpg"/>
    <x v="2"/>
    <s v="https://twitter.com/#!/deplorablegop13/status/1191550107964997633"/>
    <m/>
    <m/>
    <s v="1191550107964997633"/>
    <m/>
    <b v="0"/>
    <n v="0"/>
    <s v=""/>
    <b v="1"/>
    <s v="en"/>
    <m/>
    <s v="1191367269609345024"/>
    <b v="0"/>
    <n v="10"/>
    <s v="1191512993168793600"/>
    <s v="Twitter for Android"/>
    <b v="0"/>
    <s v="1191512993168793600"/>
    <s v="Tweet"/>
    <n v="0"/>
    <n v="0"/>
    <m/>
    <m/>
    <m/>
    <m/>
    <m/>
    <m/>
    <m/>
    <m/>
    <n v="1"/>
    <s v="6"/>
    <s v="6"/>
    <n v="1"/>
    <n v="4.166666666666667"/>
    <n v="0"/>
    <n v="0"/>
    <n v="0"/>
    <n v="0"/>
    <n v="23"/>
    <n v="95.83333333333333"/>
    <n v="24"/>
  </r>
  <r>
    <s v="gfi_himmelreich"/>
    <s v="kherriage"/>
    <m/>
    <m/>
    <m/>
    <m/>
    <m/>
    <m/>
    <m/>
    <m/>
    <s v="No"/>
    <n v="6"/>
    <m/>
    <m/>
    <x v="0"/>
    <d v="2019-11-05T06:22:25.000"/>
    <s v="RT @KHerriage: The melt up is on. Buy pullbacks aggressively. Based on our work, pullbacks should be (very) short lived. _x000a__x000a_*Dow Jones 30K bâ€¦"/>
    <m/>
    <m/>
    <x v="0"/>
    <m/>
    <s v="http://pbs.twimg.com/profile_images/1195291433592328192/0eWOs4C2_normal.jpg"/>
    <x v="3"/>
    <s v="https://twitter.com/#!/gfi_himmelreich/status/1191601645135773696"/>
    <m/>
    <m/>
    <s v="1191601645135773696"/>
    <m/>
    <b v="0"/>
    <n v="0"/>
    <s v=""/>
    <b v="1"/>
    <s v="en"/>
    <m/>
    <s v="1191367269609345024"/>
    <b v="0"/>
    <n v="10"/>
    <s v="1191512993168793600"/>
    <s v="Twitter for iPhone"/>
    <b v="0"/>
    <s v="1191512993168793600"/>
    <s v="Tweet"/>
    <n v="0"/>
    <n v="0"/>
    <m/>
    <m/>
    <m/>
    <m/>
    <m/>
    <m/>
    <m/>
    <m/>
    <n v="1"/>
    <s v="6"/>
    <s v="6"/>
    <n v="1"/>
    <n v="4.166666666666667"/>
    <n v="0"/>
    <n v="0"/>
    <n v="0"/>
    <n v="0"/>
    <n v="23"/>
    <n v="95.83333333333333"/>
    <n v="24"/>
  </r>
  <r>
    <s v="nothingbutdreek"/>
    <s v="o_oweil"/>
    <m/>
    <m/>
    <m/>
    <m/>
    <m/>
    <m/>
    <m/>
    <m/>
    <s v="No"/>
    <n v="7"/>
    <m/>
    <m/>
    <x v="0"/>
    <d v="2019-11-05T07:51:20.000"/>
    <s v="RT @o_oweil: #Mali: +de 50morts_x000a_#Burkina: +de 10morts. _x000a_Les terroristes et leurs parrains dÃ©vorent Notre Afrique._x000a_#VRA #REZOPANACOM"/>
    <m/>
    <m/>
    <x v="1"/>
    <m/>
    <s v="http://pbs.twimg.com/profile_images/1183541282272174081/peLkAYcW_normal.jpg"/>
    <x v="4"/>
    <s v="https://twitter.com/#!/nothingbutdreek/status/1191624021026230272"/>
    <m/>
    <m/>
    <s v="1191624021026230272"/>
    <m/>
    <b v="0"/>
    <n v="0"/>
    <s v=""/>
    <b v="0"/>
    <s v="fr"/>
    <m/>
    <s v=""/>
    <b v="0"/>
    <n v="2"/>
    <s v="1191622165692604417"/>
    <s v="Twitter for Android"/>
    <b v="0"/>
    <s v="1191622165692604417"/>
    <s v="Tweet"/>
    <n v="0"/>
    <n v="0"/>
    <m/>
    <m/>
    <m/>
    <m/>
    <m/>
    <m/>
    <m/>
    <m/>
    <n v="1"/>
    <s v="40"/>
    <s v="40"/>
    <n v="0"/>
    <n v="0"/>
    <n v="0"/>
    <n v="0"/>
    <n v="0"/>
    <n v="0"/>
    <n v="19"/>
    <n v="100"/>
    <n v="19"/>
  </r>
  <r>
    <s v="fatih_solen"/>
    <s v="fatih_solen"/>
    <m/>
    <m/>
    <m/>
    <m/>
    <m/>
    <m/>
    <m/>
    <m/>
    <s v="No"/>
    <n v="8"/>
    <m/>
    <m/>
    <x v="1"/>
    <d v="2019-11-05T08:27:03.000"/>
    <s v="#vRA and #vROps 8: The Peanut Butter &amp;amp; Jelly for Your Hybrid #Cloud #VMware #vExpert https://t.co/B3TmWBNuzy"/>
    <s v="https://dy.si/9TiL5"/>
    <s v="dy.si"/>
    <x v="2"/>
    <m/>
    <s v="http://pbs.twimg.com/profile_images/805504232464023553/dbuUhuzq_normal.jpg"/>
    <x v="5"/>
    <s v="https://twitter.com/#!/fatih_solen/status/1191633009687977984"/>
    <m/>
    <m/>
    <s v="1191633009687977984"/>
    <m/>
    <b v="0"/>
    <n v="0"/>
    <s v=""/>
    <b v="0"/>
    <s v="en"/>
    <m/>
    <s v=""/>
    <b v="0"/>
    <n v="0"/>
    <s v=""/>
    <s v="Dynamic Signal"/>
    <b v="0"/>
    <s v="1191633009687977984"/>
    <s v="Tweet"/>
    <n v="0"/>
    <n v="0"/>
    <m/>
    <m/>
    <m/>
    <m/>
    <m/>
    <m/>
    <m/>
    <m/>
    <n v="1"/>
    <s v="3"/>
    <s v="3"/>
    <n v="0"/>
    <n v="0"/>
    <n v="1"/>
    <n v="6.666666666666667"/>
    <n v="0"/>
    <n v="0"/>
    <n v="14"/>
    <n v="93.33333333333333"/>
    <n v="15"/>
  </r>
  <r>
    <s v="rthegrate"/>
    <s v="raokavitha"/>
    <m/>
    <m/>
    <m/>
    <m/>
    <m/>
    <m/>
    <m/>
    <m/>
    <s v="No"/>
    <n v="9"/>
    <m/>
    <m/>
    <x v="0"/>
    <d v="2019-11-05T11:43:21.000"/>
    <s v="@Gopi20015750 @varuntrs58 @KTRTRS @RaoKavitha Prajala pranalu poyina money iyakapothy chinna Pani Kuda jaragathu yykaraniki 5 to 7 thousand minimum charge thisukuntaru #vra only for  money collection agents take a acknowledge ment file a RTA case status of file"/>
    <m/>
    <m/>
    <x v="3"/>
    <m/>
    <s v="http://pbs.twimg.com/profile_images/1168215610234245121/iwPyCO_P_normal.jpg"/>
    <x v="6"/>
    <s v="https://twitter.com/#!/rthegrate/status/1191682409294491649"/>
    <m/>
    <m/>
    <s v="1191682409294491649"/>
    <s v="1191680105598181378"/>
    <b v="0"/>
    <n v="3"/>
    <s v="980027872915042305"/>
    <b v="0"/>
    <s v="en"/>
    <m/>
    <s v=""/>
    <b v="0"/>
    <n v="0"/>
    <s v=""/>
    <s v="Twitter for Android"/>
    <b v="0"/>
    <s v="1191680105598181378"/>
    <s v="Tweet"/>
    <n v="0"/>
    <n v="0"/>
    <m/>
    <m/>
    <m/>
    <m/>
    <m/>
    <m/>
    <m/>
    <m/>
    <n v="1"/>
    <s v="21"/>
    <s v="21"/>
    <m/>
    <m/>
    <m/>
    <m/>
    <m/>
    <m/>
    <m/>
    <m/>
    <m/>
  </r>
  <r>
    <s v="librariesval"/>
    <s v="visresassn"/>
    <m/>
    <m/>
    <m/>
    <m/>
    <m/>
    <m/>
    <m/>
    <m/>
    <s v="No"/>
    <n v="13"/>
    <m/>
    <m/>
    <x v="0"/>
    <d v="2019-11-05T14:12:24.000"/>
    <s v="RT @VisResAssn: Are you interested in #ImageCollections, #artlibraries, #archives, or #dh? Or all of the above?? Consider joining #VRA! Weâ€™â€¦"/>
    <m/>
    <m/>
    <x v="4"/>
    <m/>
    <s v="http://pbs.twimg.com/profile_images/1102781586427269124/WUSQAQYd_normal.png"/>
    <x v="7"/>
    <s v="https://twitter.com/#!/librariesval/status/1191719919521615873"/>
    <m/>
    <m/>
    <s v="1191719919521615873"/>
    <m/>
    <b v="0"/>
    <n v="0"/>
    <s v=""/>
    <b v="0"/>
    <s v="en"/>
    <m/>
    <s v=""/>
    <b v="0"/>
    <n v="1"/>
    <s v="1191717256931270663"/>
    <s v="Twitter for Android"/>
    <b v="0"/>
    <s v="1191717256931270663"/>
    <s v="Tweet"/>
    <n v="0"/>
    <n v="0"/>
    <m/>
    <m/>
    <m/>
    <m/>
    <m/>
    <m/>
    <m/>
    <m/>
    <n v="1"/>
    <s v="10"/>
    <s v="10"/>
    <n v="0"/>
    <n v="0"/>
    <n v="0"/>
    <n v="0"/>
    <n v="0"/>
    <n v="0"/>
    <n v="21"/>
    <n v="100"/>
    <n v="21"/>
  </r>
  <r>
    <s v="wactmac"/>
    <s v="kherriage"/>
    <m/>
    <m/>
    <m/>
    <m/>
    <m/>
    <m/>
    <m/>
    <m/>
    <s v="No"/>
    <n v="14"/>
    <m/>
    <m/>
    <x v="0"/>
    <d v="2019-11-05T14:17:13.000"/>
    <s v="RT @KHerriage: The melt up is on. Buy pullbacks aggressively. Based on our work, pullbacks should be (very) short lived. _x000a__x000a_*Dow Jones 30K bâ€¦"/>
    <m/>
    <m/>
    <x v="0"/>
    <m/>
    <s v="http://abs.twimg.com/sticky/default_profile_images/default_profile_normal.png"/>
    <x v="8"/>
    <s v="https://twitter.com/#!/wactmac/status/1191721132535287813"/>
    <m/>
    <m/>
    <s v="1191721132535287813"/>
    <m/>
    <b v="0"/>
    <n v="0"/>
    <s v=""/>
    <b v="1"/>
    <s v="en"/>
    <m/>
    <s v="1191367269609345024"/>
    <b v="0"/>
    <n v="10"/>
    <s v="1191512993168793600"/>
    <s v="Twitter for Android"/>
    <b v="0"/>
    <s v="1191512993168793600"/>
    <s v="Tweet"/>
    <n v="0"/>
    <n v="0"/>
    <m/>
    <m/>
    <m/>
    <m/>
    <m/>
    <m/>
    <m/>
    <m/>
    <n v="1"/>
    <s v="6"/>
    <s v="6"/>
    <n v="1"/>
    <n v="4.166666666666667"/>
    <n v="0"/>
    <n v="0"/>
    <n v="0"/>
    <n v="0"/>
    <n v="23"/>
    <n v="95.83333333333333"/>
    <n v="24"/>
  </r>
  <r>
    <s v="johntrendler"/>
    <s v="visresassn"/>
    <m/>
    <m/>
    <m/>
    <m/>
    <m/>
    <m/>
    <m/>
    <m/>
    <s v="No"/>
    <n v="15"/>
    <m/>
    <m/>
    <x v="0"/>
    <d v="2019-11-05T17:32:06.000"/>
    <s v="RT @VisResAssn: Are you interested in #ImageCollections, #artlibraries, #archives, or #dh? Or all of the above?? Consider joining #VRA! Weâ€™â€¦"/>
    <m/>
    <m/>
    <x v="4"/>
    <m/>
    <s v="http://pbs.twimg.com/profile_images/1116849304537161729/oFlKZ4IJ_normal.png"/>
    <x v="9"/>
    <s v="https://twitter.com/#!/johntrendler/status/1191770176368173056"/>
    <m/>
    <m/>
    <s v="1191770176368173056"/>
    <m/>
    <b v="0"/>
    <n v="0"/>
    <s v=""/>
    <b v="0"/>
    <s v="en"/>
    <m/>
    <s v=""/>
    <b v="0"/>
    <n v="3"/>
    <s v="1191717256931270663"/>
    <s v="Twitter Web App"/>
    <b v="0"/>
    <s v="1191717256931270663"/>
    <s v="Tweet"/>
    <n v="0"/>
    <n v="0"/>
    <m/>
    <m/>
    <m/>
    <m/>
    <m/>
    <m/>
    <m/>
    <m/>
    <n v="1"/>
    <s v="10"/>
    <s v="10"/>
    <n v="0"/>
    <n v="0"/>
    <n v="0"/>
    <n v="0"/>
    <n v="0"/>
    <n v="0"/>
    <n v="21"/>
    <n v="100"/>
    <n v="21"/>
  </r>
  <r>
    <s v="annetteraveneau"/>
    <s v="maldef"/>
    <m/>
    <m/>
    <m/>
    <m/>
    <m/>
    <m/>
    <m/>
    <m/>
    <s v="No"/>
    <n v="16"/>
    <m/>
    <m/>
    <x v="0"/>
    <d v="2019-11-05T19:29:02.000"/>
    <s v="RT @NALEO: NEW #VotingRights report by @AAAJ_AAJC @MALDEF &amp;amp; NALEO Educational Fund!  _x000a__x000a_Without a fully-functioning Section 5 of the #Votingâ€¦"/>
    <m/>
    <m/>
    <x v="5"/>
    <m/>
    <s v="http://pbs.twimg.com/profile_images/973336701618872321/gB1SlCaC_normal.jpg"/>
    <x v="10"/>
    <s v="https://twitter.com/#!/annetteraveneau/status/1191799601348644865"/>
    <m/>
    <m/>
    <s v="1191799601348644865"/>
    <m/>
    <b v="0"/>
    <n v="0"/>
    <s v=""/>
    <b v="0"/>
    <s v="en"/>
    <m/>
    <s v=""/>
    <b v="0"/>
    <n v="2"/>
    <s v="1191799251849887747"/>
    <s v="Twitter Web App"/>
    <b v="0"/>
    <s v="1191799251849887747"/>
    <s v="Tweet"/>
    <n v="0"/>
    <n v="0"/>
    <m/>
    <m/>
    <m/>
    <m/>
    <m/>
    <m/>
    <m/>
    <m/>
    <n v="1"/>
    <s v="20"/>
    <s v="20"/>
    <m/>
    <m/>
    <m/>
    <m/>
    <m/>
    <m/>
    <m/>
    <m/>
    <m/>
  </r>
  <r>
    <s v="jennabossert"/>
    <s v="visresassn"/>
    <m/>
    <m/>
    <m/>
    <m/>
    <m/>
    <m/>
    <m/>
    <m/>
    <s v="No"/>
    <n v="19"/>
    <m/>
    <m/>
    <x v="0"/>
    <d v="2019-11-05T19:51:24.000"/>
    <s v="RT @VisResAssn: Are you interested in #ImageCollections, #artlibraries, #archives, or #dh? Or all of the above?? Consider joining #VRA! Weâ€™â€¦"/>
    <m/>
    <m/>
    <x v="4"/>
    <m/>
    <s v="http://pbs.twimg.com/profile_images/1047314732741533696/oakqKcL1_normal.jpg"/>
    <x v="11"/>
    <s v="https://twitter.com/#!/jennabossert/status/1191805232264536064"/>
    <m/>
    <m/>
    <s v="1191805232264536064"/>
    <m/>
    <b v="0"/>
    <n v="0"/>
    <s v=""/>
    <b v="0"/>
    <s v="en"/>
    <m/>
    <s v=""/>
    <b v="0"/>
    <n v="3"/>
    <s v="1191717256931270663"/>
    <s v="Twitter for iPhone"/>
    <b v="0"/>
    <s v="1191717256931270663"/>
    <s v="Tweet"/>
    <n v="0"/>
    <n v="0"/>
    <m/>
    <m/>
    <m/>
    <m/>
    <m/>
    <m/>
    <m/>
    <m/>
    <n v="1"/>
    <s v="10"/>
    <s v="10"/>
    <n v="0"/>
    <n v="0"/>
    <n v="0"/>
    <n v="0"/>
    <n v="0"/>
    <n v="0"/>
    <n v="21"/>
    <n v="100"/>
    <n v="21"/>
  </r>
  <r>
    <s v="naleo"/>
    <s v="maldef"/>
    <m/>
    <m/>
    <m/>
    <m/>
    <m/>
    <m/>
    <m/>
    <m/>
    <s v="No"/>
    <n v="20"/>
    <m/>
    <m/>
    <x v="0"/>
    <d v="2019-11-05T19:27:38.000"/>
    <s v="NEW #VotingRights report by @AAAJ_AAJC @MALDEF &amp;amp; NALEO Educational Fund!  _x000a__x000a_Without a fully-functioning Section 5 of the #VotingRightsAct, there has been an increase in tactics to discriminate against voters of color._x000a__x000a_Report offers roadmap to restore #VRA https://t.co/Hxt6xozps6 https://t.co/gEd21XhXk9"/>
    <s v="https://naleo.org/COMMS/2019/Reports/Practice_Based_Preclearance_Report_Nov2019.pdf"/>
    <s v="naleo.org"/>
    <x v="6"/>
    <s v="https://pbs.twimg.com/media/EIofGmkX0AEd9Le.png"/>
    <s v="https://pbs.twimg.com/media/EIofGmkX0AEd9Le.png"/>
    <x v="12"/>
    <s v="https://twitter.com/#!/naleo/status/1191799251849887747"/>
    <m/>
    <m/>
    <s v="1191799251849887747"/>
    <m/>
    <b v="0"/>
    <n v="2"/>
    <s v=""/>
    <b v="0"/>
    <s v="en"/>
    <m/>
    <s v=""/>
    <b v="0"/>
    <n v="2"/>
    <s v=""/>
    <s v="Sprout Social"/>
    <b v="0"/>
    <s v="1191799251849887747"/>
    <s v="Tweet"/>
    <n v="0"/>
    <n v="0"/>
    <m/>
    <m/>
    <m/>
    <m/>
    <m/>
    <m/>
    <m/>
    <m/>
    <n v="1"/>
    <s v="20"/>
    <s v="20"/>
    <m/>
    <m/>
    <m/>
    <m/>
    <m/>
    <m/>
    <m/>
    <m/>
    <m/>
  </r>
  <r>
    <s v="julicabrales"/>
    <s v="maldef"/>
    <m/>
    <m/>
    <m/>
    <m/>
    <m/>
    <m/>
    <m/>
    <m/>
    <s v="No"/>
    <n v="21"/>
    <m/>
    <m/>
    <x v="0"/>
    <d v="2019-11-05T22:07:02.000"/>
    <s v="RT @NALEO: NEW #VotingRights report by @AAAJ_AAJC @MALDEF &amp;amp; NALEO Educational Fund!  _x000a__x000a_Without a fully-functioning Section 5 of the #Votingâ€¦"/>
    <m/>
    <m/>
    <x v="5"/>
    <m/>
    <s v="http://pbs.twimg.com/profile_images/778359624260923393/IUEGEhDk_normal.jpg"/>
    <x v="13"/>
    <s v="https://twitter.com/#!/julicabrales/status/1191839366655696897"/>
    <m/>
    <m/>
    <s v="1191839366655696897"/>
    <m/>
    <b v="0"/>
    <n v="0"/>
    <s v=""/>
    <b v="0"/>
    <s v="en"/>
    <m/>
    <s v=""/>
    <b v="0"/>
    <n v="2"/>
    <s v="1191799251849887747"/>
    <s v="Twitter for iPhone"/>
    <b v="0"/>
    <s v="1191799251849887747"/>
    <s v="Tweet"/>
    <n v="0"/>
    <n v="0"/>
    <m/>
    <m/>
    <m/>
    <m/>
    <m/>
    <m/>
    <m/>
    <m/>
    <n v="1"/>
    <s v="20"/>
    <s v="20"/>
    <m/>
    <m/>
    <m/>
    <m/>
    <m/>
    <m/>
    <m/>
    <m/>
    <m/>
  </r>
  <r>
    <s v="fraudauditor"/>
    <s v="florida_today"/>
    <m/>
    <m/>
    <m/>
    <m/>
    <m/>
    <m/>
    <m/>
    <m/>
    <s v="No"/>
    <n v="25"/>
    <m/>
    <m/>
    <x v="0"/>
    <d v="2019-11-06T00:36:42.000"/>
    <s v="#spacecoast honor flight just won this yearâ€™s #VRA org of year award ! they have flown 1500+ vets to DC. ðŸ˜‡âœˆï¸ Well deserved. #patriotic #veterans #thankyouforYourService #Freedom @florida_today https://t.co/nrQ21b5ub6"/>
    <s v="https://twitter.com/florida_today/status/1190589626517532672"/>
    <s v="twitter.com"/>
    <x v="7"/>
    <m/>
    <s v="http://pbs.twimg.com/profile_images/745473625730342912/ClixOu4P_normal.jpg"/>
    <x v="14"/>
    <s v="https://twitter.com/#!/fraudauditor/status/1191877031090364416"/>
    <m/>
    <m/>
    <s v="1191877031090364416"/>
    <m/>
    <b v="0"/>
    <n v="0"/>
    <s v=""/>
    <b v="1"/>
    <s v="en"/>
    <m/>
    <s v="1190589626517532672"/>
    <b v="0"/>
    <n v="0"/>
    <s v=""/>
    <s v="Twitter for iPhone"/>
    <b v="0"/>
    <s v="1191877031090364416"/>
    <s v="Tweet"/>
    <n v="0"/>
    <n v="0"/>
    <s v="-80.820872,28.347876 _x000a_-80.72045,28.347876 _x000a_-80.72045,28.418697 _x000a_-80.820872,28.418697"/>
    <s v="United States"/>
    <s v="US"/>
    <s v="Cocoa, FL"/>
    <s v="52134a4c205be1bc"/>
    <s v="Cocoa"/>
    <s v="city"/>
    <s v="https://api.twitter.com/1.1/geo/id/52134a4c205be1bc.json"/>
    <n v="1"/>
    <s v="39"/>
    <s v="39"/>
    <n v="6"/>
    <n v="20.689655172413794"/>
    <n v="0"/>
    <n v="0"/>
    <n v="0"/>
    <n v="0"/>
    <n v="23"/>
    <n v="79.3103448275862"/>
    <n v="29"/>
  </r>
  <r>
    <s v="gordonfbennett"/>
    <s v="abc"/>
    <m/>
    <m/>
    <m/>
    <m/>
    <m/>
    <m/>
    <m/>
    <m/>
    <s v="No"/>
    <n v="26"/>
    <m/>
    <m/>
    <x v="2"/>
    <d v="2019-11-06T00:26:31.000"/>
    <s v="@ABC You forgot to mention the #GOP .#votersuppression #vra."/>
    <m/>
    <m/>
    <x v="8"/>
    <m/>
    <s v="http://pbs.twimg.com/profile_images/1182210496948097024/FiBsrmhs_normal.jpg"/>
    <x v="15"/>
    <s v="https://twitter.com/#!/gordonfbennett/status/1191874465291853824"/>
    <m/>
    <m/>
    <s v="1191874465291853824"/>
    <s v="1191840420906643457"/>
    <b v="0"/>
    <n v="0"/>
    <s v="28785486"/>
    <b v="0"/>
    <s v="en"/>
    <m/>
    <s v=""/>
    <b v="0"/>
    <n v="1"/>
    <s v=""/>
    <s v="Twitter for Android"/>
    <b v="0"/>
    <s v="1191840420906643457"/>
    <s v="Tweet"/>
    <n v="0"/>
    <n v="0"/>
    <m/>
    <m/>
    <m/>
    <m/>
    <m/>
    <m/>
    <m/>
    <m/>
    <n v="1"/>
    <s v="27"/>
    <s v="27"/>
    <n v="0"/>
    <n v="0"/>
    <n v="0"/>
    <n v="0"/>
    <n v="0"/>
    <n v="0"/>
    <n v="9"/>
    <n v="100"/>
    <n v="9"/>
  </r>
  <r>
    <s v="netminnow"/>
    <s v="abc"/>
    <m/>
    <m/>
    <m/>
    <m/>
    <m/>
    <m/>
    <m/>
    <m/>
    <s v="No"/>
    <n v="27"/>
    <m/>
    <m/>
    <x v="0"/>
    <d v="2019-11-06T00:53:49.000"/>
    <s v="RT @GordonFBennett: @ABC You forgot to mention the #GOP .#votersuppression #vra."/>
    <m/>
    <m/>
    <x v="8"/>
    <m/>
    <s v="http://pbs.twimg.com/profile_images/433842469323554816/dh91gZm8_normal.png"/>
    <x v="16"/>
    <s v="https://twitter.com/#!/netminnow/status/1191881336635756545"/>
    <m/>
    <m/>
    <s v="1191881336635756545"/>
    <m/>
    <b v="0"/>
    <n v="0"/>
    <s v=""/>
    <b v="0"/>
    <s v="en"/>
    <m/>
    <s v=""/>
    <b v="0"/>
    <n v="1"/>
    <s v="1191874465291853824"/>
    <s v="Twitter Web App"/>
    <b v="0"/>
    <s v="1191874465291853824"/>
    <s v="Tweet"/>
    <n v="0"/>
    <n v="0"/>
    <m/>
    <m/>
    <m/>
    <m/>
    <m/>
    <m/>
    <m/>
    <m/>
    <n v="1"/>
    <s v="27"/>
    <s v="27"/>
    <m/>
    <m/>
    <m/>
    <m/>
    <m/>
    <m/>
    <m/>
    <m/>
    <m/>
  </r>
  <r>
    <s v="padakitty"/>
    <s v="padakitty"/>
    <m/>
    <m/>
    <m/>
    <m/>
    <m/>
    <m/>
    <m/>
    <m/>
    <s v="No"/>
    <n v="29"/>
    <m/>
    <m/>
    <x v="1"/>
    <d v="2019-11-06T02:28:22.000"/>
    <s v="99% in and the Dem's &quot;apparent win&quot; is down to about 7,000 votes. This is why voting matters. Presidential races have been close for a long time now, at about 5% difference either way. Voting matters. Obama still had protection from the #VRA and Clinton did not. #VoteBlue"/>
    <m/>
    <m/>
    <x v="9"/>
    <m/>
    <s v="http://pbs.twimg.com/profile_images/1384000037/pilotdiner_normal.jpg"/>
    <x v="17"/>
    <s v="https://twitter.com/#!/padakitty/status/1191905130536460289"/>
    <m/>
    <m/>
    <s v="1191905130536460289"/>
    <m/>
    <b v="0"/>
    <n v="0"/>
    <s v=""/>
    <b v="0"/>
    <s v="en"/>
    <m/>
    <s v=""/>
    <b v="0"/>
    <n v="0"/>
    <s v=""/>
    <s v="Twitter Web App"/>
    <b v="0"/>
    <s v="1191905130536460289"/>
    <s v="Tweet"/>
    <n v="0"/>
    <n v="0"/>
    <m/>
    <m/>
    <m/>
    <m/>
    <m/>
    <m/>
    <m/>
    <m/>
    <n v="1"/>
    <s v="3"/>
    <s v="3"/>
    <n v="2"/>
    <n v="4.081632653061225"/>
    <n v="0"/>
    <n v="0"/>
    <n v="0"/>
    <n v="0"/>
    <n v="47"/>
    <n v="95.91836734693878"/>
    <n v="49"/>
  </r>
  <r>
    <s v="sam_perrin"/>
    <s v="hitachivantara"/>
    <m/>
    <m/>
    <m/>
    <m/>
    <m/>
    <m/>
    <m/>
    <m/>
    <s v="No"/>
    <n v="30"/>
    <m/>
    <m/>
    <x v="0"/>
    <d v="2019-11-06T10:04:05.000"/>
    <s v="Waiting for session #HBI6312BES to start, to find out how @Rabobank are utilising #vRealize #Automation #vRA with @HitachiVantara on their journey to the cloud. #VMworld #VMworld2019"/>
    <m/>
    <m/>
    <x v="10"/>
    <m/>
    <s v="http://pbs.twimg.com/profile_images/888353178529431552/8F1gDTu8_normal.jpg"/>
    <x v="18"/>
    <s v="https://twitter.com/#!/sam_perrin/status/1192019816451842050"/>
    <m/>
    <m/>
    <s v="1192019816451842050"/>
    <m/>
    <b v="0"/>
    <n v="1"/>
    <s v=""/>
    <b v="0"/>
    <s v="en"/>
    <m/>
    <s v=""/>
    <b v="0"/>
    <n v="0"/>
    <s v=""/>
    <s v="Twitter for iPhone"/>
    <b v="0"/>
    <s v="1192019816451842050"/>
    <s v="Tweet"/>
    <n v="0"/>
    <n v="0"/>
    <m/>
    <m/>
    <m/>
    <m/>
    <m/>
    <m/>
    <m/>
    <m/>
    <n v="1"/>
    <s v="26"/>
    <s v="26"/>
    <m/>
    <m/>
    <m/>
    <m/>
    <m/>
    <m/>
    <m/>
    <m/>
    <m/>
  </r>
  <r>
    <s v="o_oweil"/>
    <s v="o_oweil"/>
    <m/>
    <m/>
    <m/>
    <m/>
    <m/>
    <m/>
    <m/>
    <m/>
    <s v="No"/>
    <n v="32"/>
    <m/>
    <m/>
    <x v="1"/>
    <d v="2019-11-05T07:43:58.000"/>
    <s v="#Mali: +de 50morts_x000a_#Burkina: +de 10morts. _x000a_Les terroristes et leurs parrains dÃ©vorent Notre Afrique._x000a_#VRA #REZOPANACOM"/>
    <m/>
    <m/>
    <x v="1"/>
    <m/>
    <s v="http://pbs.twimg.com/profile_images/794187300439728128/Q-zBc7pB_normal.jpg"/>
    <x v="19"/>
    <s v="https://twitter.com/#!/o_oweil/status/1191622165692604417"/>
    <m/>
    <m/>
    <s v="1191622165692604417"/>
    <m/>
    <b v="0"/>
    <n v="4"/>
    <s v=""/>
    <b v="0"/>
    <s v="fr"/>
    <m/>
    <s v=""/>
    <b v="0"/>
    <n v="2"/>
    <s v=""/>
    <s v="Twitter for Android"/>
    <b v="0"/>
    <s v="1191622165692604417"/>
    <s v="Tweet"/>
    <n v="0"/>
    <n v="0"/>
    <m/>
    <m/>
    <m/>
    <m/>
    <m/>
    <m/>
    <m/>
    <m/>
    <n v="2"/>
    <s v="40"/>
    <s v="40"/>
    <n v="0"/>
    <n v="0"/>
    <n v="0"/>
    <n v="0"/>
    <n v="0"/>
    <n v="0"/>
    <n v="17"/>
    <n v="100"/>
    <n v="17"/>
  </r>
  <r>
    <s v="o_oweil"/>
    <s v="o_oweil"/>
    <m/>
    <m/>
    <m/>
    <m/>
    <m/>
    <m/>
    <m/>
    <m/>
    <s v="No"/>
    <n v="33"/>
    <m/>
    <m/>
    <x v="1"/>
    <d v="2019-11-06T10:14:00.000"/>
    <s v="ReportÃ© dÃ©jÃ  2fois, la justice dramatique du dozoland veut juger le ministre #CharlesBleGoude ce mercredi 6nov2019 Ã  15h au palais de justice d'Abidjan Plateau, pour &quot;crimes contre les prisonniers de guerre&quot;._x000a_SOYONS TOUS PRESENTS POUR SOUTENIR LE LEADER DU COJEP_x000a_#VRA #REZOPANACOM https://t.co/Wh9wuygR9h"/>
    <m/>
    <m/>
    <x v="11"/>
    <s v="https://pbs.twimg.com/media/EIrp-ZNXkAAoUDU.jpg"/>
    <s v="https://pbs.twimg.com/media/EIrp-ZNXkAAoUDU.jpg"/>
    <x v="20"/>
    <s v="https://twitter.com/#!/o_oweil/status/1192022312675160064"/>
    <m/>
    <m/>
    <s v="1192022312675160064"/>
    <m/>
    <b v="0"/>
    <n v="1"/>
    <s v=""/>
    <b v="0"/>
    <s v="fr"/>
    <m/>
    <s v=""/>
    <b v="0"/>
    <n v="1"/>
    <s v=""/>
    <s v="Twitter for Android"/>
    <b v="0"/>
    <s v="1192022312675160064"/>
    <s v="Tweet"/>
    <n v="0"/>
    <n v="0"/>
    <m/>
    <m/>
    <m/>
    <m/>
    <m/>
    <m/>
    <m/>
    <m/>
    <n v="2"/>
    <s v="40"/>
    <s v="40"/>
    <n v="0"/>
    <n v="0"/>
    <n v="0"/>
    <n v="0"/>
    <n v="0"/>
    <n v="0"/>
    <n v="43"/>
    <n v="100"/>
    <n v="43"/>
  </r>
  <r>
    <s v="asystecdms"/>
    <s v="kevinstan4d"/>
    <m/>
    <m/>
    <m/>
    <m/>
    <m/>
    <m/>
    <m/>
    <m/>
    <s v="No"/>
    <n v="34"/>
    <m/>
    <m/>
    <x v="0"/>
    <d v="2019-11-06T13:34:23.000"/>
    <s v="RT @KevinStan4d: Looking forward to this one. #vRA #VMworld2019 #Barcelona â¦@AsystecDMSâ© https://t.co/RsJ0h6lzlU"/>
    <m/>
    <m/>
    <x v="12"/>
    <s v="https://pbs.twimg.com/media/EIsQPRuXYAAHvl4.jpg"/>
    <s v="https://pbs.twimg.com/media/EIsQPRuXYAAHvl4.jpg"/>
    <x v="21"/>
    <s v="https://twitter.com/#!/asystecdms/status/1192072739164708864"/>
    <m/>
    <m/>
    <s v="1192072739164708864"/>
    <m/>
    <b v="0"/>
    <n v="0"/>
    <s v=""/>
    <b v="0"/>
    <s v="en"/>
    <m/>
    <s v=""/>
    <b v="0"/>
    <n v="2"/>
    <s v="1192064398807982083"/>
    <s v="Twitter Web App"/>
    <b v="0"/>
    <s v="1192064398807982083"/>
    <s v="Tweet"/>
    <n v="0"/>
    <n v="0"/>
    <m/>
    <m/>
    <m/>
    <m/>
    <m/>
    <m/>
    <m/>
    <m/>
    <n v="1"/>
    <s v="25"/>
    <s v="25"/>
    <n v="0"/>
    <n v="0"/>
    <n v="0"/>
    <n v="0"/>
    <n v="0"/>
    <n v="0"/>
    <n v="12"/>
    <n v="100"/>
    <n v="12"/>
  </r>
  <r>
    <s v="kevinstan4d"/>
    <s v="kevinstan4d"/>
    <m/>
    <m/>
    <m/>
    <m/>
    <m/>
    <m/>
    <m/>
    <m/>
    <s v="No"/>
    <n v="35"/>
    <m/>
    <m/>
    <x v="1"/>
    <d v="2019-11-06T13:01:14.000"/>
    <s v="Looking forward to this one. #vRA #VMworld2019 #Barcelona â¦@AsystecDMSâ© https://t.co/RsJ0h6lzlU"/>
    <m/>
    <m/>
    <x v="12"/>
    <s v="https://pbs.twimg.com/media/EIsQPRuXYAAHvl4.jpg"/>
    <s v="https://pbs.twimg.com/media/EIsQPRuXYAAHvl4.jpg"/>
    <x v="22"/>
    <s v="https://twitter.com/#!/kevinstan4d/status/1192064398807982083"/>
    <m/>
    <m/>
    <s v="1192064398807982083"/>
    <m/>
    <b v="0"/>
    <n v="1"/>
    <s v=""/>
    <b v="0"/>
    <s v="en"/>
    <m/>
    <s v=""/>
    <b v="0"/>
    <n v="2"/>
    <s v=""/>
    <s v="Twitter for iPhone"/>
    <b v="0"/>
    <s v="1192064398807982083"/>
    <s v="Tweet"/>
    <n v="0"/>
    <n v="0"/>
    <m/>
    <m/>
    <m/>
    <m/>
    <m/>
    <m/>
    <m/>
    <m/>
    <n v="1"/>
    <s v="25"/>
    <s v="25"/>
    <n v="0"/>
    <n v="0"/>
    <n v="0"/>
    <n v="0"/>
    <n v="0"/>
    <n v="0"/>
    <n v="10"/>
    <n v="100"/>
    <n v="10"/>
  </r>
  <r>
    <s v="lightnessalways"/>
    <s v="kevinstan4d"/>
    <m/>
    <m/>
    <m/>
    <m/>
    <m/>
    <m/>
    <m/>
    <m/>
    <s v="No"/>
    <n v="36"/>
    <m/>
    <m/>
    <x v="0"/>
    <d v="2019-11-06T14:53:45.000"/>
    <s v="RT @KevinStan4d: Looking forward to this one. #vRA #VMworld2019 #Barcelona â¦@AsystecDMSâ© https://t.co/RsJ0h6lzlU"/>
    <m/>
    <m/>
    <x v="12"/>
    <s v="https://pbs.twimg.com/media/EIsQPRuXYAAHvl4.jpg"/>
    <s v="https://pbs.twimg.com/media/EIsQPRuXYAAHvl4.jpg"/>
    <x v="23"/>
    <s v="https://twitter.com/#!/lightnessalways/status/1192092714726236160"/>
    <m/>
    <m/>
    <s v="1192092714726236160"/>
    <m/>
    <b v="0"/>
    <n v="0"/>
    <s v=""/>
    <b v="0"/>
    <s v="en"/>
    <m/>
    <s v=""/>
    <b v="0"/>
    <n v="2"/>
    <s v="1192064398807982083"/>
    <s v="Twitter for iPhone"/>
    <b v="0"/>
    <s v="1192064398807982083"/>
    <s v="Tweet"/>
    <n v="0"/>
    <n v="0"/>
    <m/>
    <m/>
    <m/>
    <m/>
    <m/>
    <m/>
    <m/>
    <m/>
    <n v="1"/>
    <s v="25"/>
    <s v="25"/>
    <n v="0"/>
    <n v="0"/>
    <n v="0"/>
    <n v="0"/>
    <n v="0"/>
    <n v="0"/>
    <n v="12"/>
    <n v="100"/>
    <n v="12"/>
  </r>
  <r>
    <s v="airdropster"/>
    <s v="airdropster"/>
    <m/>
    <m/>
    <m/>
    <m/>
    <m/>
    <m/>
    <m/>
    <m/>
    <s v="No"/>
    <n v="37"/>
    <m/>
    <m/>
    <x v="1"/>
    <d v="2019-11-06T16:14:40.000"/>
    <s v="NEW AIRDROP ðŸ“¢_x000a__x000a_#Verasity (#BTC, #VRAB and #VRA) is doing a new AIRDROP (ðŸ’µ Value: ~ n/a)_x000a__x000a_Click here: https://t.co/H3I98wUTQg_x000a__x000a_#AIRDROPS $BTC $VRAB $VRA https://t.co/pjzjN0eO7s"/>
    <s v="https://airdropster.com/2426/airdrop-verasity-referral-btc,-vrab-and-vra"/>
    <s v="airdropster.com"/>
    <x v="13"/>
    <s v="https://pbs.twimg.com/media/EIs8hxjWoAg0KI8.png"/>
    <s v="https://pbs.twimg.com/media/EIs8hxjWoAg0KI8.png"/>
    <x v="24"/>
    <s v="https://twitter.com/#!/airdropster/status/1192113078537785345"/>
    <m/>
    <m/>
    <s v="1192113078537785345"/>
    <m/>
    <b v="0"/>
    <n v="0"/>
    <s v=""/>
    <b v="0"/>
    <s v="en"/>
    <m/>
    <s v=""/>
    <b v="0"/>
    <n v="0"/>
    <s v=""/>
    <s v="Hootsuite Inc."/>
    <b v="0"/>
    <s v="1192113078537785345"/>
    <s v="Tweet"/>
    <n v="0"/>
    <n v="0"/>
    <m/>
    <m/>
    <m/>
    <m/>
    <m/>
    <m/>
    <m/>
    <m/>
    <n v="1"/>
    <s v="3"/>
    <s v="3"/>
    <n v="0"/>
    <n v="0"/>
    <n v="0"/>
    <n v="0"/>
    <n v="0"/>
    <n v="0"/>
    <n v="24"/>
    <n v="100"/>
    <n v="24"/>
  </r>
  <r>
    <s v="kboehlert"/>
    <s v="visresassn"/>
    <m/>
    <m/>
    <m/>
    <m/>
    <m/>
    <m/>
    <m/>
    <m/>
    <s v="No"/>
    <n v="38"/>
    <m/>
    <m/>
    <x v="0"/>
    <d v="2019-11-06T17:06:16.000"/>
    <s v="RT @VisResAssn: Are you interested in #ImageCollections, #artlibraries, #archives, or #dh? Or all of the above?? Consider joining #VRA! Weâ€™â€¦"/>
    <m/>
    <m/>
    <x v="4"/>
    <m/>
    <s v="http://pbs.twimg.com/profile_images/828024613837824000/a3rkr2FD_normal.jpg"/>
    <x v="25"/>
    <s v="https://twitter.com/#!/kboehlert/status/1192126061959499776"/>
    <m/>
    <m/>
    <s v="1192126061959499776"/>
    <m/>
    <b v="0"/>
    <n v="0"/>
    <s v=""/>
    <b v="0"/>
    <s v="en"/>
    <m/>
    <s v=""/>
    <b v="0"/>
    <n v="4"/>
    <s v="1191717256931270663"/>
    <s v="TweetDeck"/>
    <b v="0"/>
    <s v="1191717256931270663"/>
    <s v="Tweet"/>
    <n v="0"/>
    <n v="0"/>
    <m/>
    <m/>
    <m/>
    <m/>
    <m/>
    <m/>
    <m/>
    <m/>
    <n v="1"/>
    <s v="10"/>
    <s v="10"/>
    <n v="0"/>
    <n v="0"/>
    <n v="0"/>
    <n v="0"/>
    <n v="0"/>
    <n v="0"/>
    <n v="21"/>
    <n v="100"/>
    <n v="21"/>
  </r>
  <r>
    <s v="senhanksanders"/>
    <s v="senhanksanders"/>
    <m/>
    <m/>
    <m/>
    <m/>
    <m/>
    <m/>
    <m/>
    <m/>
    <s v="No"/>
    <n v="39"/>
    <m/>
    <m/>
    <x v="1"/>
    <d v="2019-11-07T01:50:24.000"/>
    <s v="#alpolitics #RightToVote #VRA #VotingRights _x000a_https://t.co/VLzZTEcV2F"/>
    <s v="https://www.al.com/news/birmingham/2019/11/former-alabama-sen-hank-sanders-testifies-about-racism-in-gerrymandering-case.html"/>
    <s v="al.com"/>
    <x v="14"/>
    <m/>
    <s v="http://pbs.twimg.com/profile_images/1006873108416884736/jRniPfBM_normal.jpg"/>
    <x v="26"/>
    <s v="https://twitter.com/#!/senhanksanders/status/1192257962959679488"/>
    <m/>
    <m/>
    <s v="1192257962959679488"/>
    <m/>
    <b v="0"/>
    <n v="2"/>
    <s v=""/>
    <b v="0"/>
    <s v="und"/>
    <m/>
    <s v=""/>
    <b v="0"/>
    <n v="0"/>
    <s v=""/>
    <s v="Twitter Web App"/>
    <b v="0"/>
    <s v="1192257962959679488"/>
    <s v="Tweet"/>
    <n v="0"/>
    <n v="0"/>
    <m/>
    <m/>
    <m/>
    <m/>
    <m/>
    <m/>
    <m/>
    <m/>
    <n v="1"/>
    <s v="3"/>
    <s v="3"/>
    <n v="0"/>
    <n v="0"/>
    <n v="0"/>
    <n v="0"/>
    <n v="0"/>
    <n v="0"/>
    <n v="4"/>
    <n v="100"/>
    <n v="4"/>
  </r>
  <r>
    <s v="nafs2016"/>
    <s v="kherriage"/>
    <m/>
    <m/>
    <m/>
    <m/>
    <m/>
    <m/>
    <m/>
    <m/>
    <s v="No"/>
    <n v="40"/>
    <m/>
    <m/>
    <x v="0"/>
    <d v="2019-11-07T02:54:33.000"/>
    <s v="RT @KHerriage: Internals confirming overbought nature of the market with sentiment ST frothy. Fear &amp;amp; greed index @ 87, put/call ratio .71.â€¦"/>
    <m/>
    <m/>
    <x v="0"/>
    <m/>
    <s v="http://pbs.twimg.com/profile_images/990842911364468736/sEDWlvgs_normal.jpg"/>
    <x v="27"/>
    <s v="https://twitter.com/#!/nafs2016/status/1192274109482328064"/>
    <m/>
    <m/>
    <s v="1192274109482328064"/>
    <m/>
    <b v="0"/>
    <n v="0"/>
    <s v=""/>
    <b v="0"/>
    <s v="en"/>
    <m/>
    <s v=""/>
    <b v="0"/>
    <n v="2"/>
    <s v="1192139358566002689"/>
    <s v="Twitter for Android"/>
    <b v="0"/>
    <s v="1192139358566002689"/>
    <s v="Tweet"/>
    <n v="0"/>
    <n v="0"/>
    <m/>
    <m/>
    <m/>
    <m/>
    <m/>
    <m/>
    <m/>
    <m/>
    <n v="1"/>
    <s v="6"/>
    <s v="6"/>
    <n v="0"/>
    <n v="0"/>
    <n v="2"/>
    <n v="8.695652173913043"/>
    <n v="0"/>
    <n v="0"/>
    <n v="21"/>
    <n v="91.30434782608695"/>
    <n v="23"/>
  </r>
  <r>
    <s v="spidey2345"/>
    <s v="kherriage"/>
    <m/>
    <m/>
    <m/>
    <m/>
    <m/>
    <m/>
    <m/>
    <m/>
    <s v="No"/>
    <n v="41"/>
    <m/>
    <m/>
    <x v="0"/>
    <d v="2019-11-07T02:55:02.000"/>
    <s v="RT @KHerriage: Internals confirming overbought nature of the market with sentiment ST frothy. Fear &amp;amp; greed index @ 87, put/call ratio .71.â€¦"/>
    <m/>
    <m/>
    <x v="0"/>
    <m/>
    <s v="http://pbs.twimg.com/profile_images/988287336009142273/n93CvQr9_normal.jpg"/>
    <x v="28"/>
    <s v="https://twitter.com/#!/spidey2345/status/1192274229523369987"/>
    <m/>
    <m/>
    <s v="1192274229523369987"/>
    <m/>
    <b v="0"/>
    <n v="0"/>
    <s v=""/>
    <b v="0"/>
    <s v="en"/>
    <m/>
    <s v=""/>
    <b v="0"/>
    <n v="2"/>
    <s v="1192139358566002689"/>
    <s v="Twitter for Android"/>
    <b v="0"/>
    <s v="1192139358566002689"/>
    <s v="Tweet"/>
    <n v="0"/>
    <n v="0"/>
    <m/>
    <m/>
    <m/>
    <m/>
    <m/>
    <m/>
    <m/>
    <m/>
    <n v="1"/>
    <s v="6"/>
    <s v="6"/>
    <n v="0"/>
    <n v="0"/>
    <n v="2"/>
    <n v="8.695652173913043"/>
    <n v="0"/>
    <n v="0"/>
    <n v="21"/>
    <n v="91.30434782608695"/>
    <n v="23"/>
  </r>
  <r>
    <s v="trextrip"/>
    <s v="kherriage"/>
    <m/>
    <m/>
    <m/>
    <m/>
    <m/>
    <m/>
    <m/>
    <m/>
    <s v="No"/>
    <n v="42"/>
    <m/>
    <m/>
    <x v="0"/>
    <d v="2019-11-05T02:14:32.000"/>
    <s v="RT @KHerriage: The melt up is on. Buy pullbacks aggressively. Based on our work, pullbacks should be (very) short lived. _x000a__x000a_*Dow Jones 30K bâ€¦"/>
    <m/>
    <m/>
    <x v="0"/>
    <m/>
    <s v="http://pbs.twimg.com/profile_images/1180161210395877376/2BRuOTfu_normal.jpg"/>
    <x v="29"/>
    <s v="https://twitter.com/#!/trextrip/status/1191539262132563974"/>
    <m/>
    <m/>
    <s v="1191539262132563974"/>
    <m/>
    <b v="0"/>
    <n v="0"/>
    <s v=""/>
    <b v="1"/>
    <s v="en"/>
    <m/>
    <s v="1191367269609345024"/>
    <b v="0"/>
    <n v="10"/>
    <s v="1191512993168793600"/>
    <s v="Twitter for iPhone"/>
    <b v="0"/>
    <s v="1191512993168793600"/>
    <s v="Tweet"/>
    <n v="0"/>
    <n v="0"/>
    <m/>
    <m/>
    <m/>
    <m/>
    <m/>
    <m/>
    <m/>
    <m/>
    <n v="2"/>
    <s v="6"/>
    <s v="6"/>
    <n v="1"/>
    <n v="4.166666666666667"/>
    <n v="0"/>
    <n v="0"/>
    <n v="0"/>
    <n v="0"/>
    <n v="23"/>
    <n v="95.83333333333333"/>
    <n v="24"/>
  </r>
  <r>
    <s v="trextrip"/>
    <s v="kherriage"/>
    <m/>
    <m/>
    <m/>
    <m/>
    <m/>
    <m/>
    <m/>
    <m/>
    <s v="No"/>
    <n v="43"/>
    <m/>
    <m/>
    <x v="0"/>
    <d v="2019-11-07T19:02:53.000"/>
    <s v="RT @KHerriage: The global economic revival growing out of this revolution will be earth shattering &amp;amp; transform global governance into a &quot;peâ€¦"/>
    <m/>
    <m/>
    <x v="0"/>
    <m/>
    <s v="http://pbs.twimg.com/profile_images/1180161210395877376/2BRuOTfu_normal.jpg"/>
    <x v="30"/>
    <s v="https://twitter.com/#!/trextrip/status/1192517795759689730"/>
    <m/>
    <m/>
    <s v="1192517795759689730"/>
    <m/>
    <b v="0"/>
    <n v="0"/>
    <s v=""/>
    <b v="0"/>
    <s v="en"/>
    <m/>
    <s v=""/>
    <b v="0"/>
    <n v="3"/>
    <s v="1192508820020436993"/>
    <s v="Twitter for iPhone"/>
    <b v="0"/>
    <s v="1192508820020436993"/>
    <s v="Tweet"/>
    <n v="0"/>
    <n v="0"/>
    <m/>
    <m/>
    <m/>
    <m/>
    <m/>
    <m/>
    <m/>
    <m/>
    <n v="2"/>
    <s v="6"/>
    <s v="6"/>
    <n v="1"/>
    <n v="4.545454545454546"/>
    <n v="0"/>
    <n v="0"/>
    <n v="0"/>
    <n v="0"/>
    <n v="21"/>
    <n v="95.45454545454545"/>
    <n v="22"/>
  </r>
  <r>
    <s v="hereshenry"/>
    <s v="vrealizeauto"/>
    <m/>
    <m/>
    <m/>
    <m/>
    <m/>
    <m/>
    <m/>
    <m/>
    <s v="No"/>
    <n v="44"/>
    <m/>
    <m/>
    <x v="0"/>
    <d v="2019-11-07T19:41:29.000"/>
    <s v="RT @vRealizeAuto: â˜‘ï¸Simple set up_x000a_â˜‘ï¸DevOps friendly_x000a_â˜‘ï¸Secure and compliant _x000a__x000a_Explore the benefits and features of #vRA."/>
    <m/>
    <m/>
    <x v="3"/>
    <m/>
    <s v="http://pbs.twimg.com/profile_images/560495495286509568/IW3sgfSS_normal.jpeg"/>
    <x v="31"/>
    <s v="https://twitter.com/#!/hereshenry/status/1192527511655194625"/>
    <m/>
    <m/>
    <s v="1192527511655194625"/>
    <m/>
    <b v="0"/>
    <n v="0"/>
    <s v=""/>
    <b v="0"/>
    <s v="en"/>
    <m/>
    <s v=""/>
    <b v="0"/>
    <n v="5"/>
    <s v="1192524620815065088"/>
    <s v="Twitter for iPhone"/>
    <b v="0"/>
    <s v="1192524620815065088"/>
    <s v="Tweet"/>
    <n v="0"/>
    <n v="0"/>
    <m/>
    <m/>
    <m/>
    <m/>
    <m/>
    <m/>
    <m/>
    <m/>
    <n v="1"/>
    <s v="4"/>
    <s v="4"/>
    <n v="4"/>
    <n v="17.391304347826086"/>
    <n v="0"/>
    <n v="0"/>
    <n v="0"/>
    <n v="0"/>
    <n v="19"/>
    <n v="82.6086956521739"/>
    <n v="23"/>
  </r>
  <r>
    <s v="eglowrey"/>
    <s v="kherriage"/>
    <m/>
    <m/>
    <m/>
    <m/>
    <m/>
    <m/>
    <m/>
    <m/>
    <s v="No"/>
    <n v="45"/>
    <m/>
    <m/>
    <x v="0"/>
    <d v="2019-11-07T20:16:14.000"/>
    <s v="RT @KHerriage: The global economic revival growing out of this revolution will be earth shattering &amp;amp; transform global governance into a &quot;peâ€¦"/>
    <m/>
    <m/>
    <x v="0"/>
    <m/>
    <s v="http://pbs.twimg.com/profile_images/781949770407538688/vYSBHOBj_normal.jpg"/>
    <x v="32"/>
    <s v="https://twitter.com/#!/eglowrey/status/1192536255885664256"/>
    <m/>
    <m/>
    <s v="1192536255885664256"/>
    <m/>
    <b v="0"/>
    <n v="0"/>
    <s v=""/>
    <b v="0"/>
    <s v="en"/>
    <m/>
    <s v=""/>
    <b v="0"/>
    <n v="3"/>
    <s v="1192508820020436993"/>
    <s v="Twitter for iPhone"/>
    <b v="0"/>
    <s v="1192508820020436993"/>
    <s v="Tweet"/>
    <n v="0"/>
    <n v="0"/>
    <m/>
    <m/>
    <m/>
    <m/>
    <m/>
    <m/>
    <m/>
    <m/>
    <n v="1"/>
    <s v="6"/>
    <s v="6"/>
    <n v="1"/>
    <n v="4.545454545454546"/>
    <n v="0"/>
    <n v="0"/>
    <n v="0"/>
    <n v="0"/>
    <n v="21"/>
    <n v="95.45454545454545"/>
    <n v="22"/>
  </r>
  <r>
    <s v="pramod_rane"/>
    <s v="vrealizeauto"/>
    <m/>
    <m/>
    <m/>
    <m/>
    <m/>
    <m/>
    <m/>
    <m/>
    <s v="No"/>
    <n v="46"/>
    <m/>
    <m/>
    <x v="0"/>
    <d v="2019-11-07T23:10:03.000"/>
    <s v="RT @vRealizeAuto: â˜‘ï¸Simple set up_x000a_â˜‘ï¸DevOps friendly_x000a_â˜‘ï¸Secure and compliant _x000a__x000a_Explore the benefits and features of #vRA."/>
    <m/>
    <m/>
    <x v="3"/>
    <m/>
    <s v="http://pbs.twimg.com/profile_images/1123595991045656577/ud7635Nv_normal.jpg"/>
    <x v="33"/>
    <s v="https://twitter.com/#!/pramod_rane/status/1192580001050181633"/>
    <m/>
    <m/>
    <s v="1192580001050181633"/>
    <m/>
    <b v="0"/>
    <n v="0"/>
    <s v=""/>
    <b v="0"/>
    <s v="en"/>
    <m/>
    <s v=""/>
    <b v="0"/>
    <n v="5"/>
    <s v="1192524620815065088"/>
    <s v="Twitter for iPhone"/>
    <b v="0"/>
    <s v="1192524620815065088"/>
    <s v="Tweet"/>
    <n v="0"/>
    <n v="0"/>
    <m/>
    <m/>
    <m/>
    <m/>
    <m/>
    <m/>
    <m/>
    <m/>
    <n v="1"/>
    <s v="4"/>
    <s v="4"/>
    <n v="4"/>
    <n v="17.391304347826086"/>
    <n v="0"/>
    <n v="0"/>
    <n v="0"/>
    <n v="0"/>
    <n v="19"/>
    <n v="82.6086956521739"/>
    <n v="23"/>
  </r>
  <r>
    <s v="gypsydennis"/>
    <s v="nwgsdpdx"/>
    <m/>
    <m/>
    <m/>
    <m/>
    <m/>
    <m/>
    <m/>
    <m/>
    <s v="Yes"/>
    <n v="47"/>
    <m/>
    <m/>
    <x v="0"/>
    <d v="2019-11-08T03:50:28.000"/>
    <s v="Hereâ€™s the end result. Stacks of #VoteForward notes &amp;amp; voter registration forms, sealed &amp;amp; soon-to-be-delivered by @NWGSDPDX ! #VoteBlue #VRA #AllTheSwingVoteLadies (but all are welcome!) https://t.co/pw8CWaJbNc"/>
    <m/>
    <m/>
    <x v="15"/>
    <s v="https://pbs.twimg.com/media/EI0lWDtUwAIHWyj.jpg"/>
    <s v="https://pbs.twimg.com/media/EI0lWDtUwAIHWyj.jpg"/>
    <x v="34"/>
    <s v="https://twitter.com/#!/gypsydennis/status/1192650567258005504"/>
    <m/>
    <m/>
    <s v="1192650567258005504"/>
    <s v="1192640439024635905"/>
    <b v="0"/>
    <n v="5"/>
    <s v="294913295"/>
    <b v="0"/>
    <s v="en"/>
    <m/>
    <s v=""/>
    <b v="0"/>
    <n v="2"/>
    <s v=""/>
    <s v="Twitter for iPhone"/>
    <b v="0"/>
    <s v="1192640439024635905"/>
    <s v="Tweet"/>
    <n v="0"/>
    <n v="0"/>
    <m/>
    <m/>
    <m/>
    <m/>
    <m/>
    <m/>
    <m/>
    <m/>
    <n v="1"/>
    <s v="24"/>
    <s v="24"/>
    <n v="1"/>
    <n v="3.5714285714285716"/>
    <n v="0"/>
    <n v="0"/>
    <n v="0"/>
    <n v="0"/>
    <n v="27"/>
    <n v="96.42857142857143"/>
    <n v="28"/>
  </r>
  <r>
    <s v="nwgsdpdx"/>
    <s v="gypsydennis"/>
    <m/>
    <m/>
    <m/>
    <m/>
    <m/>
    <m/>
    <m/>
    <m/>
    <s v="Yes"/>
    <n v="48"/>
    <m/>
    <m/>
    <x v="0"/>
    <d v="2019-11-08T05:20:20.000"/>
    <s v="RT @GypsyDennis: Hereâ€™s the end result. Stacks of #VoteForward notes &amp;amp; voter registration forms, sealed &amp;amp; soon-to-be-delivered by @NWGSDPDXâ€¦"/>
    <m/>
    <m/>
    <x v="16"/>
    <m/>
    <s v="http://pbs.twimg.com/profile_images/1164370469513859072/wcrP6wGt_normal.jpg"/>
    <x v="35"/>
    <s v="https://twitter.com/#!/nwgsdpdx/status/1192673182202777600"/>
    <m/>
    <m/>
    <s v="1192673182202777600"/>
    <m/>
    <b v="0"/>
    <n v="0"/>
    <s v=""/>
    <b v="0"/>
    <s v="en"/>
    <m/>
    <s v=""/>
    <b v="0"/>
    <n v="2"/>
    <s v="1192650567258005504"/>
    <s v="Twitter for iPhone"/>
    <b v="0"/>
    <s v="1192650567258005504"/>
    <s v="Tweet"/>
    <n v="0"/>
    <n v="0"/>
    <m/>
    <m/>
    <m/>
    <m/>
    <m/>
    <m/>
    <m/>
    <m/>
    <n v="1"/>
    <s v="24"/>
    <s v="24"/>
    <n v="0"/>
    <n v="0"/>
    <n v="0"/>
    <n v="0"/>
    <n v="0"/>
    <n v="0"/>
    <n v="23"/>
    <n v="100"/>
    <n v="23"/>
  </r>
  <r>
    <s v="mpoore"/>
    <s v="oporanski"/>
    <m/>
    <m/>
    <m/>
    <m/>
    <m/>
    <m/>
    <m/>
    <m/>
    <s v="No"/>
    <n v="49"/>
    <m/>
    <m/>
    <x v="0"/>
    <d v="2019-11-08T05:39:17.000"/>
    <s v="RT @oporanski: Tripwire integration with #VMware #vRA #vRO is actually pretty simple. Three simple REST calls plus one EBS subscription andâ€¦"/>
    <m/>
    <m/>
    <x v="17"/>
    <m/>
    <s v="http://pbs.twimg.com/profile_images/793113277022760960/n0RTIJGK_normal.jpg"/>
    <x v="36"/>
    <s v="https://twitter.com/#!/mpoore/status/1192677952154157056"/>
    <m/>
    <m/>
    <s v="1192677952154157056"/>
    <m/>
    <b v="0"/>
    <n v="0"/>
    <s v=""/>
    <b v="0"/>
    <s v="en"/>
    <m/>
    <s v=""/>
    <b v="0"/>
    <n v="4"/>
    <s v="1192420100529364992"/>
    <s v="Twitter for iPhone"/>
    <b v="0"/>
    <s v="1192420100529364992"/>
    <s v="Tweet"/>
    <n v="0"/>
    <n v="0"/>
    <m/>
    <m/>
    <m/>
    <m/>
    <m/>
    <m/>
    <m/>
    <m/>
    <n v="1"/>
    <s v="4"/>
    <s v="4"/>
    <n v="1"/>
    <n v="4.761904761904762"/>
    <n v="0"/>
    <n v="0"/>
    <n v="0"/>
    <n v="0"/>
    <n v="20"/>
    <n v="95.23809523809524"/>
    <n v="21"/>
  </r>
  <r>
    <s v="llabuda"/>
    <s v="gypsydennis"/>
    <m/>
    <m/>
    <m/>
    <m/>
    <m/>
    <m/>
    <m/>
    <m/>
    <s v="No"/>
    <n v="50"/>
    <m/>
    <m/>
    <x v="0"/>
    <d v="2019-11-08T05:42:35.000"/>
    <s v="RT @GypsyDennis: Hereâ€™s the end result. Stacks of #VoteForward notes &amp;amp; voter registration forms, sealed &amp;amp; soon-to-be-delivered by @NWGSDPDXâ€¦"/>
    <m/>
    <m/>
    <x v="16"/>
    <m/>
    <s v="http://pbs.twimg.com/profile_images/674028502/louise_normal.jpg"/>
    <x v="37"/>
    <s v="https://twitter.com/#!/llabuda/status/1192678781741174784"/>
    <m/>
    <m/>
    <s v="1192678781741174784"/>
    <m/>
    <b v="0"/>
    <n v="0"/>
    <s v=""/>
    <b v="0"/>
    <s v="en"/>
    <m/>
    <s v=""/>
    <b v="0"/>
    <n v="2"/>
    <s v="1192650567258005504"/>
    <s v="Twitter for iPhone"/>
    <b v="0"/>
    <s v="1192650567258005504"/>
    <s v="Tweet"/>
    <n v="0"/>
    <n v="0"/>
    <m/>
    <m/>
    <m/>
    <m/>
    <m/>
    <m/>
    <m/>
    <m/>
    <n v="1"/>
    <s v="24"/>
    <s v="24"/>
    <n v="0"/>
    <n v="0"/>
    <n v="0"/>
    <n v="0"/>
    <n v="0"/>
    <n v="0"/>
    <n v="23"/>
    <n v="100"/>
    <n v="23"/>
  </r>
  <r>
    <s v="akvirtualgeek"/>
    <s v="vrealizeauto"/>
    <m/>
    <m/>
    <m/>
    <m/>
    <m/>
    <m/>
    <m/>
    <m/>
    <s v="No"/>
    <n v="51"/>
    <m/>
    <m/>
    <x v="0"/>
    <d v="2019-11-07T21:24:25.000"/>
    <s v="RT @vRealizeAuto: â˜‘ï¸Simple set up_x000a_â˜‘ï¸DevOps friendly_x000a_â˜‘ï¸Secure and compliant _x000a__x000a_Explore the benefits and features of #vRA."/>
    <m/>
    <m/>
    <x v="3"/>
    <m/>
    <s v="http://pbs.twimg.com/profile_images/827646026970460161/PE3vCxk__normal.jpg"/>
    <x v="38"/>
    <s v="https://twitter.com/#!/akvirtualgeek/status/1192553417199120384"/>
    <m/>
    <m/>
    <s v="1192553417199120384"/>
    <m/>
    <b v="0"/>
    <n v="0"/>
    <s v=""/>
    <b v="0"/>
    <s v="en"/>
    <m/>
    <s v=""/>
    <b v="0"/>
    <n v="5"/>
    <s v="1192524620815065088"/>
    <s v="Twitter for iPhone"/>
    <b v="0"/>
    <s v="1192524620815065088"/>
    <s v="Tweet"/>
    <n v="0"/>
    <n v="0"/>
    <m/>
    <m/>
    <m/>
    <m/>
    <m/>
    <m/>
    <m/>
    <m/>
    <n v="1"/>
    <s v="4"/>
    <s v="4"/>
    <n v="4"/>
    <n v="17.391304347826086"/>
    <n v="0"/>
    <n v="0"/>
    <n v="0"/>
    <n v="0"/>
    <n v="19"/>
    <n v="82.6086956521739"/>
    <n v="23"/>
  </r>
  <r>
    <s v="akvirtualgeek"/>
    <s v="oporanski"/>
    <m/>
    <m/>
    <m/>
    <m/>
    <m/>
    <m/>
    <m/>
    <m/>
    <s v="No"/>
    <n v="52"/>
    <m/>
    <m/>
    <x v="0"/>
    <d v="2019-11-08T08:43:58.000"/>
    <s v="RT @oporanski: Tripwire integration with #VMware #vRA #vRO is actually pretty simple. Three simple REST calls plus one EBS subscription andâ€¦"/>
    <m/>
    <m/>
    <x v="17"/>
    <m/>
    <s v="http://pbs.twimg.com/profile_images/827646026970460161/PE3vCxk__normal.jpg"/>
    <x v="39"/>
    <s v="https://twitter.com/#!/akvirtualgeek/status/1192724428091613184"/>
    <m/>
    <m/>
    <s v="1192724428091613184"/>
    <m/>
    <b v="0"/>
    <n v="0"/>
    <s v=""/>
    <b v="0"/>
    <s v="en"/>
    <m/>
    <s v=""/>
    <b v="0"/>
    <n v="4"/>
    <s v="1192420100529364992"/>
    <s v="Twitter for iPhone"/>
    <b v="0"/>
    <s v="1192420100529364992"/>
    <s v="Tweet"/>
    <n v="0"/>
    <n v="0"/>
    <m/>
    <m/>
    <m/>
    <m/>
    <m/>
    <m/>
    <m/>
    <m/>
    <n v="1"/>
    <s v="4"/>
    <s v="4"/>
    <n v="1"/>
    <n v="4.761904761904762"/>
    <n v="0"/>
    <n v="0"/>
    <n v="0"/>
    <n v="0"/>
    <n v="20"/>
    <n v="95.23809523809524"/>
    <n v="21"/>
  </r>
  <r>
    <s v="ctopope"/>
    <s v="oporanski"/>
    <m/>
    <m/>
    <m/>
    <m/>
    <m/>
    <m/>
    <m/>
    <m/>
    <s v="No"/>
    <n v="53"/>
    <m/>
    <m/>
    <x v="0"/>
    <d v="2019-11-08T08:52:03.000"/>
    <s v="RT @oporanski: Tripwire integration with #VMware #vRA #vRO is actually pretty simple. Three simple REST calls plus one EBS subscription andâ€¦"/>
    <m/>
    <m/>
    <x v="17"/>
    <m/>
    <s v="http://pbs.twimg.com/profile_images/1035062951584178176/7nw-WftJ_normal.jpg"/>
    <x v="40"/>
    <s v="https://twitter.com/#!/ctopope/status/1192726465063899136"/>
    <m/>
    <m/>
    <s v="1192726465063899136"/>
    <m/>
    <b v="0"/>
    <n v="0"/>
    <s v=""/>
    <b v="0"/>
    <s v="en"/>
    <m/>
    <s v=""/>
    <b v="0"/>
    <n v="4"/>
    <s v="1192420100529364992"/>
    <s v="Twitter for iPhone"/>
    <b v="0"/>
    <s v="1192420100529364992"/>
    <s v="Tweet"/>
    <n v="0"/>
    <n v="0"/>
    <m/>
    <m/>
    <m/>
    <m/>
    <m/>
    <m/>
    <m/>
    <m/>
    <n v="1"/>
    <s v="4"/>
    <s v="4"/>
    <n v="1"/>
    <n v="4.761904761904762"/>
    <n v="0"/>
    <n v="0"/>
    <n v="0"/>
    <n v="0"/>
    <n v="20"/>
    <n v="95.23809523809524"/>
    <n v="21"/>
  </r>
  <r>
    <s v="afragop72"/>
    <s v="oporanski"/>
    <m/>
    <m/>
    <m/>
    <m/>
    <m/>
    <m/>
    <m/>
    <m/>
    <s v="No"/>
    <n v="54"/>
    <m/>
    <m/>
    <x v="0"/>
    <d v="2019-11-08T09:00:28.000"/>
    <s v="RT @oporanski: Tripwire integration with #VMware #vRA #vRO is actually pretty simple. Three simple REST calls plus one EBS subscription andâ€¦"/>
    <m/>
    <m/>
    <x v="17"/>
    <m/>
    <s v="http://pbs.twimg.com/profile_images/470671428585394176/2N7bin9W_normal.jpeg"/>
    <x v="41"/>
    <s v="https://twitter.com/#!/afragop72/status/1192728583954935808"/>
    <m/>
    <m/>
    <s v="1192728583954935808"/>
    <m/>
    <b v="0"/>
    <n v="0"/>
    <s v=""/>
    <b v="0"/>
    <s v="en"/>
    <m/>
    <s v=""/>
    <b v="0"/>
    <n v="4"/>
    <s v="1192420100529364992"/>
    <s v="Twitter for iPhone"/>
    <b v="0"/>
    <s v="1192420100529364992"/>
    <s v="Tweet"/>
    <n v="0"/>
    <n v="0"/>
    <m/>
    <m/>
    <m/>
    <m/>
    <m/>
    <m/>
    <m/>
    <m/>
    <n v="1"/>
    <s v="4"/>
    <s v="4"/>
    <n v="1"/>
    <n v="4.761904761904762"/>
    <n v="0"/>
    <n v="0"/>
    <n v="0"/>
    <n v="0"/>
    <n v="20"/>
    <n v="95.23809523809524"/>
    <n v="21"/>
  </r>
  <r>
    <s v="jarhead_trader"/>
    <s v="kherriage"/>
    <m/>
    <m/>
    <m/>
    <m/>
    <m/>
    <m/>
    <m/>
    <m/>
    <s v="No"/>
    <n v="55"/>
    <m/>
    <m/>
    <x v="0"/>
    <d v="2019-11-08T10:41:32.000"/>
    <s v="RT @KHerriage: The global economic revival growing out of this revolution will be earth shattering &amp;amp; transform global governance into a &quot;peâ€¦"/>
    <m/>
    <m/>
    <x v="0"/>
    <m/>
    <s v="http://pbs.twimg.com/profile_images/988284946728083457/DPIO7WV8_normal.jpg"/>
    <x v="42"/>
    <s v="https://twitter.com/#!/jarhead_trader/status/1192754018638028800"/>
    <m/>
    <m/>
    <s v="1192754018638028800"/>
    <m/>
    <b v="0"/>
    <n v="0"/>
    <s v=""/>
    <b v="0"/>
    <s v="en"/>
    <m/>
    <s v=""/>
    <b v="0"/>
    <n v="3"/>
    <s v="1192508820020436993"/>
    <s v="Twitter for Android"/>
    <b v="0"/>
    <s v="1192508820020436993"/>
    <s v="Tweet"/>
    <n v="0"/>
    <n v="0"/>
    <m/>
    <m/>
    <m/>
    <m/>
    <m/>
    <m/>
    <m/>
    <m/>
    <n v="1"/>
    <s v="6"/>
    <s v="6"/>
    <n v="1"/>
    <n v="4.545454545454546"/>
    <n v="0"/>
    <n v="0"/>
    <n v="0"/>
    <n v="0"/>
    <n v="21"/>
    <n v="95.45454545454545"/>
    <n v="22"/>
  </r>
  <r>
    <s v="virtualhobbit"/>
    <s v="virtualhobbit"/>
    <m/>
    <m/>
    <m/>
    <m/>
    <m/>
    <m/>
    <m/>
    <m/>
    <s v="No"/>
    <n v="56"/>
    <m/>
    <m/>
    <x v="1"/>
    <d v="2019-11-08T10:53:08.000"/>
    <s v="Spending the next few hours trying to figure out how the ACME protocol works with Microsoft Exchange._x000a__x000a_'cos it's imperative I have pukka LE certs for Exchange? No._x000a__x000a_But if I can get it working with that, I can figure it out for #vRSLCM, #vRA and Co...."/>
    <m/>
    <m/>
    <x v="18"/>
    <m/>
    <s v="http://pbs.twimg.com/profile_images/844806458621374464/8VZjD-GS_normal.jpg"/>
    <x v="43"/>
    <s v="https://twitter.com/#!/virtualhobbit/status/1192756934270578688"/>
    <m/>
    <m/>
    <s v="1192756934270578688"/>
    <m/>
    <b v="0"/>
    <n v="1"/>
    <s v=""/>
    <b v="0"/>
    <s v="en"/>
    <m/>
    <s v=""/>
    <b v="0"/>
    <n v="0"/>
    <s v=""/>
    <s v="Twitter Web App"/>
    <b v="0"/>
    <s v="1192756934270578688"/>
    <s v="Tweet"/>
    <n v="0"/>
    <n v="0"/>
    <m/>
    <m/>
    <m/>
    <m/>
    <m/>
    <m/>
    <m/>
    <m/>
    <n v="1"/>
    <s v="3"/>
    <s v="3"/>
    <n v="1"/>
    <n v="2.127659574468085"/>
    <n v="0"/>
    <n v="0"/>
    <n v="0"/>
    <n v="0"/>
    <n v="46"/>
    <n v="97.87234042553192"/>
    <n v="47"/>
  </r>
  <r>
    <s v="anacoll_ucdm"/>
    <s v="epitaciovenanci"/>
    <m/>
    <m/>
    <m/>
    <m/>
    <m/>
    <m/>
    <m/>
    <m/>
    <s v="No"/>
    <n v="57"/>
    <m/>
    <m/>
    <x v="2"/>
    <d v="2019-11-08T18:31:19.000"/>
    <s v="@epitaciovenanci #lulalivre #LulaLivreAgora ♥️ #vra"/>
    <m/>
    <m/>
    <x v="19"/>
    <m/>
    <s v="http://pbs.twimg.com/profile_images/1191022421010239489/Pz1a4u05_normal.jpg"/>
    <x v="44"/>
    <s v="https://twitter.com/#!/anacoll_ucdm/status/1192872242998366208"/>
    <m/>
    <m/>
    <s v="1192872242998366208"/>
    <s v="1192858549065527296"/>
    <b v="0"/>
    <n v="0"/>
    <s v="446343429"/>
    <b v="0"/>
    <s v="und"/>
    <m/>
    <s v=""/>
    <b v="0"/>
    <n v="0"/>
    <s v=""/>
    <s v="Twitter for iPhone"/>
    <b v="0"/>
    <s v="1192858549065527296"/>
    <s v="Tweet"/>
    <n v="0"/>
    <n v="0"/>
    <m/>
    <m/>
    <m/>
    <m/>
    <m/>
    <m/>
    <m/>
    <m/>
    <n v="1"/>
    <s v="38"/>
    <s v="38"/>
    <n v="0"/>
    <n v="0"/>
    <n v="0"/>
    <n v="0"/>
    <n v="0"/>
    <n v="0"/>
    <n v="4"/>
    <n v="100"/>
    <n v="4"/>
  </r>
  <r>
    <s v="josieblawson"/>
    <s v="josieblawson"/>
    <m/>
    <m/>
    <m/>
    <m/>
    <m/>
    <m/>
    <m/>
    <m/>
    <s v="No"/>
    <n v="58"/>
    <m/>
    <m/>
    <x v="1"/>
    <d v="2019-11-08T19:43:28.000"/>
    <s v="This is the fault of #SCOTUS for gutting the #VRA. https://t.co/wT2t9ZOyE1"/>
    <s v="https://twitter.com/facingsouth/status/1192468647396225025"/>
    <s v="twitter.com"/>
    <x v="20"/>
    <m/>
    <s v="http://pbs.twimg.com/profile_images/1195046968390639616/0epBMxIZ_normal.jpg"/>
    <x v="45"/>
    <s v="https://twitter.com/#!/josieblawson/status/1192890397304844288"/>
    <m/>
    <m/>
    <s v="1192890397304844288"/>
    <m/>
    <b v="0"/>
    <n v="0"/>
    <s v=""/>
    <b v="1"/>
    <s v="en"/>
    <m/>
    <s v="1192468647396225025"/>
    <b v="0"/>
    <n v="0"/>
    <s v=""/>
    <s v="Twitter Web App"/>
    <b v="0"/>
    <s v="1192890397304844288"/>
    <s v="Tweet"/>
    <n v="0"/>
    <n v="0"/>
    <m/>
    <m/>
    <m/>
    <m/>
    <m/>
    <m/>
    <m/>
    <m/>
    <n v="1"/>
    <s v="3"/>
    <s v="3"/>
    <n v="0"/>
    <n v="0"/>
    <n v="1"/>
    <n v="10"/>
    <n v="0"/>
    <n v="0"/>
    <n v="9"/>
    <n v="90"/>
    <n v="10"/>
  </r>
  <r>
    <s v="arief9kb"/>
    <s v="verasitytech"/>
    <m/>
    <m/>
    <m/>
    <m/>
    <m/>
    <m/>
    <m/>
    <m/>
    <s v="No"/>
    <n v="59"/>
    <m/>
    <m/>
    <x v="2"/>
    <d v="2019-11-08T20:24:11.000"/>
    <s v="@verasitytech #VRA $VRA event specta.. for the change the world. Always make life"/>
    <m/>
    <m/>
    <x v="3"/>
    <m/>
    <s v="http://pbs.twimg.com/profile_images/1177249478929051648/jwVwJ6el_normal.png"/>
    <x v="46"/>
    <s v="https://twitter.com/#!/arief9kb/status/1192900644538990592"/>
    <m/>
    <m/>
    <s v="1192900644538990592"/>
    <s v="1191330163944017920"/>
    <b v="0"/>
    <n v="0"/>
    <s v="953284716945399809"/>
    <b v="0"/>
    <s v="en"/>
    <m/>
    <s v=""/>
    <b v="0"/>
    <n v="0"/>
    <s v=""/>
    <s v="Twitter Web App"/>
    <b v="0"/>
    <s v="1191330163944017920"/>
    <s v="Tweet"/>
    <n v="0"/>
    <n v="0"/>
    <m/>
    <m/>
    <m/>
    <m/>
    <m/>
    <m/>
    <m/>
    <m/>
    <n v="1"/>
    <s v="2"/>
    <s v="2"/>
    <n v="0"/>
    <n v="0"/>
    <n v="0"/>
    <n v="0"/>
    <n v="0"/>
    <n v="0"/>
    <n v="13"/>
    <n v="100"/>
    <n v="13"/>
  </r>
  <r>
    <s v="mechi6d2"/>
    <s v="mechi6d2"/>
    <m/>
    <m/>
    <m/>
    <m/>
    <m/>
    <m/>
    <m/>
    <m/>
    <s v="No"/>
    <n v="60"/>
    <m/>
    <m/>
    <x v="1"/>
    <d v="2019-11-08T22:30:40.000"/>
    <s v="The Journey to Implementing IT Automation #vmware #vra #automation https://t.co/2MlWNbC0sb https://t.co/DKnizTEHOZ"/>
    <s v="http://wetcom.shp.so/a/VYpugh"/>
    <s v="shp.so"/>
    <x v="21"/>
    <s v="https://pbs.twimg.com/media/EI4lw5qXsAIXqoF.png"/>
    <s v="https://pbs.twimg.com/media/EI4lw5qXsAIXqoF.png"/>
    <x v="47"/>
    <s v="https://twitter.com/#!/mechi6d2/status/1192932475074482177"/>
    <m/>
    <m/>
    <s v="1192932475074482177"/>
    <m/>
    <b v="0"/>
    <n v="1"/>
    <s v=""/>
    <b v="0"/>
    <s v="en"/>
    <m/>
    <s v=""/>
    <b v="0"/>
    <n v="0"/>
    <s v=""/>
    <s v="SocialHP Brand Ambassador"/>
    <b v="0"/>
    <s v="1192932475074482177"/>
    <s v="Tweet"/>
    <n v="0"/>
    <n v="0"/>
    <m/>
    <m/>
    <m/>
    <m/>
    <m/>
    <m/>
    <m/>
    <m/>
    <n v="1"/>
    <s v="3"/>
    <s v="3"/>
    <n v="0"/>
    <n v="0"/>
    <n v="0"/>
    <n v="0"/>
    <n v="0"/>
    <n v="0"/>
    <n v="9"/>
    <n v="100"/>
    <n v="9"/>
  </r>
  <r>
    <s v="evinjildaz"/>
    <s v="ghanagov"/>
    <m/>
    <m/>
    <m/>
    <m/>
    <m/>
    <m/>
    <m/>
    <m/>
    <s v="No"/>
    <n v="61"/>
    <m/>
    <m/>
    <x v="0"/>
    <d v="2019-11-08T11:08:43.000"/>
    <s v="Good to see the progress made by #VRA in this retrofit_x000a_@MatthieuDiscour @BarralJp @RimaLecoguic @FranceandGhana @ghanagov https://t.co/zIkiRRXIBA"/>
    <s v="https://twitter.com/jeanhuguesdefr/status/1192683138692071424"/>
    <s v="twitter.com"/>
    <x v="3"/>
    <m/>
    <s v="http://pbs.twimg.com/profile_images/1106128547754770432/U8CFWbrz_normal.jpg"/>
    <x v="48"/>
    <s v="https://twitter.com/#!/evinjildaz/status/1192760858419630080"/>
    <m/>
    <m/>
    <s v="1192760858419630080"/>
    <m/>
    <b v="0"/>
    <n v="1"/>
    <s v=""/>
    <b v="1"/>
    <s v="en"/>
    <m/>
    <s v="1192683138692071424"/>
    <b v="0"/>
    <n v="1"/>
    <s v=""/>
    <s v="Twitter for iPhone"/>
    <b v="0"/>
    <s v="1192760858419630080"/>
    <s v="Tweet"/>
    <n v="0"/>
    <n v="0"/>
    <m/>
    <m/>
    <m/>
    <m/>
    <m/>
    <m/>
    <m/>
    <m/>
    <n v="1"/>
    <s v="11"/>
    <s v="11"/>
    <m/>
    <m/>
    <m/>
    <m/>
    <m/>
    <m/>
    <m/>
    <m/>
    <m/>
  </r>
  <r>
    <s v="matthieudiscour"/>
    <s v="ghanagov"/>
    <m/>
    <m/>
    <m/>
    <m/>
    <m/>
    <m/>
    <m/>
    <m/>
    <s v="No"/>
    <n v="62"/>
    <m/>
    <m/>
    <x v="0"/>
    <d v="2019-11-08T13:17:34.000"/>
    <s v="RT @EvinJildaz: Good to see the progress made by #VRA in this retrofit_x000a_@MatthieuDiscour @BarralJp @RimaLecoguic @FranceandGhana @ghanagov hâ€¦"/>
    <m/>
    <m/>
    <x v="3"/>
    <m/>
    <s v="http://pbs.twimg.com/profile_images/1054777233351630853/LFQ8y0dk_normal.jpg"/>
    <x v="49"/>
    <s v="https://twitter.com/#!/matthieudiscour/status/1192793284986507265"/>
    <m/>
    <m/>
    <s v="1192793284986507265"/>
    <m/>
    <b v="0"/>
    <n v="0"/>
    <s v=""/>
    <b v="1"/>
    <s v="en"/>
    <m/>
    <s v="1192683138692071424"/>
    <b v="0"/>
    <n v="1"/>
    <s v="1192760858419630080"/>
    <s v="Twitter for iPhone"/>
    <b v="0"/>
    <s v="1192760858419630080"/>
    <s v="Tweet"/>
    <n v="0"/>
    <n v="0"/>
    <m/>
    <m/>
    <m/>
    <m/>
    <m/>
    <m/>
    <m/>
    <m/>
    <n v="1"/>
    <s v="11"/>
    <s v="11"/>
    <m/>
    <m/>
    <m/>
    <m/>
    <m/>
    <m/>
    <m/>
    <m/>
    <m/>
  </r>
  <r>
    <s v="franceandghana"/>
    <s v="ghanagov"/>
    <m/>
    <m/>
    <m/>
    <m/>
    <m/>
    <m/>
    <m/>
    <m/>
    <s v="No"/>
    <n v="63"/>
    <m/>
    <m/>
    <x v="0"/>
    <d v="2019-11-09T08:01:08.000"/>
    <s v="RT @EvinJildaz: Good to see the progress made by #VRA in this retrofit_x000a_@MatthieuDiscour @BarralJp @RimaLecoguic @FranceandGhana @ghanagov h…"/>
    <m/>
    <m/>
    <x v="3"/>
    <m/>
    <s v="http://pbs.twimg.com/profile_images/973158092098736129/uJgcpEx5_normal.jpg"/>
    <x v="50"/>
    <s v="https://twitter.com/#!/franceandghana/status/1193076040098299905"/>
    <m/>
    <m/>
    <s v="1193076040098299905"/>
    <m/>
    <b v="0"/>
    <n v="0"/>
    <s v=""/>
    <b v="1"/>
    <s v="en"/>
    <m/>
    <s v="1192683138692071424"/>
    <b v="0"/>
    <n v="3"/>
    <s v="1192760858419630080"/>
    <s v="Twitter for iPhone"/>
    <b v="0"/>
    <s v="1192760858419630080"/>
    <s v="Tweet"/>
    <n v="0"/>
    <n v="0"/>
    <m/>
    <m/>
    <m/>
    <m/>
    <m/>
    <m/>
    <m/>
    <m/>
    <n v="1"/>
    <s v="11"/>
    <s v="11"/>
    <m/>
    <m/>
    <m/>
    <m/>
    <m/>
    <m/>
    <m/>
    <m/>
    <m/>
  </r>
  <r>
    <s v="mbordlaurans"/>
    <s v="ghanagov"/>
    <m/>
    <m/>
    <m/>
    <m/>
    <m/>
    <m/>
    <m/>
    <m/>
    <s v="No"/>
    <n v="64"/>
    <m/>
    <m/>
    <x v="0"/>
    <d v="2019-11-09T08:33:58.000"/>
    <s v="RT @EvinJildaz: Good to see the progress made by #VRA in this retrofit_x000a_@MatthieuDiscour @BarralJp @RimaLecoguic @FranceandGhana @ghanagov h…"/>
    <m/>
    <m/>
    <x v="3"/>
    <m/>
    <s v="http://pbs.twimg.com/profile_images/919927754774245376/DkmhWqdB_normal.jpg"/>
    <x v="51"/>
    <s v="https://twitter.com/#!/mbordlaurans/status/1193084301224665088"/>
    <m/>
    <m/>
    <s v="1193084301224665088"/>
    <m/>
    <b v="0"/>
    <n v="0"/>
    <s v=""/>
    <b v="1"/>
    <s v="en"/>
    <m/>
    <s v="1192683138692071424"/>
    <b v="0"/>
    <n v="3"/>
    <s v="1192760858419630080"/>
    <s v="Twitter for Android"/>
    <b v="0"/>
    <s v="1192760858419630080"/>
    <s v="Tweet"/>
    <n v="0"/>
    <n v="0"/>
    <m/>
    <m/>
    <m/>
    <m/>
    <m/>
    <m/>
    <m/>
    <m/>
    <n v="1"/>
    <s v="11"/>
    <s v="11"/>
    <m/>
    <m/>
    <m/>
    <m/>
    <m/>
    <m/>
    <m/>
    <m/>
    <m/>
  </r>
  <r>
    <s v="ebrahimaldesouk"/>
    <s v="ebrahimaldesouk"/>
    <m/>
    <m/>
    <m/>
    <m/>
    <m/>
    <m/>
    <m/>
    <m/>
    <s v="No"/>
    <n v="82"/>
    <m/>
    <m/>
    <x v="1"/>
    <d v="2019-11-09T09:49:20.000"/>
    <s v="#VMware #vRA #vExpert https://t.co/BaGcHNRKxE"/>
    <s v="https://twitter.com/vrealizeauto/status/1192841785489395714"/>
    <s v="twitter.com"/>
    <x v="22"/>
    <m/>
    <s v="http://pbs.twimg.com/profile_images/596224780086435840/oymLd2am_normal.jpg"/>
    <x v="52"/>
    <s v="https://twitter.com/#!/ebrahimaldesouk/status/1193103269079457792"/>
    <m/>
    <m/>
    <s v="1193103269079457792"/>
    <m/>
    <b v="0"/>
    <n v="0"/>
    <s v=""/>
    <b v="1"/>
    <s v="und"/>
    <m/>
    <s v="1192841785489395714"/>
    <b v="0"/>
    <n v="0"/>
    <s v=""/>
    <s v="Twitter for iPhone"/>
    <b v="0"/>
    <s v="1193103269079457792"/>
    <s v="Tweet"/>
    <n v="0"/>
    <n v="0"/>
    <m/>
    <m/>
    <m/>
    <m/>
    <m/>
    <m/>
    <m/>
    <m/>
    <n v="1"/>
    <s v="3"/>
    <s v="3"/>
    <n v="0"/>
    <n v="0"/>
    <n v="0"/>
    <n v="0"/>
    <n v="0"/>
    <n v="0"/>
    <n v="3"/>
    <n v="100"/>
    <n v="3"/>
  </r>
  <r>
    <s v="eswar369"/>
    <s v="vrealizeauto"/>
    <m/>
    <m/>
    <m/>
    <m/>
    <m/>
    <m/>
    <m/>
    <m/>
    <s v="No"/>
    <n v="83"/>
    <m/>
    <m/>
    <x v="0"/>
    <d v="2019-11-09T12:01:41.000"/>
    <s v="RT @vRealizeAuto: ☑️Simple set up_x000a_☑️DevOps friendly_x000a_☑️Secure and compliant _x000a__x000a_Explore the benefits and features of #vRA."/>
    <m/>
    <m/>
    <x v="3"/>
    <m/>
    <s v="http://pbs.twimg.com/profile_images/953684708876894208/w2np40fz_normal.jpg"/>
    <x v="53"/>
    <s v="https://twitter.com/#!/eswar369/status/1193136575212736512"/>
    <m/>
    <m/>
    <s v="1193136575212736512"/>
    <m/>
    <b v="0"/>
    <n v="0"/>
    <s v=""/>
    <b v="0"/>
    <s v="en"/>
    <m/>
    <s v=""/>
    <b v="0"/>
    <n v="6"/>
    <s v="1192524620815065088"/>
    <s v="Twitter for Android"/>
    <b v="0"/>
    <s v="1192524620815065088"/>
    <s v="Tweet"/>
    <n v="0"/>
    <n v="0"/>
    <m/>
    <m/>
    <m/>
    <m/>
    <m/>
    <m/>
    <m/>
    <m/>
    <n v="1"/>
    <s v="4"/>
    <s v="4"/>
    <n v="4"/>
    <n v="23.529411764705884"/>
    <n v="0"/>
    <n v="0"/>
    <n v="0"/>
    <n v="0"/>
    <n v="13"/>
    <n v="76.47058823529412"/>
    <n v="17"/>
  </r>
  <r>
    <s v="kittitas_lwv"/>
    <s v="kittitas_lwv"/>
    <m/>
    <m/>
    <m/>
    <m/>
    <m/>
    <m/>
    <m/>
    <m/>
    <s v="No"/>
    <n v="84"/>
    <m/>
    <m/>
    <x v="1"/>
    <d v="2019-11-09T13:15:34.000"/>
    <s v="In a democracy, all eligible citizens are encouraged and eager to participate. Restore the #VRA  https://t.co/1uBXVQw40S"/>
    <s v="https://www.theguardian.com/us-news/2019/nov/07/is-america-a-democracy-if-so-why-does-it-deny-millions-the-vote?fbclid=IwAR1LJp_I4S38spCeCx-PE68EX5GUts4UP0pZTxXS0HcsqGrm08eMPilHtU8"/>
    <s v="theguardian.com"/>
    <x v="3"/>
    <m/>
    <s v="http://pbs.twimg.com/profile_images/1095726896808058881/cpzGaCYv_normal.png"/>
    <x v="54"/>
    <s v="https://twitter.com/#!/kittitas_lwv/status/1193155168012886016"/>
    <m/>
    <m/>
    <s v="1193155168012886016"/>
    <m/>
    <b v="0"/>
    <n v="0"/>
    <s v=""/>
    <b v="0"/>
    <s v="en"/>
    <m/>
    <s v=""/>
    <b v="0"/>
    <n v="0"/>
    <s v=""/>
    <s v="Twitter for iPad"/>
    <b v="0"/>
    <s v="1193155168012886016"/>
    <s v="Tweet"/>
    <n v="0"/>
    <n v="0"/>
    <m/>
    <m/>
    <m/>
    <m/>
    <m/>
    <m/>
    <m/>
    <m/>
    <n v="1"/>
    <s v="3"/>
    <s v="3"/>
    <n v="1"/>
    <n v="6.666666666666667"/>
    <n v="0"/>
    <n v="0"/>
    <n v="0"/>
    <n v="0"/>
    <n v="14"/>
    <n v="93.33333333333333"/>
    <n v="15"/>
  </r>
  <r>
    <s v="gsoeldner"/>
    <s v="gsoeldner"/>
    <m/>
    <m/>
    <m/>
    <m/>
    <m/>
    <m/>
    <m/>
    <m/>
    <s v="No"/>
    <n v="85"/>
    <m/>
    <m/>
    <x v="1"/>
    <d v="2019-10-27T16:54:08.000"/>
    <s v="Deploying vRealize Automation 8 with Easy Installer – Part 2 #VMware #vRA #vRealize_x000a_https://t.co/95PfTDdjTk https://t.co/e8usTdwdKC"/>
    <s v="https://cloudadvisors.net/2019/10/27/deploying-vrealize-automation-8-with-easy-installer-part-2/"/>
    <s v="cloudadvisors.net"/>
    <x v="23"/>
    <s v="https://pbs.twimg.com/media/EH5lpPRX0AApAG4.jpg"/>
    <s v="https://pbs.twimg.com/media/EH5lpPRX0AApAG4.jpg"/>
    <x v="55"/>
    <s v="https://twitter.com/#!/gsoeldner/status/1188499131658059777"/>
    <m/>
    <m/>
    <s v="1188499131658059777"/>
    <m/>
    <b v="0"/>
    <n v="3"/>
    <s v=""/>
    <b v="0"/>
    <s v="en"/>
    <m/>
    <s v=""/>
    <b v="0"/>
    <n v="4"/>
    <s v=""/>
    <s v="TweetDeck"/>
    <b v="0"/>
    <s v="1188499131658059777"/>
    <s v="Retweet"/>
    <n v="0"/>
    <n v="0"/>
    <m/>
    <m/>
    <m/>
    <m/>
    <m/>
    <m/>
    <m/>
    <m/>
    <n v="2"/>
    <s v="37"/>
    <s v="37"/>
    <n v="1"/>
    <n v="8.333333333333334"/>
    <n v="0"/>
    <n v="0"/>
    <n v="0"/>
    <n v="0"/>
    <n v="11"/>
    <n v="91.66666666666667"/>
    <n v="12"/>
  </r>
  <r>
    <s v="gsoeldner"/>
    <s v="gsoeldner"/>
    <m/>
    <m/>
    <m/>
    <m/>
    <m/>
    <m/>
    <m/>
    <m/>
    <s v="No"/>
    <n v="86"/>
    <m/>
    <m/>
    <x v="1"/>
    <d v="2019-11-09T14:00:25.000"/>
    <s v="Setting up a Directory with #VMware #vRealize Automation 8 #vRA: https://t.co/0vETKUiv92 https://t.co/t6j8fjFnK2"/>
    <s v="https://cloudadvisors.net/2019/10/29/directory-management-with-vrealize-automation-8/"/>
    <s v="cloudadvisors.net"/>
    <x v="24"/>
    <s v="https://pbs.twimg.com/media/EI76jR6XUAY9ZJC.jpg"/>
    <s v="https://pbs.twimg.com/media/EI76jR6XUAY9ZJC.jpg"/>
    <x v="56"/>
    <s v="https://twitter.com/#!/gsoeldner/status/1193166456705421317"/>
    <m/>
    <m/>
    <s v="1193166456705421317"/>
    <m/>
    <b v="0"/>
    <n v="3"/>
    <s v=""/>
    <b v="0"/>
    <s v="en"/>
    <m/>
    <s v=""/>
    <b v="0"/>
    <n v="1"/>
    <s v=""/>
    <s v="TweetDeck"/>
    <b v="0"/>
    <s v="1193166456705421317"/>
    <s v="Tweet"/>
    <n v="0"/>
    <n v="0"/>
    <m/>
    <m/>
    <m/>
    <m/>
    <m/>
    <m/>
    <m/>
    <m/>
    <n v="2"/>
    <s v="37"/>
    <s v="37"/>
    <n v="0"/>
    <n v="0"/>
    <n v="0"/>
    <n v="0"/>
    <n v="0"/>
    <n v="0"/>
    <n v="10"/>
    <n v="100"/>
    <n v="10"/>
  </r>
  <r>
    <s v="jenssoeldner"/>
    <s v="gsoeldner"/>
    <m/>
    <m/>
    <m/>
    <m/>
    <m/>
    <m/>
    <m/>
    <m/>
    <s v="No"/>
    <n v="87"/>
    <m/>
    <m/>
    <x v="0"/>
    <d v="2019-11-08T23:12:31.000"/>
    <s v="RT @gsoeldner: Deploying vRealize Automation 8 with Easy Installer – Part 2 #VMware #vRA #vRealize_x000a_https://t.co/95PfTDdjTk https://t.co/e8u…"/>
    <s v="https://cloudadvisors.net/2019/10/27/deploying-vrealize-automation-8-with-easy-installer-part-2/"/>
    <s v="cloudadvisors.net"/>
    <x v="23"/>
    <m/>
    <s v="http://pbs.twimg.com/profile_images/907557222665912322/uRtONKTi_normal.jpg"/>
    <x v="57"/>
    <s v="https://twitter.com/#!/jenssoeldner/status/1192943007659626496"/>
    <m/>
    <m/>
    <s v="1192943007659626496"/>
    <m/>
    <b v="0"/>
    <n v="0"/>
    <s v=""/>
    <b v="0"/>
    <s v="en"/>
    <m/>
    <s v=""/>
    <b v="0"/>
    <n v="4"/>
    <s v="1188499131658059777"/>
    <s v="Twitter Web App"/>
    <b v="0"/>
    <s v="1188499131658059777"/>
    <s v="Tweet"/>
    <n v="0"/>
    <n v="0"/>
    <m/>
    <m/>
    <m/>
    <m/>
    <m/>
    <m/>
    <m/>
    <m/>
    <n v="2"/>
    <s v="37"/>
    <s v="37"/>
    <n v="1"/>
    <n v="7.142857142857143"/>
    <n v="0"/>
    <n v="0"/>
    <n v="0"/>
    <n v="0"/>
    <n v="13"/>
    <n v="92.85714285714286"/>
    <n v="14"/>
  </r>
  <r>
    <s v="jenssoeldner"/>
    <s v="gsoeldner"/>
    <m/>
    <m/>
    <m/>
    <m/>
    <m/>
    <m/>
    <m/>
    <m/>
    <s v="No"/>
    <n v="88"/>
    <m/>
    <m/>
    <x v="0"/>
    <d v="2019-11-09T16:15:11.000"/>
    <s v="RT @gsoeldner: Setting up a Directory with #VMware #vRealize Automation 8 #vRA: https://t.co/0vETKUiv92 https://t.co/t6j8fjFnK2"/>
    <s v="https://cloudadvisors.net/2019/10/29/directory-management-with-vrealize-automation-8/"/>
    <s v="cloudadvisors.net"/>
    <x v="24"/>
    <s v="https://pbs.twimg.com/media/EI76jR6XUAY9ZJC.jpg"/>
    <s v="https://pbs.twimg.com/media/EI76jR6XUAY9ZJC.jpg"/>
    <x v="58"/>
    <s v="https://twitter.com/#!/jenssoeldner/status/1193200369029046272"/>
    <m/>
    <m/>
    <s v="1193200369029046272"/>
    <m/>
    <b v="0"/>
    <n v="0"/>
    <s v=""/>
    <b v="0"/>
    <s v="en"/>
    <m/>
    <s v=""/>
    <b v="0"/>
    <n v="1"/>
    <s v="1193166456705421317"/>
    <s v="Twitter Web App"/>
    <b v="0"/>
    <s v="1193166456705421317"/>
    <s v="Tweet"/>
    <n v="0"/>
    <n v="0"/>
    <m/>
    <m/>
    <m/>
    <m/>
    <m/>
    <m/>
    <m/>
    <m/>
    <n v="2"/>
    <s v="37"/>
    <s v="37"/>
    <n v="0"/>
    <n v="0"/>
    <n v="0"/>
    <n v="0"/>
    <n v="0"/>
    <n v="0"/>
    <n v="12"/>
    <n v="100"/>
    <n v="12"/>
  </r>
  <r>
    <s v="cyclingsaoirse"/>
    <s v="martinhoare9"/>
    <m/>
    <m/>
    <m/>
    <m/>
    <m/>
    <m/>
    <m/>
    <m/>
    <s v="No"/>
    <n v="89"/>
    <m/>
    <m/>
    <x v="2"/>
    <d v="2019-11-09T19:03:15.000"/>
    <s v="@MartinHoare9 Not sure the best collective word/phrase to use to describe all the other users - I use vulnerable road users which to me encompasses all of them maybe using a #VRA hastag would be an idea"/>
    <m/>
    <m/>
    <x v="3"/>
    <m/>
    <s v="http://pbs.twimg.com/profile_images/1056330715325968384/hznkeztT_normal.jpg"/>
    <x v="59"/>
    <s v="https://twitter.com/#!/cyclingsaoirse/status/1193242667599089664"/>
    <m/>
    <m/>
    <s v="1193242667599089664"/>
    <s v="1193221446928977920"/>
    <b v="0"/>
    <n v="0"/>
    <s v="1058450076148805634"/>
    <b v="0"/>
    <s v="en"/>
    <m/>
    <s v=""/>
    <b v="0"/>
    <n v="0"/>
    <s v=""/>
    <s v="Twitter Web App"/>
    <b v="0"/>
    <s v="1193221446928977920"/>
    <s v="Tweet"/>
    <n v="0"/>
    <n v="0"/>
    <m/>
    <m/>
    <m/>
    <m/>
    <m/>
    <m/>
    <m/>
    <m/>
    <n v="1"/>
    <s v="36"/>
    <s v="36"/>
    <n v="1"/>
    <n v="2.7027027027027026"/>
    <n v="1"/>
    <n v="2.7027027027027026"/>
    <n v="0"/>
    <n v="0"/>
    <n v="35"/>
    <n v="94.5945945945946"/>
    <n v="37"/>
  </r>
  <r>
    <s v="mryardbug"/>
    <s v="realdonaldtrump"/>
    <m/>
    <m/>
    <m/>
    <m/>
    <m/>
    <m/>
    <m/>
    <m/>
    <s v="No"/>
    <n v="90"/>
    <m/>
    <m/>
    <x v="0"/>
    <d v="2019-11-10T13:34:58.000"/>
    <s v="@fionawoods46 @DrDenaGrayson @realDonaldTrump I wish the GOP would help support and renew the #VRA. We know that's not going to happen, because gerrymandering has helped the GOP cheat and win. They strike down registered voters from the rolls, no early voting, and various other once illegal tactics to win."/>
    <m/>
    <m/>
    <x v="3"/>
    <m/>
    <s v="http://pbs.twimg.com/profile_images/1196561547042152454/e0xngBtB_normal.jpg"/>
    <x v="60"/>
    <s v="https://twitter.com/#!/mryardbug/status/1193522438602215424"/>
    <m/>
    <m/>
    <s v="1193522438602215424"/>
    <s v="1193513738730692608"/>
    <b v="0"/>
    <n v="1"/>
    <s v="516093297"/>
    <b v="0"/>
    <s v="en"/>
    <m/>
    <s v=""/>
    <b v="0"/>
    <n v="0"/>
    <s v=""/>
    <s v="Twitter for Android"/>
    <b v="0"/>
    <s v="1193513738730692608"/>
    <s v="Tweet"/>
    <n v="0"/>
    <n v="0"/>
    <m/>
    <m/>
    <m/>
    <m/>
    <m/>
    <m/>
    <m/>
    <m/>
    <n v="1"/>
    <s v="23"/>
    <s v="23"/>
    <m/>
    <m/>
    <m/>
    <m/>
    <m/>
    <m/>
    <m/>
    <m/>
    <m/>
  </r>
  <r>
    <s v="deepak_vmware"/>
    <s v="vrealizeauto"/>
    <m/>
    <m/>
    <m/>
    <m/>
    <m/>
    <m/>
    <m/>
    <m/>
    <s v="No"/>
    <n v="93"/>
    <m/>
    <m/>
    <x v="0"/>
    <d v="2019-11-08T20:26:04.000"/>
    <s v="RT @vRealizeAuto: #vRA Cloud users can now configure projects for project-level deployment sharing, or for deployments to be owned by a spe…"/>
    <m/>
    <m/>
    <x v="3"/>
    <m/>
    <s v="http://pbs.twimg.com/profile_images/1188126190659223552/FYL2bap5_normal.jpg"/>
    <x v="61"/>
    <s v="https://twitter.com/#!/deepak_vmware/status/1192901118814064640"/>
    <m/>
    <m/>
    <s v="1192901118814064640"/>
    <m/>
    <b v="0"/>
    <n v="0"/>
    <s v=""/>
    <b v="0"/>
    <s v="en"/>
    <m/>
    <s v=""/>
    <b v="0"/>
    <n v="3"/>
    <s v="1192841785489395714"/>
    <s v="Twitter for iPhone"/>
    <b v="0"/>
    <s v="1192841785489395714"/>
    <s v="Tweet"/>
    <n v="0"/>
    <n v="0"/>
    <m/>
    <m/>
    <m/>
    <m/>
    <m/>
    <m/>
    <m/>
    <m/>
    <n v="1"/>
    <s v="4"/>
    <s v="4"/>
    <n v="0"/>
    <n v="0"/>
    <n v="1"/>
    <n v="4.3478260869565215"/>
    <n v="0"/>
    <n v="0"/>
    <n v="22"/>
    <n v="95.65217391304348"/>
    <n v="23"/>
  </r>
  <r>
    <s v="deepak_vmware"/>
    <s v="technicalvalues"/>
    <m/>
    <m/>
    <m/>
    <m/>
    <m/>
    <m/>
    <m/>
    <m/>
    <s v="No"/>
    <n v="94"/>
    <m/>
    <m/>
    <x v="0"/>
    <d v="2019-11-10T14:52:11.000"/>
    <s v="RT @TechnicalValues: Auto-Scale vRealize Automation #vRA workloads with vROps, vRealize Orchestrator #vRO and NSX. https://t.co/3DnVZ2yCkg"/>
    <s v="http://virtualize-automate.com/wp/index.php/2017/05/06/auto-scale-vra-workloads-vropsvro-nsx/"/>
    <s v="virtualize-automate.com"/>
    <x v="25"/>
    <m/>
    <s v="http://pbs.twimg.com/profile_images/1188126190659223552/FYL2bap5_normal.jpg"/>
    <x v="62"/>
    <s v="https://twitter.com/#!/deepak_vmware/status/1193541872003584001"/>
    <m/>
    <m/>
    <s v="1193541872003584001"/>
    <m/>
    <b v="0"/>
    <n v="0"/>
    <s v=""/>
    <b v="0"/>
    <s v="en"/>
    <m/>
    <s v=""/>
    <b v="0"/>
    <n v="19"/>
    <s v="861583574599913473"/>
    <s v="Twitter for iPhone"/>
    <b v="0"/>
    <s v="861583574599913473"/>
    <s v="Tweet"/>
    <n v="0"/>
    <n v="0"/>
    <m/>
    <m/>
    <m/>
    <m/>
    <m/>
    <m/>
    <m/>
    <m/>
    <n v="1"/>
    <s v="4"/>
    <s v="4"/>
    <n v="0"/>
    <n v="0"/>
    <n v="0"/>
    <n v="0"/>
    <n v="0"/>
    <n v="0"/>
    <n v="15"/>
    <n v="100"/>
    <n v="15"/>
  </r>
  <r>
    <s v="santchiweb"/>
    <s v="technicalvalues"/>
    <m/>
    <m/>
    <m/>
    <m/>
    <m/>
    <m/>
    <m/>
    <m/>
    <s v="No"/>
    <n v="95"/>
    <m/>
    <m/>
    <x v="0"/>
    <d v="2019-11-10T14:53:13.000"/>
    <s v="RT @TechnicalValues: Auto-Scale vRealize Automation #vRA workloads with vROps, vRealize Orchestrator #vRO and NSX. https://t.co/3DnVZ2yCkg"/>
    <s v="http://virtualize-automate.com/wp/index.php/2017/05/06/auto-scale-vra-workloads-vropsvro-nsx/"/>
    <s v="virtualize-automate.com"/>
    <x v="25"/>
    <m/>
    <s v="http://pbs.twimg.com/profile_images/593803027737387008/RLmHoyff_normal.png"/>
    <x v="63"/>
    <s v="https://twitter.com/#!/santchiweb/status/1193542129890582532"/>
    <m/>
    <m/>
    <s v="1193542129890582532"/>
    <m/>
    <b v="0"/>
    <n v="0"/>
    <s v=""/>
    <b v="0"/>
    <s v="en"/>
    <m/>
    <s v=""/>
    <b v="0"/>
    <n v="19"/>
    <s v="861583574599913473"/>
    <s v="Santchi App"/>
    <b v="0"/>
    <s v="861583574599913473"/>
    <s v="Tweet"/>
    <n v="0"/>
    <n v="0"/>
    <m/>
    <m/>
    <m/>
    <m/>
    <m/>
    <m/>
    <m/>
    <m/>
    <n v="1"/>
    <s v="4"/>
    <s v="4"/>
    <n v="0"/>
    <n v="0"/>
    <n v="0"/>
    <n v="0"/>
    <n v="0"/>
    <n v="0"/>
    <n v="15"/>
    <n v="100"/>
    <n v="15"/>
  </r>
  <r>
    <s v="technicalvalues"/>
    <s v="technicalvalues"/>
    <m/>
    <m/>
    <m/>
    <m/>
    <m/>
    <m/>
    <m/>
    <m/>
    <s v="No"/>
    <n v="96"/>
    <m/>
    <m/>
    <x v="1"/>
    <d v="2017-05-08T14:08:26.000"/>
    <s v="Auto-Scale vRealize Automation #vRA workloads with vROps, vRealize Orchestrator #vRO and NSX. https://t.co/3DnVZ2yCkg"/>
    <s v="http://virtualize-automate.com/wp/index.php/2017/05/06/auto-scale-vra-workloads-vropsvro-nsx/"/>
    <s v="virtualize-automate.com"/>
    <x v="25"/>
    <m/>
    <s v="http://pbs.twimg.com/profile_images/968160184236429312/YQcU05G2_normal.jpg"/>
    <x v="64"/>
    <s v="https://twitter.com/#!/technicalvalues/status/861583574599913473"/>
    <m/>
    <m/>
    <s v="861583574599913473"/>
    <m/>
    <b v="0"/>
    <n v="20"/>
    <s v=""/>
    <b v="0"/>
    <s v="en"/>
    <m/>
    <s v=""/>
    <b v="0"/>
    <n v="19"/>
    <s v=""/>
    <s v="Twitter Web Client"/>
    <b v="0"/>
    <s v="861583574599913473"/>
    <s v="Retweet"/>
    <n v="0"/>
    <n v="0"/>
    <m/>
    <m/>
    <m/>
    <m/>
    <m/>
    <m/>
    <m/>
    <m/>
    <n v="1"/>
    <s v="4"/>
    <s v="4"/>
    <n v="0"/>
    <n v="0"/>
    <n v="0"/>
    <n v="0"/>
    <n v="0"/>
    <n v="0"/>
    <n v="13"/>
    <n v="100"/>
    <n v="13"/>
  </r>
  <r>
    <s v="garyflynnau"/>
    <s v="technicalvalues"/>
    <m/>
    <m/>
    <m/>
    <m/>
    <m/>
    <m/>
    <m/>
    <m/>
    <s v="No"/>
    <n v="97"/>
    <m/>
    <m/>
    <x v="0"/>
    <d v="2019-11-10T15:34:07.000"/>
    <s v="RT @TechnicalValues: Auto-Scale vRealize Automation #vRA workloads with vROps, vRealize Orchestrator #vRO and NSX. https://t.co/3DnVZ2yCkg"/>
    <s v="http://virtualize-automate.com/wp/index.php/2017/05/06/auto-scale-vra-workloads-vropsvro-nsx/"/>
    <s v="virtualize-automate.com"/>
    <x v="25"/>
    <m/>
    <s v="http://pbs.twimg.com/profile_images/852092530237636608/ypFcTK6j_normal.jpg"/>
    <x v="65"/>
    <s v="https://twitter.com/#!/garyflynnau/status/1193552421424902145"/>
    <m/>
    <m/>
    <s v="1193552421424902145"/>
    <m/>
    <b v="0"/>
    <n v="0"/>
    <s v=""/>
    <b v="0"/>
    <s v="en"/>
    <m/>
    <s v=""/>
    <b v="0"/>
    <n v="19"/>
    <s v="861583574599913473"/>
    <s v="Twitter for Android"/>
    <b v="0"/>
    <s v="861583574599913473"/>
    <s v="Tweet"/>
    <n v="0"/>
    <n v="0"/>
    <m/>
    <m/>
    <m/>
    <m/>
    <m/>
    <m/>
    <m/>
    <m/>
    <n v="1"/>
    <s v="4"/>
    <s v="4"/>
    <n v="0"/>
    <n v="0"/>
    <n v="0"/>
    <n v="0"/>
    <n v="0"/>
    <n v="0"/>
    <n v="15"/>
    <n v="100"/>
    <n v="15"/>
  </r>
  <r>
    <s v="luwagarluwagar"/>
    <s v="lfc"/>
    <m/>
    <m/>
    <m/>
    <m/>
    <m/>
    <m/>
    <m/>
    <m/>
    <s v="No"/>
    <n v="98"/>
    <m/>
    <m/>
    <x v="0"/>
    <d v="2019-11-10T18:16:54.000"/>
    <s v="The #VRA should never be consulted when @LFC is playing???#LIVMCI"/>
    <m/>
    <m/>
    <x v="26"/>
    <m/>
    <s v="http://pbs.twimg.com/profile_images/1192890068941385733/3Wx5oA48_normal.jpg"/>
    <x v="66"/>
    <s v="https://twitter.com/#!/luwagarluwagar/status/1193593388739833856"/>
    <m/>
    <m/>
    <s v="1193593388739833856"/>
    <m/>
    <b v="0"/>
    <n v="0"/>
    <s v=""/>
    <b v="0"/>
    <s v="en"/>
    <m/>
    <s v=""/>
    <b v="0"/>
    <n v="0"/>
    <s v=""/>
    <s v="Twitter for Android"/>
    <b v="0"/>
    <s v="1193593388739833856"/>
    <s v="Tweet"/>
    <n v="0"/>
    <n v="0"/>
    <m/>
    <m/>
    <m/>
    <m/>
    <m/>
    <m/>
    <m/>
    <m/>
    <n v="1"/>
    <s v="35"/>
    <s v="35"/>
    <n v="0"/>
    <n v="0"/>
    <n v="0"/>
    <n v="0"/>
    <n v="0"/>
    <n v="0"/>
    <n v="11"/>
    <n v="100"/>
    <n v="11"/>
  </r>
  <r>
    <s v="marybethtrz710"/>
    <s v="american4love"/>
    <m/>
    <m/>
    <m/>
    <m/>
    <m/>
    <m/>
    <m/>
    <m/>
    <s v="No"/>
    <n v="99"/>
    <m/>
    <m/>
    <x v="0"/>
    <d v="2019-11-10T21:00:41.000"/>
    <s v="RT @Big_Fos: @jkf3500 @American4Love Related note. The right has also used “voting rights” as a synonym for POC with negative tones. This i…"/>
    <m/>
    <m/>
    <x v="0"/>
    <m/>
    <s v="http://pbs.twimg.com/profile_images/1079818295069630464/XpaYA1LM_normal.jpg"/>
    <x v="67"/>
    <s v="https://twitter.com/#!/marybethtrz710/status/1193634607519940609"/>
    <m/>
    <m/>
    <s v="1193634607519940609"/>
    <m/>
    <b v="0"/>
    <n v="0"/>
    <s v=""/>
    <b v="0"/>
    <s v="en"/>
    <m/>
    <s v=""/>
    <b v="0"/>
    <n v="2"/>
    <s v="1193582747543052288"/>
    <s v="Twitter for Android"/>
    <b v="0"/>
    <s v="1193582747543052288"/>
    <s v="Tweet"/>
    <n v="0"/>
    <n v="0"/>
    <m/>
    <m/>
    <m/>
    <m/>
    <m/>
    <m/>
    <m/>
    <m/>
    <n v="1"/>
    <s v="19"/>
    <s v="19"/>
    <m/>
    <m/>
    <m/>
    <m/>
    <m/>
    <m/>
    <m/>
    <m/>
    <m/>
  </r>
  <r>
    <s v="big_fos"/>
    <s v="american4love"/>
    <m/>
    <m/>
    <m/>
    <m/>
    <m/>
    <m/>
    <m/>
    <m/>
    <s v="No"/>
    <n v="102"/>
    <m/>
    <m/>
    <x v="0"/>
    <d v="2019-11-10T17:34:37.000"/>
    <s v="@jkf3500 @American4Love Related note. The right has also used “voting rights” as a synonym for POC with negative tones. This is an example of how tampering with the requirements of the #votingrightsact can impact voters of all stripes. #section5 #preclearance. We should be unified in fighting for #VRA."/>
    <m/>
    <m/>
    <x v="27"/>
    <m/>
    <s v="http://pbs.twimg.com/profile_images/1114378718963806208/oakFTtLW_normal.jpg"/>
    <x v="68"/>
    <s v="https://twitter.com/#!/big_fos/status/1193582747543052288"/>
    <m/>
    <m/>
    <s v="1193582747543052288"/>
    <s v="1193568850148769794"/>
    <b v="0"/>
    <n v="11"/>
    <s v="1000739730"/>
    <b v="0"/>
    <s v="en"/>
    <m/>
    <s v=""/>
    <b v="0"/>
    <n v="2"/>
    <s v=""/>
    <s v="Twitter for iPhone"/>
    <b v="0"/>
    <s v="1193568850148769794"/>
    <s v="Tweet"/>
    <n v="0"/>
    <n v="0"/>
    <m/>
    <m/>
    <m/>
    <m/>
    <m/>
    <m/>
    <m/>
    <m/>
    <n v="1"/>
    <s v="19"/>
    <s v="19"/>
    <m/>
    <m/>
    <m/>
    <m/>
    <m/>
    <m/>
    <m/>
    <m/>
    <m/>
  </r>
  <r>
    <s v="pat_greeneyes"/>
    <s v="american4love"/>
    <m/>
    <m/>
    <m/>
    <m/>
    <m/>
    <m/>
    <m/>
    <m/>
    <s v="No"/>
    <n v="103"/>
    <m/>
    <m/>
    <x v="0"/>
    <d v="2019-11-10T22:52:26.000"/>
    <s v="RT @Big_Fos: @jkf3500 @American4Love Related note. The right has also used “voting rights” as a synonym for POC with negative tones. This i…"/>
    <m/>
    <m/>
    <x v="0"/>
    <m/>
    <s v="http://pbs.twimg.com/profile_images/1189530909495705600/qUJlbBH7_normal.jpg"/>
    <x v="69"/>
    <s v="https://twitter.com/#!/pat_greeneyes/status/1193662728256311296"/>
    <m/>
    <m/>
    <s v="1193662728256311296"/>
    <m/>
    <b v="0"/>
    <n v="0"/>
    <s v=""/>
    <b v="0"/>
    <s v="en"/>
    <m/>
    <s v=""/>
    <b v="0"/>
    <n v="2"/>
    <s v="1193582747543052288"/>
    <s v="Twitter for iPhone"/>
    <b v="0"/>
    <s v="1193582747543052288"/>
    <s v="Tweet"/>
    <n v="0"/>
    <n v="0"/>
    <m/>
    <m/>
    <m/>
    <m/>
    <m/>
    <m/>
    <m/>
    <m/>
    <n v="1"/>
    <s v="19"/>
    <s v="19"/>
    <m/>
    <m/>
    <m/>
    <m/>
    <m/>
    <m/>
    <m/>
    <m/>
    <m/>
  </r>
  <r>
    <s v="is4bestbusiness"/>
    <s v="vrealizeauto"/>
    <m/>
    <m/>
    <m/>
    <m/>
    <m/>
    <m/>
    <m/>
    <m/>
    <s v="No"/>
    <n v="107"/>
    <m/>
    <m/>
    <x v="0"/>
    <d v="2019-11-08T06:19:24.000"/>
    <s v="RT @vRealizeAuto: â˜‘ï¸Simple set up_x000a_â˜‘ï¸DevOps friendly_x000a_â˜‘ï¸Secure and compliant _x000a__x000a_Explore the benefits and features of #vRA."/>
    <m/>
    <m/>
    <x v="3"/>
    <m/>
    <s v="http://pbs.twimg.com/profile_images/791550761993895936/Yc9T02J6_normal.jpg"/>
    <x v="70"/>
    <s v="https://twitter.com/#!/is4bestbusiness/status/1192688047437033472"/>
    <m/>
    <m/>
    <s v="1192688047437033472"/>
    <m/>
    <b v="0"/>
    <n v="0"/>
    <s v=""/>
    <b v="0"/>
    <s v="en"/>
    <m/>
    <s v=""/>
    <b v="0"/>
    <n v="5"/>
    <s v="1192524620815065088"/>
    <s v="Twitter for Android"/>
    <b v="0"/>
    <s v="1192524620815065088"/>
    <s v="Tweet"/>
    <n v="0"/>
    <n v="0"/>
    <m/>
    <m/>
    <m/>
    <m/>
    <m/>
    <m/>
    <m/>
    <m/>
    <n v="2"/>
    <s v="4"/>
    <s v="4"/>
    <n v="4"/>
    <n v="17.391304347826086"/>
    <n v="0"/>
    <n v="0"/>
    <n v="0"/>
    <n v="0"/>
    <n v="19"/>
    <n v="82.6086956521739"/>
    <n v="23"/>
  </r>
  <r>
    <s v="is4bestbusiness"/>
    <s v="vrealizeauto"/>
    <m/>
    <m/>
    <m/>
    <m/>
    <m/>
    <m/>
    <m/>
    <m/>
    <s v="No"/>
    <n v="108"/>
    <m/>
    <m/>
    <x v="0"/>
    <d v="2019-11-11T05:27:22.000"/>
    <s v="RT @vRealizeAuto: #vRA Cloud users can now configure projects for project-level deployment sharing, or for deployments to be owned by a spe…"/>
    <m/>
    <m/>
    <x v="3"/>
    <m/>
    <s v="http://pbs.twimg.com/profile_images/791550761993895936/Yc9T02J6_normal.jpg"/>
    <x v="71"/>
    <s v="https://twitter.com/#!/is4bestbusiness/status/1193762117532430336"/>
    <m/>
    <m/>
    <s v="1193762117532430336"/>
    <m/>
    <b v="0"/>
    <n v="0"/>
    <s v=""/>
    <b v="0"/>
    <s v="en"/>
    <m/>
    <s v=""/>
    <b v="0"/>
    <n v="4"/>
    <s v="1192841785489395714"/>
    <s v="Twitter for Android"/>
    <b v="0"/>
    <s v="1192841785489395714"/>
    <s v="Tweet"/>
    <n v="0"/>
    <n v="0"/>
    <m/>
    <m/>
    <m/>
    <m/>
    <m/>
    <m/>
    <m/>
    <m/>
    <n v="2"/>
    <s v="4"/>
    <s v="4"/>
    <n v="0"/>
    <n v="0"/>
    <n v="1"/>
    <n v="4.3478260869565215"/>
    <n v="0"/>
    <n v="0"/>
    <n v="22"/>
    <n v="95.65217391304348"/>
    <n v="23"/>
  </r>
  <r>
    <s v="hakan61006184"/>
    <s v="fusionprotocol"/>
    <m/>
    <m/>
    <m/>
    <m/>
    <m/>
    <m/>
    <m/>
    <m/>
    <s v="No"/>
    <n v="109"/>
    <m/>
    <m/>
    <x v="0"/>
    <d v="2019-11-11T07:33:28.000"/>
    <s v="@binance @verasitytech #Verasity #VRA _x000a_@FUSIONProtocol #FSN #Fusion"/>
    <m/>
    <m/>
    <x v="28"/>
    <m/>
    <s v="http://pbs.twimg.com/profile_images/1139531392361082880/ORAdkVtJ_normal.png"/>
    <x v="72"/>
    <s v="https://twitter.com/#!/hakan61006184/status/1193793851057754112"/>
    <m/>
    <m/>
    <s v="1193793851057754112"/>
    <s v="1193712404082778112"/>
    <b v="0"/>
    <n v="1"/>
    <s v="877807935493033984"/>
    <b v="0"/>
    <s v="und"/>
    <m/>
    <s v=""/>
    <b v="0"/>
    <n v="0"/>
    <s v=""/>
    <s v="Twitter Web App"/>
    <b v="0"/>
    <s v="1193712404082778112"/>
    <s v="Tweet"/>
    <n v="0"/>
    <n v="0"/>
    <m/>
    <m/>
    <m/>
    <m/>
    <m/>
    <m/>
    <m/>
    <m/>
    <n v="1"/>
    <s v="2"/>
    <s v="2"/>
    <m/>
    <m/>
    <m/>
    <m/>
    <m/>
    <m/>
    <m/>
    <m/>
    <m/>
  </r>
  <r>
    <s v="lowngsnake"/>
    <s v="cryptovanessa"/>
    <m/>
    <m/>
    <m/>
    <m/>
    <m/>
    <m/>
    <m/>
    <m/>
    <s v="No"/>
    <n v="112"/>
    <m/>
    <m/>
    <x v="0"/>
    <d v="2019-11-11T08:18:04.000"/>
    <s v="RT @CryptoVanessa: 🚨GIVEAWAY🚨free money 🚨_x000a__x000a_https://t.co/CfTxuWcyeW will #giveaway 30000 #VRA to 3 random people 🥳🥳🥳_x000a__x000a_STEPS TO WIN:_x000a__x000a_1) like…"/>
    <s v="https://verasity.io/"/>
    <s v="verasity.io"/>
    <x v="29"/>
    <m/>
    <s v="http://pbs.twimg.com/profile_images/1004767795844919296/WesFvMHR_normal.jpg"/>
    <x v="73"/>
    <s v="https://twitter.com/#!/lowngsnake/status/1193805076923658241"/>
    <m/>
    <m/>
    <s v="1193805076923658241"/>
    <m/>
    <b v="0"/>
    <n v="0"/>
    <s v=""/>
    <b v="1"/>
    <s v="en"/>
    <m/>
    <s v="1191321456011026433"/>
    <b v="0"/>
    <n v="20"/>
    <s v="1193801692376190977"/>
    <s v="YAHOOOOOOOOOOOOO"/>
    <b v="0"/>
    <s v="1193801692376190977"/>
    <s v="Tweet"/>
    <n v="0"/>
    <n v="0"/>
    <m/>
    <m/>
    <m/>
    <m/>
    <m/>
    <m/>
    <m/>
    <m/>
    <n v="1"/>
    <s v="2"/>
    <s v="2"/>
    <n v="3"/>
    <n v="16.666666666666668"/>
    <n v="0"/>
    <n v="0"/>
    <n v="0"/>
    <n v="0"/>
    <n v="15"/>
    <n v="83.33333333333333"/>
    <n v="18"/>
  </r>
  <r>
    <s v="paulofreitas84"/>
    <s v="cryptovanessa"/>
    <m/>
    <m/>
    <m/>
    <m/>
    <m/>
    <m/>
    <m/>
    <m/>
    <s v="No"/>
    <n v="113"/>
    <m/>
    <m/>
    <x v="0"/>
    <d v="2019-11-11T08:29:01.000"/>
    <s v="RT @CryptoVanessa: 🚨GIVEAWAY🚨free money 🚨_x000a__x000a_https://t.co/CfTxuWcyeW will #giveaway 30000 #VRA to 3 random people 🥳🥳🥳_x000a__x000a_STEPS TO WIN:_x000a__x000a_1) like…"/>
    <s v="https://verasity.io/"/>
    <s v="verasity.io"/>
    <x v="29"/>
    <m/>
    <s v="http://pbs.twimg.com/profile_images/930606633956401152/whDRICqg_normal.jpg"/>
    <x v="74"/>
    <s v="https://twitter.com/#!/paulofreitas84/status/1193807830396145667"/>
    <m/>
    <m/>
    <s v="1193807830396145667"/>
    <m/>
    <b v="0"/>
    <n v="0"/>
    <s v=""/>
    <b v="1"/>
    <s v="en"/>
    <m/>
    <s v="1191321456011026433"/>
    <b v="0"/>
    <n v="11"/>
    <s v="1193801692376190977"/>
    <s v="Twitter for iPhone"/>
    <b v="0"/>
    <s v="1193801692376190977"/>
    <s v="Tweet"/>
    <n v="0"/>
    <n v="0"/>
    <m/>
    <m/>
    <m/>
    <m/>
    <m/>
    <m/>
    <m/>
    <m/>
    <n v="1"/>
    <s v="2"/>
    <s v="2"/>
    <n v="3"/>
    <n v="16.666666666666668"/>
    <n v="0"/>
    <n v="0"/>
    <n v="0"/>
    <n v="0"/>
    <n v="15"/>
    <n v="83.33333333333333"/>
    <n v="18"/>
  </r>
  <r>
    <s v="binarytesting"/>
    <s v="cryptovanessa"/>
    <m/>
    <m/>
    <m/>
    <m/>
    <m/>
    <m/>
    <m/>
    <m/>
    <s v="No"/>
    <n v="114"/>
    <m/>
    <m/>
    <x v="0"/>
    <d v="2019-11-11T08:35:31.000"/>
    <s v="RT @CryptoVanessa: 🚨GIVEAWAY🚨free money 🚨_x000a__x000a_https://t.co/CfTxuWcyeW will #giveaway 30000 #VRA to 3 random people 🥳🥳🥳_x000a__x000a_STEPS TO WIN:_x000a__x000a_1) like…"/>
    <s v="https://verasity.io/"/>
    <s v="verasity.io"/>
    <x v="29"/>
    <m/>
    <s v="http://pbs.twimg.com/profile_images/1110556160669569024/W-3n4kJp_normal.png"/>
    <x v="75"/>
    <s v="https://twitter.com/#!/binarytesting/status/1193809466233196545"/>
    <m/>
    <m/>
    <s v="1193809466233196545"/>
    <m/>
    <b v="0"/>
    <n v="0"/>
    <s v=""/>
    <b v="1"/>
    <s v="en"/>
    <m/>
    <s v="1191321456011026433"/>
    <b v="0"/>
    <n v="11"/>
    <s v="1193801692376190977"/>
    <s v="Twitter Web App"/>
    <b v="0"/>
    <s v="1193801692376190977"/>
    <s v="Tweet"/>
    <n v="0"/>
    <n v="0"/>
    <m/>
    <m/>
    <m/>
    <m/>
    <m/>
    <m/>
    <m/>
    <m/>
    <n v="1"/>
    <s v="2"/>
    <s v="2"/>
    <n v="3"/>
    <n v="16.666666666666668"/>
    <n v="0"/>
    <n v="0"/>
    <n v="0"/>
    <n v="0"/>
    <n v="15"/>
    <n v="83.33333333333333"/>
    <n v="18"/>
  </r>
  <r>
    <s v="pssfairdrops"/>
    <s v="cryptovanessa"/>
    <m/>
    <m/>
    <m/>
    <m/>
    <m/>
    <m/>
    <m/>
    <m/>
    <s v="No"/>
    <n v="115"/>
    <m/>
    <m/>
    <x v="0"/>
    <d v="2019-11-11T08:48:53.000"/>
    <s v="RT @CryptoVanessa: 🚨GIVEAWAY🚨free money 🚨_x000a__x000a_https://t.co/CfTxuWcyeW will #giveaway 30000 #VRA to 3 random people 🥳🥳🥳_x000a__x000a_STEPS TO WIN:_x000a__x000a_1) like…"/>
    <s v="https://verasity.io/"/>
    <s v="verasity.io"/>
    <x v="29"/>
    <m/>
    <s v="http://pbs.twimg.com/profile_images/1084906595908227077/i-RFH9yj_normal.jpg"/>
    <x v="76"/>
    <s v="https://twitter.com/#!/pssfairdrops/status/1193812829385691137"/>
    <m/>
    <m/>
    <s v="1193812829385691137"/>
    <m/>
    <b v="0"/>
    <n v="0"/>
    <s v=""/>
    <b v="1"/>
    <s v="en"/>
    <m/>
    <s v="1191321456011026433"/>
    <b v="0"/>
    <n v="11"/>
    <s v="1193801692376190977"/>
    <s v="Twitter Web App"/>
    <b v="0"/>
    <s v="1193801692376190977"/>
    <s v="Tweet"/>
    <n v="0"/>
    <n v="0"/>
    <m/>
    <m/>
    <m/>
    <m/>
    <m/>
    <m/>
    <m/>
    <m/>
    <n v="1"/>
    <s v="2"/>
    <s v="2"/>
    <n v="3"/>
    <n v="16.666666666666668"/>
    <n v="0"/>
    <n v="0"/>
    <n v="0"/>
    <n v="0"/>
    <n v="15"/>
    <n v="83.33333333333333"/>
    <n v="18"/>
  </r>
  <r>
    <s v="satpal_satpal"/>
    <s v="cryptovanessa"/>
    <m/>
    <m/>
    <m/>
    <m/>
    <m/>
    <m/>
    <m/>
    <m/>
    <s v="No"/>
    <n v="116"/>
    <m/>
    <m/>
    <x v="0"/>
    <d v="2019-11-11T10:09:37.000"/>
    <s v="RT @CryptoVanessa: 🚨GIVEAWAY🚨free money 🚨_x000a__x000a_https://t.co/CfTxuWcyeW will #giveaway 30000 #VRA to 3 random people 🥳🥳🥳_x000a__x000a_STEPS TO WIN:_x000a__x000a_1) like…"/>
    <s v="https://verasity.io/"/>
    <s v="verasity.io"/>
    <x v="29"/>
    <m/>
    <s v="http://pbs.twimg.com/profile_images/1175830431096139781/kiPs5H16_normal.jpg"/>
    <x v="77"/>
    <s v="https://twitter.com/#!/satpal_satpal/status/1193833148154441728"/>
    <m/>
    <m/>
    <s v="1193833148154441728"/>
    <m/>
    <b v="0"/>
    <n v="0"/>
    <s v=""/>
    <b v="1"/>
    <s v="en"/>
    <m/>
    <s v="1191321456011026433"/>
    <b v="0"/>
    <n v="11"/>
    <s v="1193801692376190977"/>
    <s v="Twitter for iPhone"/>
    <b v="0"/>
    <s v="1193801692376190977"/>
    <s v="Tweet"/>
    <n v="0"/>
    <n v="0"/>
    <m/>
    <m/>
    <m/>
    <m/>
    <m/>
    <m/>
    <m/>
    <m/>
    <n v="1"/>
    <s v="2"/>
    <s v="2"/>
    <n v="3"/>
    <n v="16.666666666666668"/>
    <n v="0"/>
    <n v="0"/>
    <n v="0"/>
    <n v="0"/>
    <n v="15"/>
    <n v="83.33333333333333"/>
    <n v="18"/>
  </r>
  <r>
    <s v="hashgoal_pool"/>
    <s v="mindandtrading"/>
    <m/>
    <m/>
    <m/>
    <m/>
    <m/>
    <m/>
    <m/>
    <m/>
    <s v="No"/>
    <n v="117"/>
    <m/>
    <m/>
    <x v="0"/>
    <d v="2019-11-11T13:17:48.000"/>
    <s v="RT @mindandtrading: 💰Giveaway free Money💰_x000a_https://t.co/Xxux3Lzxn2 will giveaway 50,000 #VRA token each to 3 randon people through my accoun…"/>
    <s v="https://verasity.io/"/>
    <s v="verasity.io"/>
    <x v="3"/>
    <m/>
    <s v="http://pbs.twimg.com/profile_images/516536745739837440/2t7WdLqO_normal.png"/>
    <x v="78"/>
    <s v="https://twitter.com/#!/hashgoal_pool/status/1193880504610607104"/>
    <m/>
    <m/>
    <s v="1193880504610607104"/>
    <m/>
    <b v="0"/>
    <n v="0"/>
    <s v=""/>
    <b v="1"/>
    <s v="en"/>
    <m/>
    <s v="1191321456011026433"/>
    <b v="0"/>
    <n v="4"/>
    <s v="1193876823471534080"/>
    <s v="Twitter for iPhone"/>
    <b v="0"/>
    <s v="1193876823471534080"/>
    <s v="Tweet"/>
    <n v="0"/>
    <n v="0"/>
    <m/>
    <m/>
    <m/>
    <m/>
    <m/>
    <m/>
    <m/>
    <m/>
    <n v="1"/>
    <s v="16"/>
    <s v="16"/>
    <n v="1"/>
    <n v="5.2631578947368425"/>
    <n v="0"/>
    <n v="0"/>
    <n v="0"/>
    <n v="0"/>
    <n v="18"/>
    <n v="94.73684210526316"/>
    <n v="19"/>
  </r>
  <r>
    <s v="centralcrypto"/>
    <s v="mindandtrading"/>
    <m/>
    <m/>
    <m/>
    <m/>
    <m/>
    <m/>
    <m/>
    <m/>
    <s v="No"/>
    <n v="118"/>
    <m/>
    <m/>
    <x v="0"/>
    <d v="2019-11-11T13:19:58.000"/>
    <s v="RT @mindandtrading: 💰Giveaway free Money💰_x000a_https://t.co/Xxux3Lzxn2 will giveaway 50,000 #VRA token each to 3 randon people through my accoun…"/>
    <s v="https://verasity.io/"/>
    <s v="verasity.io"/>
    <x v="3"/>
    <m/>
    <s v="http://pbs.twimg.com/profile_images/1188861822150963200/ANQO2Spr_normal.jpg"/>
    <x v="79"/>
    <s v="https://twitter.com/#!/centralcrypto/status/1193881050985795584"/>
    <m/>
    <m/>
    <s v="1193881050985795584"/>
    <m/>
    <b v="0"/>
    <n v="0"/>
    <s v=""/>
    <b v="1"/>
    <s v="en"/>
    <m/>
    <s v="1191321456011026433"/>
    <b v="0"/>
    <n v="4"/>
    <s v="1193876823471534080"/>
    <s v="Twitter for iPhone"/>
    <b v="0"/>
    <s v="1193876823471534080"/>
    <s v="Tweet"/>
    <n v="0"/>
    <n v="0"/>
    <m/>
    <m/>
    <m/>
    <m/>
    <m/>
    <m/>
    <m/>
    <m/>
    <n v="1"/>
    <s v="16"/>
    <s v="16"/>
    <n v="1"/>
    <n v="5.2631578947368425"/>
    <n v="0"/>
    <n v="0"/>
    <n v="0"/>
    <n v="0"/>
    <n v="18"/>
    <n v="94.73684210526316"/>
    <n v="19"/>
  </r>
  <r>
    <s v="pravin_bhudiya"/>
    <s v="mindandtrading"/>
    <m/>
    <m/>
    <m/>
    <m/>
    <m/>
    <m/>
    <m/>
    <m/>
    <s v="No"/>
    <n v="119"/>
    <m/>
    <m/>
    <x v="0"/>
    <d v="2019-11-11T13:21:14.000"/>
    <s v="RT @mindandtrading: 💰Giveaway free Money💰_x000a_https://t.co/Xxux3Lzxn2 will giveaway 50,000 #VRA token each to 3 randon people through my accoun…"/>
    <s v="https://verasity.io/"/>
    <s v="verasity.io"/>
    <x v="3"/>
    <m/>
    <s v="http://pbs.twimg.com/profile_images/482838935165366272/jGqSyzKZ_normal.jpeg"/>
    <x v="80"/>
    <s v="https://twitter.com/#!/pravin_bhudiya/status/1193881370075918337"/>
    <m/>
    <m/>
    <s v="1193881370075918337"/>
    <m/>
    <b v="0"/>
    <n v="0"/>
    <s v=""/>
    <b v="1"/>
    <s v="en"/>
    <m/>
    <s v="1191321456011026433"/>
    <b v="0"/>
    <n v="4"/>
    <s v="1193876823471534080"/>
    <s v="Twitter for iPhone"/>
    <b v="0"/>
    <s v="1193876823471534080"/>
    <s v="Tweet"/>
    <n v="0"/>
    <n v="0"/>
    <m/>
    <m/>
    <m/>
    <m/>
    <m/>
    <m/>
    <m/>
    <m/>
    <n v="1"/>
    <s v="16"/>
    <s v="16"/>
    <n v="1"/>
    <n v="5.2631578947368425"/>
    <n v="0"/>
    <n v="0"/>
    <n v="0"/>
    <n v="0"/>
    <n v="18"/>
    <n v="94.73684210526316"/>
    <n v="19"/>
  </r>
  <r>
    <s v="geranqn"/>
    <s v="geranqn"/>
    <m/>
    <m/>
    <m/>
    <m/>
    <m/>
    <m/>
    <m/>
    <m/>
    <s v="No"/>
    <n v="120"/>
    <m/>
    <m/>
    <x v="1"/>
    <d v="2019-11-11T14:00:22.000"/>
    <s v="The Journey to Implementing IT Automation #vmware #vra #automation https://t.co/CFa8Xgy8G6 https://t.co/sEv7sNU9Wz"/>
    <s v="http://wetcom.shp.so/a/mXht2Z"/>
    <s v="shp.so"/>
    <x v="21"/>
    <s v="https://pbs.twimg.com/media/EJGNu9CW4AUJMEA.png"/>
    <s v="https://pbs.twimg.com/media/EJGNu9CW4AUJMEA.png"/>
    <x v="81"/>
    <s v="https://twitter.com/#!/geranqn/status/1193891216506675201"/>
    <m/>
    <m/>
    <s v="1193891216506675201"/>
    <m/>
    <b v="0"/>
    <n v="0"/>
    <s v=""/>
    <b v="0"/>
    <s v="en"/>
    <m/>
    <s v=""/>
    <b v="0"/>
    <n v="0"/>
    <s v=""/>
    <s v="SocialHP Brand Ambassador"/>
    <b v="0"/>
    <s v="1193891216506675201"/>
    <s v="Tweet"/>
    <n v="0"/>
    <n v="0"/>
    <m/>
    <m/>
    <m/>
    <m/>
    <m/>
    <m/>
    <m/>
    <m/>
    <n v="1"/>
    <s v="3"/>
    <s v="3"/>
    <n v="0"/>
    <n v="0"/>
    <n v="0"/>
    <n v="0"/>
    <n v="0"/>
    <n v="0"/>
    <n v="9"/>
    <n v="100"/>
    <n v="9"/>
  </r>
  <r>
    <s v="cryptolady08"/>
    <s v="mindandtrading"/>
    <m/>
    <m/>
    <m/>
    <m/>
    <m/>
    <m/>
    <m/>
    <m/>
    <s v="No"/>
    <n v="121"/>
    <m/>
    <m/>
    <x v="0"/>
    <d v="2019-11-11T15:13:53.000"/>
    <s v="RT @mindandtrading: 💰Giveaway free Money💰_x000a_https://t.co/Xxux3Lzxn2 will giveaway 50,000 #VRA token each to 3 randon people through my accoun…"/>
    <s v="https://verasity.io/"/>
    <s v="verasity.io"/>
    <x v="3"/>
    <m/>
    <s v="http://pbs.twimg.com/profile_images/1189502296519897098/IdB0MFke_normal.jpg"/>
    <x v="82"/>
    <s v="https://twitter.com/#!/cryptolady08/status/1193909717837312000"/>
    <m/>
    <m/>
    <s v="1193909717837312000"/>
    <m/>
    <b v="0"/>
    <n v="0"/>
    <s v=""/>
    <b v="1"/>
    <s v="en"/>
    <m/>
    <s v="1191321456011026433"/>
    <b v="0"/>
    <n v="4"/>
    <s v="1193876823471534080"/>
    <s v="Twitter for Android"/>
    <b v="0"/>
    <s v="1193876823471534080"/>
    <s v="Tweet"/>
    <n v="0"/>
    <n v="0"/>
    <m/>
    <m/>
    <m/>
    <m/>
    <m/>
    <m/>
    <m/>
    <m/>
    <n v="1"/>
    <s v="16"/>
    <s v="16"/>
    <n v="1"/>
    <n v="5.2631578947368425"/>
    <n v="0"/>
    <n v="0"/>
    <n v="0"/>
    <n v="0"/>
    <n v="18"/>
    <n v="94.73684210526316"/>
    <n v="19"/>
  </r>
  <r>
    <s v="dameliatus"/>
    <s v="cryptovanessa"/>
    <m/>
    <m/>
    <m/>
    <m/>
    <m/>
    <m/>
    <m/>
    <m/>
    <s v="No"/>
    <n v="122"/>
    <m/>
    <m/>
    <x v="0"/>
    <d v="2019-11-11T17:12:26.000"/>
    <s v="RT @CryptoVanessa: 🚨GIVEAWAY🚨free money 🚨_x000a__x000a_https://t.co/CfTxuWcyeW will #giveaway 30000 #VRA to 3 random people 🥳🥳🥳_x000a__x000a_STEPS TO WIN:_x000a__x000a_1) like…"/>
    <s v="https://verasity.io/"/>
    <s v="verasity.io"/>
    <x v="29"/>
    <m/>
    <s v="http://abs.twimg.com/sticky/default_profile_images/default_profile_normal.png"/>
    <x v="83"/>
    <s v="https://twitter.com/#!/dameliatus/status/1193939554266484736"/>
    <m/>
    <m/>
    <s v="1193939554266484736"/>
    <m/>
    <b v="0"/>
    <n v="0"/>
    <s v=""/>
    <b v="1"/>
    <s v="en"/>
    <m/>
    <s v="1191321456011026433"/>
    <b v="0"/>
    <n v="19"/>
    <s v="1193801692376190977"/>
    <s v="Twitter for Android"/>
    <b v="0"/>
    <s v="1193801692376190977"/>
    <s v="Tweet"/>
    <n v="0"/>
    <n v="0"/>
    <m/>
    <m/>
    <m/>
    <m/>
    <m/>
    <m/>
    <m/>
    <m/>
    <n v="1"/>
    <s v="2"/>
    <s v="2"/>
    <n v="3"/>
    <n v="16.666666666666668"/>
    <n v="0"/>
    <n v="0"/>
    <n v="0"/>
    <n v="0"/>
    <n v="15"/>
    <n v="83.33333333333333"/>
    <n v="18"/>
  </r>
  <r>
    <s v="david4mktg"/>
    <s v="vmwarecloudmgmt"/>
    <m/>
    <m/>
    <m/>
    <m/>
    <m/>
    <m/>
    <m/>
    <m/>
    <s v="No"/>
    <n v="123"/>
    <m/>
    <m/>
    <x v="0"/>
    <d v="2019-11-12T01:36:13.000"/>
    <s v="VMworld 2019: Hear and read from our @vmwarecloudmgmt customers firsthand https://t.co/xYYjc4GYB7 #vra #vrops #vrni #vrealize"/>
    <s v="https://blogs.vmware.com/management/2019/11/vmworld-2019-quick-notes-from-barcelona.html"/>
    <s v="vmware.com"/>
    <x v="30"/>
    <m/>
    <s v="http://pbs.twimg.com/profile_images/76951341/Vadim_R2_normal.JPG"/>
    <x v="84"/>
    <s v="https://twitter.com/#!/david4mktg/status/1194066335585554432"/>
    <m/>
    <m/>
    <s v="1194066335585554432"/>
    <m/>
    <b v="0"/>
    <n v="0"/>
    <s v=""/>
    <b v="0"/>
    <s v="en"/>
    <m/>
    <s v=""/>
    <b v="0"/>
    <n v="0"/>
    <s v=""/>
    <s v="Twitter Web Client"/>
    <b v="0"/>
    <s v="1194066335585554432"/>
    <s v="Tweet"/>
    <n v="0"/>
    <n v="0"/>
    <m/>
    <m/>
    <m/>
    <m/>
    <m/>
    <m/>
    <m/>
    <m/>
    <n v="1"/>
    <s v="34"/>
    <s v="34"/>
    <n v="0"/>
    <n v="0"/>
    <n v="0"/>
    <n v="0"/>
    <n v="0"/>
    <n v="0"/>
    <n v="14"/>
    <n v="100"/>
    <n v="14"/>
  </r>
  <r>
    <s v="david4mktg"/>
    <s v="david4mktg"/>
    <m/>
    <m/>
    <m/>
    <m/>
    <m/>
    <m/>
    <m/>
    <m/>
    <s v="No"/>
    <n v="124"/>
    <m/>
    <m/>
    <x v="1"/>
    <d v="2019-11-09T17:16:36.000"/>
    <s v="#VMworld2019: Quick notes from Barcelona https://t.co/xYYjc4GYB7 #vrealize #vrops #vra #vrni #cloudmanagement"/>
    <s v="https://blogs.vmware.com/management/2019/11/vmworld-2019-quick-notes-from-barcelona.html"/>
    <s v="vmware.com"/>
    <x v="31"/>
    <m/>
    <s v="http://pbs.twimg.com/profile_images/76951341/Vadim_R2_normal.JPG"/>
    <x v="85"/>
    <s v="https://twitter.com/#!/david4mktg/status/1193215825500459009"/>
    <m/>
    <m/>
    <s v="1193215825500459009"/>
    <m/>
    <b v="0"/>
    <n v="0"/>
    <s v=""/>
    <b v="0"/>
    <s v="en"/>
    <m/>
    <s v=""/>
    <b v="0"/>
    <n v="0"/>
    <s v=""/>
    <s v="Twitter Web Client"/>
    <b v="0"/>
    <s v="1193215825500459009"/>
    <s v="Tweet"/>
    <n v="0"/>
    <n v="0"/>
    <m/>
    <m/>
    <m/>
    <m/>
    <m/>
    <m/>
    <m/>
    <m/>
    <n v="1"/>
    <s v="34"/>
    <s v="34"/>
    <n v="0"/>
    <n v="0"/>
    <n v="0"/>
    <n v="0"/>
    <n v="0"/>
    <n v="0"/>
    <n v="10"/>
    <n v="100"/>
    <n v="10"/>
  </r>
  <r>
    <s v="kamla_5abi"/>
    <s v="kherriage"/>
    <m/>
    <m/>
    <m/>
    <m/>
    <m/>
    <m/>
    <m/>
    <m/>
    <s v="No"/>
    <n v="125"/>
    <m/>
    <m/>
    <x v="0"/>
    <d v="2019-11-12T02:00:02.000"/>
    <s v="RT @KHerriage: Today marked the 5th straight day with mixed/negative mkt internals, while working off ST overbought status (momentum oscill…"/>
    <m/>
    <m/>
    <x v="0"/>
    <m/>
    <s v="http://pbs.twimg.com/profile_images/3377189402/f8ec85c95cb9cd18b07be0a41b80c661_normal.jpeg"/>
    <x v="86"/>
    <s v="https://twitter.com/#!/kamla_5abi/status/1194072328071610368"/>
    <m/>
    <m/>
    <s v="1194072328071610368"/>
    <m/>
    <b v="0"/>
    <n v="0"/>
    <s v=""/>
    <b v="0"/>
    <s v="en"/>
    <m/>
    <s v=""/>
    <b v="0"/>
    <n v="3"/>
    <s v="1194002252807184385"/>
    <s v="Twitter for Android"/>
    <b v="0"/>
    <s v="1194002252807184385"/>
    <s v="Tweet"/>
    <n v="0"/>
    <n v="0"/>
    <m/>
    <m/>
    <m/>
    <m/>
    <m/>
    <m/>
    <m/>
    <m/>
    <n v="1"/>
    <s v="6"/>
    <s v="6"/>
    <n v="0"/>
    <n v="0"/>
    <n v="1"/>
    <n v="4.761904761904762"/>
    <n v="0"/>
    <n v="0"/>
    <n v="20"/>
    <n v="95.23809523809524"/>
    <n v="21"/>
  </r>
  <r>
    <s v="greg_lythe"/>
    <s v="greg_lythe"/>
    <m/>
    <m/>
    <m/>
    <m/>
    <m/>
    <m/>
    <m/>
    <m/>
    <s v="No"/>
    <n v="126"/>
    <m/>
    <m/>
    <x v="1"/>
    <d v="2019-11-12T03:02:12.000"/>
    <s v="Learn how you can take advantage of Dell EMC integrations with powerful automation platforms._x000a__x000a_#DellTechnologies #DellEMC #DellStorage #Automation #VMware #vRA #vRO #IWork4Dell https://t.co/Ejg74FIGYa"/>
    <s v="https://www.linkedin.com/slink?code=eBGJShE"/>
    <s v="linkedin.com"/>
    <x v="32"/>
    <m/>
    <s v="http://pbs.twimg.com/profile_images/787033115/Greg_Lythe_normal.JPG"/>
    <x v="87"/>
    <s v="https://twitter.com/#!/greg_lythe/status/1194087974184660992"/>
    <m/>
    <m/>
    <s v="1194087974184660992"/>
    <m/>
    <b v="0"/>
    <n v="0"/>
    <s v=""/>
    <b v="0"/>
    <s v="en"/>
    <m/>
    <s v=""/>
    <b v="0"/>
    <n v="0"/>
    <s v=""/>
    <s v="LinkedIn"/>
    <b v="0"/>
    <s v="1194087974184660992"/>
    <s v="Tweet"/>
    <n v="0"/>
    <n v="0"/>
    <m/>
    <m/>
    <m/>
    <m/>
    <m/>
    <m/>
    <m/>
    <m/>
    <n v="1"/>
    <s v="3"/>
    <s v="3"/>
    <n v="2"/>
    <n v="9.090909090909092"/>
    <n v="0"/>
    <n v="0"/>
    <n v="0"/>
    <n v="0"/>
    <n v="20"/>
    <n v="90.9090909090909"/>
    <n v="22"/>
  </r>
  <r>
    <s v="mvkevinb"/>
    <s v="kherriage"/>
    <m/>
    <m/>
    <m/>
    <m/>
    <m/>
    <m/>
    <m/>
    <m/>
    <s v="No"/>
    <n v="127"/>
    <m/>
    <m/>
    <x v="0"/>
    <d v="2019-11-12T03:39:17.000"/>
    <s v="RT @KHerriage: Today marked the 5th straight day with mixed/negative mkt internals, while working off ST overbought status (momentum oscill…"/>
    <m/>
    <m/>
    <x v="0"/>
    <m/>
    <s v="http://pbs.twimg.com/profile_images/378800000451505954/e5588fd34207fe546f41a6894d9d0b1b_normal.jpeg"/>
    <x v="88"/>
    <s v="https://twitter.com/#!/mvkevinb/status/1194097303914733568"/>
    <m/>
    <m/>
    <s v="1194097303914733568"/>
    <m/>
    <b v="0"/>
    <n v="0"/>
    <s v=""/>
    <b v="0"/>
    <s v="en"/>
    <m/>
    <s v=""/>
    <b v="0"/>
    <n v="3"/>
    <s v="1194002252807184385"/>
    <s v="Twitter Web App"/>
    <b v="0"/>
    <s v="1194002252807184385"/>
    <s v="Tweet"/>
    <n v="0"/>
    <n v="0"/>
    <m/>
    <m/>
    <m/>
    <m/>
    <m/>
    <m/>
    <m/>
    <m/>
    <n v="1"/>
    <s v="6"/>
    <s v="6"/>
    <n v="0"/>
    <n v="0"/>
    <n v="1"/>
    <n v="4.761904761904762"/>
    <n v="0"/>
    <n v="0"/>
    <n v="20"/>
    <n v="95.23809523809524"/>
    <n v="21"/>
  </r>
  <r>
    <s v="cas_2050001283"/>
    <s v="cas_2050061641"/>
    <m/>
    <m/>
    <m/>
    <m/>
    <m/>
    <m/>
    <m/>
    <m/>
    <s v="No"/>
    <n v="128"/>
    <m/>
    <m/>
    <x v="0"/>
    <d v="2019-11-12T06:11:24.000"/>
    <s v="&amp;gt;zks👮🏻👩🏽‍🎓&amp;lt;aR_x000a_9ilsdiq3goxrxhzn W3SVtowk @cas_2050061641 #vra #sbHz &amp;lt;awwc&amp;lt;b3eMÁa ew_x000d_oi #HKdxJiyZsqegvgd"/>
    <m/>
    <m/>
    <x v="33"/>
    <m/>
    <s v="http://abs.twimg.com/sticky/default_profile_images/default_profile_normal.png"/>
    <x v="89"/>
    <s v="https://twitter.com/#!/cas_2050001283/status/1194135584782061568"/>
    <m/>
    <m/>
    <s v="1194135584782061568"/>
    <m/>
    <b v="0"/>
    <n v="0"/>
    <s v=""/>
    <b v="0"/>
    <s v="lv"/>
    <m/>
    <s v=""/>
    <b v="0"/>
    <n v="0"/>
    <s v=""/>
    <s v="Twitter Web Client"/>
    <b v="0"/>
    <s v="1194135584782061568"/>
    <s v="Tweet"/>
    <n v="0"/>
    <n v="0"/>
    <m/>
    <m/>
    <m/>
    <m/>
    <m/>
    <m/>
    <m/>
    <m/>
    <n v="1"/>
    <s v="33"/>
    <s v="33"/>
    <n v="0"/>
    <n v="0"/>
    <n v="0"/>
    <n v="0"/>
    <n v="0"/>
    <n v="0"/>
    <n v="16"/>
    <n v="100"/>
    <n v="16"/>
  </r>
  <r>
    <s v="moneroarmy"/>
    <s v="cryptovanessa"/>
    <m/>
    <m/>
    <m/>
    <m/>
    <m/>
    <m/>
    <m/>
    <m/>
    <s v="No"/>
    <n v="129"/>
    <m/>
    <m/>
    <x v="0"/>
    <d v="2019-11-12T08:54:09.000"/>
    <s v="RT @CryptoVanessa: 🚨GIVEAWAY🚨free money 🚨_x000a__x000a_https://t.co/CfTxuWcyeW will #giveaway 30000 #VRA to 3 random people 🥳🥳🥳_x000a__x000a_STEPS TO WIN:_x000a__x000a_1) like…"/>
    <s v="https://verasity.io/"/>
    <s v="verasity.io"/>
    <x v="29"/>
    <m/>
    <s v="http://pbs.twimg.com/profile_images/1194229619861446656/sJCpDOJu_normal.jpg"/>
    <x v="90"/>
    <s v="https://twitter.com/#!/moneroarmy/status/1194176543049863168"/>
    <m/>
    <m/>
    <s v="1194176543049863168"/>
    <m/>
    <b v="0"/>
    <n v="0"/>
    <s v=""/>
    <b v="1"/>
    <s v="en"/>
    <m/>
    <s v="1191321456011026433"/>
    <b v="0"/>
    <n v="19"/>
    <s v="1193801692376190977"/>
    <s v="Twitter for iPhone"/>
    <b v="0"/>
    <s v="1193801692376190977"/>
    <s v="Tweet"/>
    <n v="0"/>
    <n v="0"/>
    <m/>
    <m/>
    <m/>
    <m/>
    <m/>
    <m/>
    <m/>
    <m/>
    <n v="1"/>
    <s v="2"/>
    <s v="2"/>
    <n v="3"/>
    <n v="16.666666666666668"/>
    <n v="0"/>
    <n v="0"/>
    <n v="0"/>
    <n v="0"/>
    <n v="15"/>
    <n v="83.33333333333333"/>
    <n v="18"/>
  </r>
  <r>
    <s v="maxmasher"/>
    <s v="cryptovanessa"/>
    <m/>
    <m/>
    <m/>
    <m/>
    <m/>
    <m/>
    <m/>
    <m/>
    <s v="No"/>
    <n v="130"/>
    <m/>
    <m/>
    <x v="0"/>
    <d v="2019-11-12T09:50:06.000"/>
    <s v="RT @CryptoVanessa: 🚨GIVEAWAY🚨free money 🚨_x000a__x000a_https://t.co/CfTxuWcyeW will #giveaway 30000 #VRA to 3 random people 🥳🥳🥳_x000a__x000a_STEPS TO WIN:_x000a__x000a_1) like…"/>
    <s v="https://verasity.io/"/>
    <s v="verasity.io"/>
    <x v="29"/>
    <m/>
    <s v="http://pbs.twimg.com/profile_images/1136397502209413120/JCJ2ae6r_normal.png"/>
    <x v="91"/>
    <s v="https://twitter.com/#!/maxmasher/status/1194190622355316736"/>
    <m/>
    <m/>
    <s v="1194190622355316736"/>
    <m/>
    <b v="0"/>
    <n v="0"/>
    <s v=""/>
    <b v="1"/>
    <s v="en"/>
    <m/>
    <s v="1191321456011026433"/>
    <b v="0"/>
    <n v="19"/>
    <s v="1193801692376190977"/>
    <s v="Twitter for Android"/>
    <b v="0"/>
    <s v="1193801692376190977"/>
    <s v="Tweet"/>
    <n v="0"/>
    <n v="0"/>
    <m/>
    <m/>
    <m/>
    <m/>
    <m/>
    <m/>
    <m/>
    <m/>
    <n v="1"/>
    <s v="2"/>
    <s v="2"/>
    <n v="3"/>
    <n v="16.666666666666668"/>
    <n v="0"/>
    <n v="0"/>
    <n v="0"/>
    <n v="0"/>
    <n v="15"/>
    <n v="83.33333333333333"/>
    <n v="18"/>
  </r>
  <r>
    <s v="lapartisane"/>
    <s v="kherriage"/>
    <m/>
    <m/>
    <m/>
    <m/>
    <m/>
    <m/>
    <m/>
    <m/>
    <s v="No"/>
    <n v="131"/>
    <m/>
    <m/>
    <x v="0"/>
    <d v="2019-11-12T11:39:13.000"/>
    <s v="RT @KHerriage: Today marked the 5th straight day with mixed/negative mkt internals, while working off ST overbought status (momentum oscill…"/>
    <m/>
    <m/>
    <x v="0"/>
    <m/>
    <s v="http://pbs.twimg.com/profile_images/1177294926557503488/pOBxxwbO_normal.jpg"/>
    <x v="92"/>
    <s v="https://twitter.com/#!/lapartisane/status/1194218084543782914"/>
    <m/>
    <m/>
    <s v="1194218084543782914"/>
    <m/>
    <b v="0"/>
    <n v="0"/>
    <s v=""/>
    <b v="0"/>
    <s v="en"/>
    <m/>
    <s v=""/>
    <b v="0"/>
    <n v="3"/>
    <s v="1194002252807184385"/>
    <s v="Twitter Web Client"/>
    <b v="0"/>
    <s v="1194002252807184385"/>
    <s v="Tweet"/>
    <n v="0"/>
    <n v="0"/>
    <m/>
    <m/>
    <m/>
    <m/>
    <m/>
    <m/>
    <m/>
    <m/>
    <n v="1"/>
    <s v="6"/>
    <s v="6"/>
    <n v="0"/>
    <n v="0"/>
    <n v="1"/>
    <n v="4.761904761904762"/>
    <n v="0"/>
    <n v="0"/>
    <n v="20"/>
    <n v="95.23809523809524"/>
    <n v="21"/>
  </r>
  <r>
    <s v="brandon39156690"/>
    <s v="cryptovanessa"/>
    <m/>
    <m/>
    <m/>
    <m/>
    <m/>
    <m/>
    <m/>
    <m/>
    <s v="No"/>
    <n v="132"/>
    <m/>
    <m/>
    <x v="0"/>
    <d v="2019-11-11T08:14:11.000"/>
    <s v="RT @CryptoVanessa: 🚨GIVEAWAY🚨free money 🚨_x000a__x000a_https://t.co/CfTxuWcyeW will #giveaway 30000 #VRA to 3 random people 🥳🥳🥳_x000a__x000a_STEPS TO WIN:_x000a__x000a_1) like…"/>
    <s v="https://verasity.io/"/>
    <s v="verasity.io"/>
    <x v="29"/>
    <m/>
    <s v="http://pbs.twimg.com/profile_images/1088530927641333762/-4pYXwZb_normal.jpg"/>
    <x v="93"/>
    <s v="https://twitter.com/#!/brandon39156690/status/1193804096555438080"/>
    <m/>
    <m/>
    <s v="1193804096555438080"/>
    <m/>
    <b v="0"/>
    <n v="0"/>
    <s v=""/>
    <b v="1"/>
    <s v="en"/>
    <m/>
    <s v="1191321456011026433"/>
    <b v="0"/>
    <n v="11"/>
    <s v="1193801692376190977"/>
    <s v="Bananarama007"/>
    <b v="0"/>
    <s v="1193801692376190977"/>
    <s v="Tweet"/>
    <n v="0"/>
    <n v="0"/>
    <m/>
    <m/>
    <m/>
    <m/>
    <m/>
    <m/>
    <m/>
    <m/>
    <n v="1"/>
    <s v="2"/>
    <s v="2"/>
    <n v="3"/>
    <n v="16.666666666666668"/>
    <n v="0"/>
    <n v="0"/>
    <n v="0"/>
    <n v="0"/>
    <n v="15"/>
    <n v="83.33333333333333"/>
    <n v="18"/>
  </r>
  <r>
    <s v="brandon39156690"/>
    <s v="bitcoin_bullet"/>
    <m/>
    <m/>
    <m/>
    <m/>
    <m/>
    <m/>
    <m/>
    <m/>
    <s v="No"/>
    <n v="133"/>
    <m/>
    <m/>
    <x v="0"/>
    <d v="2019-11-12T16:14:14.000"/>
    <s v="RT @Bitcoin_Bullet: 🚨#GIVEAWAY Alert 🚨_x000a__x000a_We are giving away 30,000 #VRA to 3 people on the behalf of https://t.co/MOZHcZshkS 🥳🥳🥳_x000a__x000a_STEPS TO W…"/>
    <s v="https://verasity.io/"/>
    <s v="verasity.io"/>
    <x v="29"/>
    <m/>
    <s v="http://pbs.twimg.com/profile_images/1088530927641333762/-4pYXwZb_normal.jpg"/>
    <x v="94"/>
    <s v="https://twitter.com/#!/brandon39156690/status/1194287293386952709"/>
    <m/>
    <m/>
    <s v="1194287293386952709"/>
    <m/>
    <b v="0"/>
    <n v="0"/>
    <s v=""/>
    <b v="1"/>
    <s v="en"/>
    <m/>
    <s v="1191321456011026433"/>
    <b v="0"/>
    <n v="8"/>
    <s v="1194286825780609024"/>
    <s v="Bananarama007"/>
    <b v="0"/>
    <s v="1194286825780609024"/>
    <s v="Tweet"/>
    <n v="0"/>
    <n v="0"/>
    <m/>
    <m/>
    <m/>
    <m/>
    <m/>
    <m/>
    <m/>
    <m/>
    <n v="1"/>
    <s v="2"/>
    <s v="2"/>
    <n v="0"/>
    <n v="0"/>
    <n v="0"/>
    <n v="0"/>
    <n v="0"/>
    <n v="0"/>
    <n v="21"/>
    <n v="100"/>
    <n v="21"/>
  </r>
  <r>
    <s v="dieseljones2"/>
    <s v="bitcoin_bullet"/>
    <m/>
    <m/>
    <m/>
    <m/>
    <m/>
    <m/>
    <m/>
    <m/>
    <s v="No"/>
    <n v="134"/>
    <m/>
    <m/>
    <x v="0"/>
    <d v="2019-11-12T16:17:00.000"/>
    <s v="RT @Bitcoin_Bullet: 🚨#GIVEAWAY Alert 🚨_x000a__x000a_We are giving away 30,000 #VRA to 3 people on the behalf of https://t.co/MOZHcZshkS 🥳🥳🥳_x000a__x000a_STEPS TO W…"/>
    <s v="https://verasity.io/"/>
    <s v="verasity.io"/>
    <x v="29"/>
    <m/>
    <s v="http://abs.twimg.com/sticky/default_profile_images/default_profile_normal.png"/>
    <x v="95"/>
    <s v="https://twitter.com/#!/dieseljones2/status/1194287989905612801"/>
    <m/>
    <m/>
    <s v="1194287989905612801"/>
    <m/>
    <b v="0"/>
    <n v="0"/>
    <s v=""/>
    <b v="1"/>
    <s v="en"/>
    <m/>
    <s v="1191321456011026433"/>
    <b v="0"/>
    <n v="8"/>
    <s v="1194286825780609024"/>
    <s v="literallynothing"/>
    <b v="0"/>
    <s v="1194286825780609024"/>
    <s v="Tweet"/>
    <n v="0"/>
    <n v="0"/>
    <m/>
    <m/>
    <m/>
    <m/>
    <m/>
    <m/>
    <m/>
    <m/>
    <n v="1"/>
    <s v="2"/>
    <s v="2"/>
    <n v="0"/>
    <n v="0"/>
    <n v="0"/>
    <n v="0"/>
    <n v="0"/>
    <n v="0"/>
    <n v="21"/>
    <n v="100"/>
    <n v="21"/>
  </r>
  <r>
    <s v="bitcoingupta"/>
    <s v="bitcoin_bullet"/>
    <m/>
    <m/>
    <m/>
    <m/>
    <m/>
    <m/>
    <m/>
    <m/>
    <s v="No"/>
    <n v="135"/>
    <m/>
    <m/>
    <x v="0"/>
    <d v="2019-11-12T16:20:16.000"/>
    <s v="RT @Bitcoin_Bullet: 🚨#GIVEAWAY Alert 🚨_x000a__x000a_We are giving away 30,000 #VRA to 3 people on the behalf of https://t.co/MOZHcZshkS 🥳🥳🥳_x000a__x000a_STEPS TO W…"/>
    <s v="https://verasity.io/"/>
    <s v="verasity.io"/>
    <x v="29"/>
    <m/>
    <s v="http://pbs.twimg.com/profile_images/835797075849728000/MZCfWah2_normal.jpg"/>
    <x v="96"/>
    <s v="https://twitter.com/#!/bitcoingupta/status/1194288813033562121"/>
    <m/>
    <m/>
    <s v="1194288813033562121"/>
    <m/>
    <b v="0"/>
    <n v="0"/>
    <s v=""/>
    <b v="1"/>
    <s v="en"/>
    <m/>
    <s v="1191321456011026433"/>
    <b v="0"/>
    <n v="8"/>
    <s v="1194286825780609024"/>
    <s v="He ddj"/>
    <b v="0"/>
    <s v="1194286825780609024"/>
    <s v="Tweet"/>
    <n v="0"/>
    <n v="0"/>
    <m/>
    <m/>
    <m/>
    <m/>
    <m/>
    <m/>
    <m/>
    <m/>
    <n v="1"/>
    <s v="2"/>
    <s v="2"/>
    <n v="0"/>
    <n v="0"/>
    <n v="0"/>
    <n v="0"/>
    <n v="0"/>
    <n v="0"/>
    <n v="21"/>
    <n v="100"/>
    <n v="21"/>
  </r>
  <r>
    <s v="bitcoin_publish"/>
    <s v="bitcoin_bullet"/>
    <m/>
    <m/>
    <m/>
    <m/>
    <m/>
    <m/>
    <m/>
    <m/>
    <s v="No"/>
    <n v="136"/>
    <m/>
    <m/>
    <x v="0"/>
    <d v="2019-11-12T16:22:34.000"/>
    <s v="RT @Bitcoin_Bullet: 🚨#GIVEAWAY Alert 🚨_x000a__x000a_We are giving away 30,000 #VRA to 3 people on the behalf of https://t.co/MOZHcZshkS 🥳🥳🥳_x000a__x000a_STEPS TO W…"/>
    <s v="https://verasity.io/"/>
    <s v="verasity.io"/>
    <x v="29"/>
    <m/>
    <s v="http://pbs.twimg.com/profile_images/909842743664320512/42iQu0q6_normal.jpg"/>
    <x v="97"/>
    <s v="https://twitter.com/#!/bitcoin_publish/status/1194289390857719809"/>
    <m/>
    <m/>
    <s v="1194289390857719809"/>
    <m/>
    <b v="0"/>
    <n v="0"/>
    <s v=""/>
    <b v="1"/>
    <s v="en"/>
    <m/>
    <s v="1191321456011026433"/>
    <b v="0"/>
    <n v="8"/>
    <s v="1194286825780609024"/>
    <s v="Utkarsh Shuk"/>
    <b v="0"/>
    <s v="1194286825780609024"/>
    <s v="Tweet"/>
    <n v="0"/>
    <n v="0"/>
    <m/>
    <m/>
    <m/>
    <m/>
    <m/>
    <m/>
    <m/>
    <m/>
    <n v="1"/>
    <s v="2"/>
    <s v="2"/>
    <n v="0"/>
    <n v="0"/>
    <n v="0"/>
    <n v="0"/>
    <n v="0"/>
    <n v="0"/>
    <n v="21"/>
    <n v="100"/>
    <n v="21"/>
  </r>
  <r>
    <s v="bitcoinrey"/>
    <s v="bitcoin_bullet"/>
    <m/>
    <m/>
    <m/>
    <m/>
    <m/>
    <m/>
    <m/>
    <m/>
    <s v="No"/>
    <n v="137"/>
    <m/>
    <m/>
    <x v="0"/>
    <d v="2019-11-12T16:43:26.000"/>
    <s v="RT @Bitcoin_Bullet: 🚨#GIVEAWAY Alert 🚨_x000a__x000a_We are giving away 30,000 #VRA to 3 people on the behalf of https://t.co/MOZHcZshkS 🥳🥳🥳_x000a__x000a_STEPS TO W…"/>
    <s v="https://verasity.io/"/>
    <s v="verasity.io"/>
    <x v="29"/>
    <m/>
    <s v="http://pbs.twimg.com/profile_images/838445322561019904/bRIHgDlE_normal.jpg"/>
    <x v="98"/>
    <s v="https://twitter.com/#!/bitcoinrey/status/1194294641438478337"/>
    <m/>
    <m/>
    <s v="1194294641438478337"/>
    <m/>
    <b v="0"/>
    <n v="0"/>
    <s v=""/>
    <b v="1"/>
    <s v="en"/>
    <m/>
    <s v="1191321456011026433"/>
    <b v="0"/>
    <n v="8"/>
    <s v="1194286825780609024"/>
    <s v="Popo Dao"/>
    <b v="0"/>
    <s v="1194286825780609024"/>
    <s v="Tweet"/>
    <n v="0"/>
    <n v="0"/>
    <m/>
    <m/>
    <m/>
    <m/>
    <m/>
    <m/>
    <m/>
    <m/>
    <n v="1"/>
    <s v="2"/>
    <s v="2"/>
    <n v="0"/>
    <n v="0"/>
    <n v="0"/>
    <n v="0"/>
    <n v="0"/>
    <n v="0"/>
    <n v="21"/>
    <n v="100"/>
    <n v="21"/>
  </r>
  <r>
    <s v="bitcoinlovers6"/>
    <s v="bitcoin_bullet"/>
    <m/>
    <m/>
    <m/>
    <m/>
    <m/>
    <m/>
    <m/>
    <m/>
    <s v="No"/>
    <n v="138"/>
    <m/>
    <m/>
    <x v="0"/>
    <d v="2019-11-12T17:10:55.000"/>
    <s v="RT @Bitcoin_Bullet: 🚨#GIVEAWAY Alert 🚨_x000a__x000a_We are giving away 30,000 #VRA to 3 people on the behalf of https://t.co/MOZHcZshkS 🥳🥳🥳_x000a__x000a_STEPS TO W…"/>
    <s v="https://verasity.io/"/>
    <s v="verasity.io"/>
    <x v="29"/>
    <m/>
    <s v="http://pbs.twimg.com/profile_images/838283087880552452/vNepjmdP_normal.jpg"/>
    <x v="99"/>
    <s v="https://twitter.com/#!/bitcoinlovers6/status/1194301560844673024"/>
    <m/>
    <m/>
    <s v="1194301560844673024"/>
    <m/>
    <b v="0"/>
    <n v="0"/>
    <s v=""/>
    <b v="1"/>
    <s v="en"/>
    <m/>
    <s v="1191321456011026433"/>
    <b v="0"/>
    <n v="12"/>
    <s v="1194286825780609024"/>
    <s v="Politks tosn"/>
    <b v="0"/>
    <s v="1194286825780609024"/>
    <s v="Tweet"/>
    <n v="0"/>
    <n v="0"/>
    <m/>
    <m/>
    <m/>
    <m/>
    <m/>
    <m/>
    <m/>
    <m/>
    <n v="1"/>
    <s v="2"/>
    <s v="2"/>
    <n v="0"/>
    <n v="0"/>
    <n v="0"/>
    <n v="0"/>
    <n v="0"/>
    <n v="0"/>
    <n v="21"/>
    <n v="100"/>
    <n v="21"/>
  </r>
  <r>
    <s v="verybullish"/>
    <s v="cz_binance"/>
    <m/>
    <m/>
    <m/>
    <m/>
    <m/>
    <m/>
    <m/>
    <m/>
    <s v="No"/>
    <n v="139"/>
    <m/>
    <m/>
    <x v="0"/>
    <d v="2019-11-12T19:09:04.000"/>
    <s v="My newest bag today was #VRA or @verasitytech _x000a_Got in around 3.5 sats or 155-160 gwei _x000a_Lots of catalysts coming and being top volume on @Binance_DEX I wouldn’t put a guaranteed @binance listing past them either. _x000a_What do you think @cz_binance? _x000a_Great project and fundamentals 🔥"/>
    <m/>
    <m/>
    <x v="3"/>
    <m/>
    <s v="http://pbs.twimg.com/profile_images/1164859283734978561/lygb59nu_normal.jpg"/>
    <x v="100"/>
    <s v="https://twitter.com/#!/verybullish/status/1194331292306935809"/>
    <m/>
    <m/>
    <s v="1194331292306935809"/>
    <m/>
    <b v="0"/>
    <n v="1"/>
    <s v=""/>
    <b v="0"/>
    <s v="en"/>
    <m/>
    <s v=""/>
    <b v="0"/>
    <n v="0"/>
    <s v=""/>
    <s v="Twitter for iPhone"/>
    <b v="0"/>
    <s v="1194331292306935809"/>
    <s v="Tweet"/>
    <n v="0"/>
    <n v="0"/>
    <m/>
    <m/>
    <m/>
    <m/>
    <m/>
    <m/>
    <m/>
    <m/>
    <n v="1"/>
    <s v="2"/>
    <s v="2"/>
    <m/>
    <m/>
    <m/>
    <m/>
    <m/>
    <m/>
    <m/>
    <m/>
    <m/>
  </r>
  <r>
    <s v="abhibisht89"/>
    <s v="efrontoni"/>
    <m/>
    <m/>
    <m/>
    <m/>
    <m/>
    <m/>
    <m/>
    <m/>
    <s v="No"/>
    <n v="143"/>
    <m/>
    <m/>
    <x v="0"/>
    <d v="2019-11-12T23:20:47.000"/>
    <s v="RT @efrontoni: Dal 13 al 15 Novembre parleremo di #artificialintelligence a #sicurezza2019 a Milano grazie alla collaborazione tra  Univers…"/>
    <m/>
    <m/>
    <x v="34"/>
    <m/>
    <s v="http://pbs.twimg.com/profile_images/1082491334932529152/Um1_0O8e_normal.jpg"/>
    <x v="101"/>
    <s v="https://twitter.com/#!/abhibisht89/status/1194394638540558342"/>
    <m/>
    <m/>
    <s v="1194394638540558342"/>
    <m/>
    <b v="0"/>
    <n v="0"/>
    <s v=""/>
    <b v="0"/>
    <s v="it"/>
    <m/>
    <s v=""/>
    <b v="0"/>
    <n v="4"/>
    <s v="1194393679802314752"/>
    <s v="abhibisht89"/>
    <b v="0"/>
    <s v="1194393679802314752"/>
    <s v="Tweet"/>
    <n v="0"/>
    <n v="0"/>
    <m/>
    <m/>
    <m/>
    <m/>
    <m/>
    <m/>
    <m/>
    <m/>
    <n v="1"/>
    <s v="22"/>
    <s v="22"/>
    <n v="0"/>
    <n v="0"/>
    <n v="0"/>
    <n v="0"/>
    <n v="0"/>
    <n v="0"/>
    <n v="19"/>
    <n v="100"/>
    <n v="19"/>
  </r>
  <r>
    <s v="belarus91358527"/>
    <s v="cryptovanessa"/>
    <m/>
    <m/>
    <m/>
    <m/>
    <m/>
    <m/>
    <m/>
    <m/>
    <s v="No"/>
    <n v="144"/>
    <m/>
    <m/>
    <x v="0"/>
    <d v="2019-11-12T23:49:54.000"/>
    <s v="RT @CryptoVanessa: 🚨GIVEAWAY🚨free money 🚨_x000a__x000a_https://t.co/CfTxuWcyeW will #giveaway 30000 #VRA to 3 random people 🥳🥳🥳_x000a__x000a_STEPS TO WIN:_x000a__x000a_1) like…"/>
    <s v="https://verasity.io/"/>
    <s v="verasity.io"/>
    <x v="29"/>
    <m/>
    <s v="http://pbs.twimg.com/profile_images/1172426163513221120/4-8efgj9_normal.jpg"/>
    <x v="102"/>
    <s v="https://twitter.com/#!/belarus91358527/status/1194401965851250690"/>
    <m/>
    <m/>
    <s v="1194401965851250690"/>
    <m/>
    <b v="0"/>
    <n v="0"/>
    <s v=""/>
    <b v="1"/>
    <s v="en"/>
    <m/>
    <s v="1191321456011026433"/>
    <b v="0"/>
    <n v="20"/>
    <s v="1193801692376190977"/>
    <s v="Twitter for iPhone"/>
    <b v="0"/>
    <s v="1193801692376190977"/>
    <s v="Tweet"/>
    <n v="0"/>
    <n v="0"/>
    <m/>
    <m/>
    <m/>
    <m/>
    <m/>
    <m/>
    <m/>
    <m/>
    <n v="1"/>
    <s v="2"/>
    <s v="2"/>
    <n v="3"/>
    <n v="16.666666666666668"/>
    <n v="0"/>
    <n v="0"/>
    <n v="0"/>
    <n v="0"/>
    <n v="15"/>
    <n v="83.33333333333333"/>
    <n v="18"/>
  </r>
  <r>
    <s v="mindandtrading"/>
    <s v="verasitytech"/>
    <m/>
    <m/>
    <m/>
    <m/>
    <m/>
    <m/>
    <m/>
    <m/>
    <s v="No"/>
    <n v="145"/>
    <m/>
    <m/>
    <x v="0"/>
    <d v="2019-11-11T13:03:10.000"/>
    <s v="💰Giveaway free Money💰_x000a_https://t.co/Xxux3Lzxn2 will giveaway 50,000 #VRA token each to 3 randon people through my account._x000a_STEPS TO WIN:_x000a_1) Like &amp;amp; Retweet https://t.co/NH8v8PxNix_x000a_2) Tag 3 friends_x000a_3) Follow @verasitytech_x000a_We will randomly pick winners on Nov 22_x000a_Good Luck."/>
    <s v="https://verasity.io/ https://twitter.com/verasitytech/status/1191321456011026433?s=21"/>
    <s v="verasity.io twitter.com"/>
    <x v="3"/>
    <m/>
    <s v="http://pbs.twimg.com/profile_images/1182246310935547905/WG1111Yq_normal.jpg"/>
    <x v="103"/>
    <s v="https://twitter.com/#!/mindandtrading/status/1193876823471534080"/>
    <m/>
    <m/>
    <s v="1193876823471534080"/>
    <m/>
    <b v="0"/>
    <n v="7"/>
    <s v=""/>
    <b v="1"/>
    <s v="en"/>
    <m/>
    <s v="1191321456011026433"/>
    <b v="0"/>
    <n v="4"/>
    <s v=""/>
    <s v="Twitter Web App"/>
    <b v="0"/>
    <s v="1193876823471534080"/>
    <s v="Tweet"/>
    <n v="0"/>
    <n v="0"/>
    <m/>
    <m/>
    <m/>
    <m/>
    <m/>
    <m/>
    <m/>
    <m/>
    <n v="1"/>
    <s v="16"/>
    <s v="2"/>
    <n v="6"/>
    <n v="14.634146341463415"/>
    <n v="1"/>
    <n v="2.4390243902439024"/>
    <n v="0"/>
    <n v="0"/>
    <n v="34"/>
    <n v="82.92682926829268"/>
    <n v="41"/>
  </r>
  <r>
    <s v="giveawayocean"/>
    <s v="mindandtrading"/>
    <m/>
    <m/>
    <m/>
    <m/>
    <m/>
    <m/>
    <m/>
    <m/>
    <s v="No"/>
    <n v="146"/>
    <m/>
    <m/>
    <x v="0"/>
    <d v="2019-11-13T03:21:34.000"/>
    <s v="RT @mindandtrading: 💰Giveaway free Money💰_x000a_https://t.co/Xxux3Lzxn2 will giveaway 50,000 #VRA token each to 3 randon people through my accoun…"/>
    <s v="https://verasity.io/"/>
    <s v="verasity.io"/>
    <x v="3"/>
    <m/>
    <s v="http://pbs.twimg.com/profile_images/1155041123162656768/D6pn1E3a_normal.png"/>
    <x v="104"/>
    <s v="https://twitter.com/#!/giveawayocean/status/1194455235080536065"/>
    <m/>
    <m/>
    <s v="1194455235080536065"/>
    <m/>
    <b v="0"/>
    <n v="0"/>
    <s v=""/>
    <b v="1"/>
    <s v="en"/>
    <m/>
    <s v="1191321456011026433"/>
    <b v="0"/>
    <n v="5"/>
    <s v="1193876823471534080"/>
    <s v="Twitter for iPhone"/>
    <b v="0"/>
    <s v="1193876823471534080"/>
    <s v="Tweet"/>
    <n v="0"/>
    <n v="0"/>
    <m/>
    <m/>
    <m/>
    <m/>
    <m/>
    <m/>
    <m/>
    <m/>
    <n v="1"/>
    <s v="16"/>
    <s v="16"/>
    <n v="1"/>
    <n v="5.2631578947368425"/>
    <n v="0"/>
    <n v="0"/>
    <n v="0"/>
    <n v="0"/>
    <n v="18"/>
    <n v="94.73684210526316"/>
    <n v="19"/>
  </r>
  <r>
    <s v="manderlucci"/>
    <s v="efrontoni"/>
    <m/>
    <m/>
    <m/>
    <m/>
    <m/>
    <m/>
    <m/>
    <m/>
    <s v="No"/>
    <n v="147"/>
    <m/>
    <m/>
    <x v="0"/>
    <d v="2019-11-13T06:21:00.000"/>
    <s v="RT @efrontoni: Dal 13 al 15 Novembre parleremo di #artificialintelligence a #sicurezza2019 a Milano grazie alla collaborazione tra  Univers…"/>
    <m/>
    <m/>
    <x v="34"/>
    <m/>
    <s v="http://pbs.twimg.com/profile_images/612606663728734208/AAvBl6v4_normal.jpg"/>
    <x v="105"/>
    <s v="https://twitter.com/#!/manderlucci/status/1194500392232607744"/>
    <m/>
    <m/>
    <s v="1194500392232607744"/>
    <m/>
    <b v="0"/>
    <n v="0"/>
    <s v=""/>
    <b v="0"/>
    <s v="it"/>
    <m/>
    <s v=""/>
    <b v="0"/>
    <n v="4"/>
    <s v="1194393679802314752"/>
    <s v="Twitter for Android"/>
    <b v="0"/>
    <s v="1194393679802314752"/>
    <s v="Tweet"/>
    <n v="0"/>
    <n v="0"/>
    <m/>
    <m/>
    <m/>
    <m/>
    <m/>
    <m/>
    <m/>
    <m/>
    <n v="1"/>
    <s v="22"/>
    <s v="22"/>
    <n v="0"/>
    <n v="0"/>
    <n v="0"/>
    <n v="0"/>
    <n v="0"/>
    <n v="0"/>
    <n v="19"/>
    <n v="100"/>
    <n v="19"/>
  </r>
  <r>
    <s v="efrontoni"/>
    <s v="efrontoni"/>
    <m/>
    <m/>
    <m/>
    <m/>
    <m/>
    <m/>
    <m/>
    <m/>
    <s v="No"/>
    <n v="148"/>
    <m/>
    <m/>
    <x v="1"/>
    <d v="2019-11-12T23:16:58.000"/>
    <s v="Dal 13 al 15 Novembre parleremo di #artificialintelligence a #sicurezza2019 a Milano grazie alla collaborazione tra  Università Politecnica delle Marche e Inim Electronics !! _x000a_Passate a trovarci ... Pad.5 B12 🤓_x000a__x000a_ #computervision #machinelearning #ai #vra…https://t.co/gxQywNzuVm"/>
    <s v="https://www.linkedin.com/slink?code=eHyyumF"/>
    <s v="linkedin.com"/>
    <x v="35"/>
    <m/>
    <s v="http://pbs.twimg.com/profile_images/482107662876696576/mjMotXj6_normal.jpeg"/>
    <x v="106"/>
    <s v="https://twitter.com/#!/efrontoni/status/1194393679802314752"/>
    <m/>
    <m/>
    <s v="1194393679802314752"/>
    <m/>
    <b v="0"/>
    <n v="2"/>
    <s v=""/>
    <b v="0"/>
    <s v="it"/>
    <m/>
    <s v=""/>
    <b v="0"/>
    <n v="4"/>
    <s v=""/>
    <s v="LinkedIn"/>
    <b v="0"/>
    <s v="1194393679802314752"/>
    <s v="Tweet"/>
    <n v="0"/>
    <n v="0"/>
    <m/>
    <m/>
    <m/>
    <m/>
    <m/>
    <m/>
    <m/>
    <m/>
    <n v="1"/>
    <s v="22"/>
    <s v="22"/>
    <n v="0"/>
    <n v="0"/>
    <n v="0"/>
    <n v="0"/>
    <n v="0"/>
    <n v="0"/>
    <n v="37"/>
    <n v="100"/>
    <n v="37"/>
  </r>
  <r>
    <s v="thecuriousluke"/>
    <s v="efrontoni"/>
    <m/>
    <m/>
    <m/>
    <m/>
    <m/>
    <m/>
    <m/>
    <m/>
    <s v="No"/>
    <n v="149"/>
    <m/>
    <m/>
    <x v="0"/>
    <d v="2019-11-13T06:21:04.000"/>
    <s v="RT @efrontoni: Dal 13 al 15 Novembre parleremo di #artificialintelligence a #sicurezza2019 a Milano grazie alla collaborazione tra  Univers…"/>
    <m/>
    <m/>
    <x v="34"/>
    <m/>
    <s v="http://pbs.twimg.com/profile_images/1146772070547841024/u1aKb70M_normal.jpg"/>
    <x v="107"/>
    <s v="https://twitter.com/#!/thecuriousluke/status/1194500407604711424"/>
    <m/>
    <m/>
    <s v="1194500407604711424"/>
    <m/>
    <b v="0"/>
    <n v="0"/>
    <s v=""/>
    <b v="0"/>
    <s v="it"/>
    <m/>
    <s v=""/>
    <b v="0"/>
    <n v="4"/>
    <s v="1194393679802314752"/>
    <s v="RTML"/>
    <b v="0"/>
    <s v="1194393679802314752"/>
    <s v="Tweet"/>
    <n v="0"/>
    <n v="0"/>
    <m/>
    <m/>
    <m/>
    <m/>
    <m/>
    <m/>
    <m/>
    <m/>
    <n v="1"/>
    <s v="22"/>
    <s v="22"/>
    <n v="0"/>
    <n v="0"/>
    <n v="0"/>
    <n v="0"/>
    <n v="0"/>
    <n v="0"/>
    <n v="19"/>
    <n v="100"/>
    <n v="19"/>
  </r>
  <r>
    <s v="alfredrol"/>
    <s v="dacom"/>
    <m/>
    <m/>
    <m/>
    <m/>
    <m/>
    <m/>
    <m/>
    <m/>
    <s v="No"/>
    <n v="150"/>
    <m/>
    <m/>
    <x v="0"/>
    <d v="2019-11-13T08:39:57.000"/>
    <s v="RT @Wiski_praat: Ready @AGRITECHNICA booth 15E21 to show you @dacom solutions that work: #Cloudfarm create #VRA-tasks, send to machines and…"/>
    <m/>
    <m/>
    <x v="36"/>
    <m/>
    <s v="http://pbs.twimg.com/profile_images/601875310242435072/xxeoJbSA_normal.png"/>
    <x v="108"/>
    <s v="https://twitter.com/#!/alfredrol/status/1194535359759241216"/>
    <m/>
    <m/>
    <s v="1194535359759241216"/>
    <m/>
    <b v="0"/>
    <n v="0"/>
    <s v=""/>
    <b v="0"/>
    <s v="en"/>
    <m/>
    <s v=""/>
    <b v="0"/>
    <n v="4"/>
    <s v="1194528967417585664"/>
    <s v="Twitter Web App"/>
    <b v="0"/>
    <s v="1194528967417585664"/>
    <s v="Tweet"/>
    <n v="0"/>
    <n v="0"/>
    <m/>
    <m/>
    <m/>
    <m/>
    <m/>
    <m/>
    <m/>
    <m/>
    <n v="1"/>
    <s v="15"/>
    <s v="15"/>
    <m/>
    <m/>
    <m/>
    <m/>
    <m/>
    <m/>
    <m/>
    <m/>
    <m/>
  </r>
  <r>
    <s v="roelandstrijk"/>
    <s v="dacom"/>
    <m/>
    <m/>
    <m/>
    <m/>
    <m/>
    <m/>
    <m/>
    <m/>
    <s v="No"/>
    <n v="153"/>
    <m/>
    <m/>
    <x v="0"/>
    <d v="2019-11-13T14:51:14.000"/>
    <s v="RT @Wiski_praat: Ready @AGRITECHNICA booth 15E21 to show you @dacom solutions that work: #Cloudfarm create #VRA-tasks, send to machines and…"/>
    <m/>
    <m/>
    <x v="36"/>
    <m/>
    <s v="http://pbs.twimg.com/profile_images/729735853/DSC_0368-2_normal.jpg"/>
    <x v="109"/>
    <s v="https://twitter.com/#!/roelandstrijk/status/1194628795216486401"/>
    <m/>
    <m/>
    <s v="1194628795216486401"/>
    <m/>
    <b v="0"/>
    <n v="0"/>
    <s v=""/>
    <b v="0"/>
    <s v="en"/>
    <m/>
    <s v=""/>
    <b v="0"/>
    <n v="4"/>
    <s v="1194528967417585664"/>
    <s v="Twitter for iPhone"/>
    <b v="0"/>
    <s v="1194528967417585664"/>
    <s v="Tweet"/>
    <n v="0"/>
    <n v="0"/>
    <m/>
    <m/>
    <m/>
    <m/>
    <m/>
    <m/>
    <m/>
    <m/>
    <n v="1"/>
    <s v="15"/>
    <s v="15"/>
    <m/>
    <m/>
    <m/>
    <m/>
    <m/>
    <m/>
    <m/>
    <m/>
    <m/>
  </r>
  <r>
    <s v="visresassn"/>
    <s v="vrafoundation"/>
    <m/>
    <m/>
    <m/>
    <m/>
    <m/>
    <m/>
    <m/>
    <m/>
    <s v="No"/>
    <n v="156"/>
    <m/>
    <m/>
    <x v="0"/>
    <d v="2019-11-08T00:00:52.000"/>
    <s v="ðŸ›ï¸Shopping on #Amazon?ðŸ›ï¸ Make a difference by using @amazonsmile to support #VRA! Follow the link for more information: https://t.co/UVP9sXdu69 _x000a__x000a_Don't shop on @amazon? Make a direct donation to the @vrafoundation! https://t.co/8yQYiPnOC6 #nonprofit #professionals #funding"/>
    <s v="http://vrafoundation.org.s119319.gridserver.com/index.php/support_the_vraf/amazonsmile/?platform=hootsuite https://vrafoundation.com/donate/"/>
    <s v="gridserver.com vrafoundation.com"/>
    <x v="37"/>
    <m/>
    <s v="http://pbs.twimg.com/profile_images/983407105154666496/c-xbloOg_normal.jpg"/>
    <x v="110"/>
    <s v="https://twitter.com/#!/visresassn/status/1192592786450722822"/>
    <m/>
    <m/>
    <s v="1192592786450722822"/>
    <m/>
    <b v="0"/>
    <n v="0"/>
    <s v=""/>
    <b v="0"/>
    <s v="en"/>
    <m/>
    <s v=""/>
    <b v="0"/>
    <n v="0"/>
    <s v=""/>
    <s v="Hootsuite Inc."/>
    <b v="0"/>
    <s v="1192592786450722822"/>
    <s v="Tweet"/>
    <n v="0"/>
    <n v="0"/>
    <m/>
    <m/>
    <m/>
    <m/>
    <m/>
    <m/>
    <m/>
    <m/>
    <n v="1"/>
    <s v="10"/>
    <s v="10"/>
    <m/>
    <m/>
    <m/>
    <m/>
    <m/>
    <m/>
    <m/>
    <m/>
    <m/>
  </r>
  <r>
    <s v="arlisnap"/>
    <s v="visresassn"/>
    <m/>
    <m/>
    <m/>
    <m/>
    <m/>
    <m/>
    <m/>
    <m/>
    <s v="Yes"/>
    <n v="159"/>
    <m/>
    <m/>
    <x v="0"/>
    <d v="2019-11-10T16:38:00.000"/>
    <s v="RT @VisResAssn: Are you a new or emerging professional in the #VRA community!? #VREPS is here to help! Check out the VREPS website for more…"/>
    <m/>
    <m/>
    <x v="38"/>
    <m/>
    <s v="http://pbs.twimg.com/profile_images/556224885286903808/xr6UxP2D_normal.jpeg"/>
    <x v="111"/>
    <s v="https://twitter.com/#!/arlisnap/status/1193568501736165377"/>
    <m/>
    <m/>
    <s v="1193568501736165377"/>
    <m/>
    <b v="0"/>
    <n v="0"/>
    <s v=""/>
    <b v="0"/>
    <s v="en"/>
    <m/>
    <s v=""/>
    <b v="0"/>
    <n v="1"/>
    <s v="1193559159234543617"/>
    <s v="Twitter for Android"/>
    <b v="0"/>
    <s v="1193559159234543617"/>
    <s v="Tweet"/>
    <n v="0"/>
    <n v="0"/>
    <m/>
    <m/>
    <m/>
    <m/>
    <m/>
    <m/>
    <m/>
    <m/>
    <n v="1"/>
    <s v="10"/>
    <s v="10"/>
    <n v="0"/>
    <n v="0"/>
    <n v="0"/>
    <n v="0"/>
    <n v="0"/>
    <n v="0"/>
    <n v="25"/>
    <n v="100"/>
    <n v="25"/>
  </r>
  <r>
    <s v="visresassn"/>
    <s v="arlisnap"/>
    <m/>
    <m/>
    <m/>
    <m/>
    <m/>
    <m/>
    <m/>
    <m/>
    <s v="Yes"/>
    <n v="160"/>
    <m/>
    <m/>
    <x v="0"/>
    <d v="2019-11-10T16:00:53.000"/>
    <s v="Are you a new or emerging professional in the #VRA community!? #VREPS is here to help! Check out the VREPS website for more information on #jobs, #fellowships, and much more! https://t.co/pIMlcR6TFH _x000a_#VRAopportunities #MLIS #MLS #libraryland #LISstudents #artlib @arlisnap"/>
    <s v="https://vreps.wordpress.com/"/>
    <s v="wordpress.com"/>
    <x v="39"/>
    <m/>
    <s v="http://pbs.twimg.com/profile_images/983407105154666496/c-xbloOg_normal.jpg"/>
    <x v="112"/>
    <s v="https://twitter.com/#!/visresassn/status/1193559159234543617"/>
    <m/>
    <m/>
    <s v="1193559159234543617"/>
    <m/>
    <b v="0"/>
    <n v="0"/>
    <s v=""/>
    <b v="0"/>
    <s v="en"/>
    <m/>
    <s v=""/>
    <b v="0"/>
    <n v="1"/>
    <s v=""/>
    <s v="Hootsuite Inc."/>
    <b v="0"/>
    <s v="1193559159234543617"/>
    <s v="Tweet"/>
    <n v="0"/>
    <n v="0"/>
    <m/>
    <m/>
    <m/>
    <m/>
    <m/>
    <m/>
    <m/>
    <m/>
    <n v="2"/>
    <s v="10"/>
    <s v="10"/>
    <n v="0"/>
    <n v="0"/>
    <n v="0"/>
    <n v="0"/>
    <n v="0"/>
    <n v="0"/>
    <n v="37"/>
    <n v="100"/>
    <n v="37"/>
  </r>
  <r>
    <s v="visresassn"/>
    <s v="arlisnap"/>
    <m/>
    <m/>
    <m/>
    <m/>
    <m/>
    <m/>
    <m/>
    <m/>
    <s v="Yes"/>
    <n v="161"/>
    <m/>
    <m/>
    <x v="0"/>
    <d v="2019-11-13T15:02:08.000"/>
    <s v="Are you an emerging professional (&amp;gt;10 yr) or a student in the #VisualResources field? Looking for a place to connect, share ideas, or to get advice? Join us on Slack! https://t.co/o2BucdcBIn  #MLIS #artlib #libraryland #VRA #diglib #dh #infosci @arlisnap #gradschool #arthistory https://t.co/1DTJJUejpU"/>
    <s v="https://join.slack.com/t/vreps/shared_invite/enQtMzkyMjg1OTI0NTY0LWI5MDJjNzY5YTc2NmRlZDdjMTg4MGU0MTMyNzQ5OGE5MWJiM2M4OWE5NWExZWU0ZGFhZjUzNjFlZjI0YmQzN2U"/>
    <s v="slack.com"/>
    <x v="40"/>
    <s v="https://pbs.twimg.com/tweet_video_thumb/EJQvDQLUwAI4bUo.jpg"/>
    <s v="https://pbs.twimg.com/tweet_video_thumb/EJQvDQLUwAI4bUo.jpg"/>
    <x v="113"/>
    <s v="https://twitter.com/#!/visresassn/status/1194631536575860737"/>
    <m/>
    <m/>
    <s v="1194631536575860737"/>
    <m/>
    <b v="0"/>
    <n v="0"/>
    <s v=""/>
    <b v="0"/>
    <s v="en"/>
    <m/>
    <s v=""/>
    <b v="0"/>
    <n v="0"/>
    <s v=""/>
    <s v="Hootsuite Inc."/>
    <b v="0"/>
    <s v="1194631536575860737"/>
    <s v="Tweet"/>
    <n v="0"/>
    <n v="0"/>
    <m/>
    <m/>
    <m/>
    <m/>
    <m/>
    <m/>
    <m/>
    <m/>
    <n v="2"/>
    <s v="10"/>
    <s v="10"/>
    <n v="0"/>
    <n v="0"/>
    <n v="1"/>
    <n v="2.4390243902439024"/>
    <n v="0"/>
    <n v="0"/>
    <n v="40"/>
    <n v="97.5609756097561"/>
    <n v="41"/>
  </r>
  <r>
    <s v="visresassn"/>
    <s v="visresassn"/>
    <m/>
    <m/>
    <m/>
    <m/>
    <m/>
    <m/>
    <m/>
    <m/>
    <s v="No"/>
    <n v="162"/>
    <m/>
    <m/>
    <x v="1"/>
    <d v="2019-11-05T14:01:49.000"/>
    <s v="Are you interested in #ImageCollections, #artlibraries, #archives, or #dh? Or all of the above?? Consider joining #VRA! Weâ€™re a multi-disciplinary org focused on image/media collections, open to professionals, students, retirees, and community members. https://t.co/WIIpLZ7iHQ https://t.co/T5ojft1ppO"/>
    <s v="http://vraweb.org/membership/benefits/"/>
    <s v="vraweb.org"/>
    <x v="4"/>
    <s v="https://pbs.twimg.com/tweet_video_thumb/EInUh5-X0AABgV-.jpg"/>
    <s v="https://pbs.twimg.com/tweet_video_thumb/EInUh5-X0AABgV-.jpg"/>
    <x v="114"/>
    <s v="https://twitter.com/#!/visresassn/status/1191717256931270663"/>
    <m/>
    <m/>
    <s v="1191717256931270663"/>
    <m/>
    <b v="0"/>
    <n v="2"/>
    <s v=""/>
    <b v="0"/>
    <s v="en"/>
    <m/>
    <s v=""/>
    <b v="0"/>
    <n v="1"/>
    <s v=""/>
    <s v="Hootsuite Inc."/>
    <b v="0"/>
    <s v="1191717256931270663"/>
    <s v="Tweet"/>
    <n v="0"/>
    <n v="0"/>
    <m/>
    <m/>
    <m/>
    <m/>
    <m/>
    <m/>
    <m/>
    <m/>
    <n v="4"/>
    <s v="10"/>
    <s v="10"/>
    <n v="0"/>
    <n v="0"/>
    <n v="0"/>
    <n v="0"/>
    <n v="0"/>
    <n v="0"/>
    <n v="36"/>
    <n v="100"/>
    <n v="36"/>
  </r>
  <r>
    <s v="visresassn"/>
    <s v="visresassn"/>
    <m/>
    <m/>
    <m/>
    <m/>
    <m/>
    <m/>
    <m/>
    <m/>
    <s v="No"/>
    <n v="163"/>
    <m/>
    <m/>
    <x v="1"/>
    <d v="2019-11-06T15:02:06.000"/>
    <s v="Not a #VRA member? Not to worry! You can still apply for #VRA2020 Travel Awards to join us in Baltimore! (Membership is only required on receipt of an award.) Apply today! https://t.co/9PdvCXezrC"/>
    <s v="https://docs.google.com/forms/d/1M5uCn5MFjP3oeRenytfmdMS40p-ZNOTrVLitJZm5jYs/viewform?edit_requested=true"/>
    <s v="google.com"/>
    <x v="41"/>
    <m/>
    <s v="http://pbs.twimg.com/profile_images/983407105154666496/c-xbloOg_normal.jpg"/>
    <x v="115"/>
    <s v="https://twitter.com/#!/visresassn/status/1192094815636340736"/>
    <m/>
    <m/>
    <s v="1192094815636340736"/>
    <m/>
    <b v="0"/>
    <n v="0"/>
    <s v=""/>
    <b v="0"/>
    <s v="en"/>
    <m/>
    <s v=""/>
    <b v="0"/>
    <n v="0"/>
    <s v=""/>
    <s v="Hootsuite Inc."/>
    <b v="0"/>
    <s v="1192094815636340736"/>
    <s v="Tweet"/>
    <n v="0"/>
    <n v="0"/>
    <m/>
    <m/>
    <m/>
    <m/>
    <m/>
    <m/>
    <m/>
    <m/>
    <n v="4"/>
    <s v="10"/>
    <s v="10"/>
    <n v="2"/>
    <n v="6.451612903225806"/>
    <n v="1"/>
    <n v="3.225806451612903"/>
    <n v="0"/>
    <n v="0"/>
    <n v="28"/>
    <n v="90.3225806451613"/>
    <n v="31"/>
  </r>
  <r>
    <s v="visresassn"/>
    <s v="visresassn"/>
    <m/>
    <m/>
    <m/>
    <m/>
    <m/>
    <m/>
    <m/>
    <m/>
    <s v="No"/>
    <n v="164"/>
    <m/>
    <m/>
    <x v="1"/>
    <d v="2019-11-06T17:02:26.000"/>
    <s v="Keep your eyes ðŸ‘€ peeled for #VRA Chapter Travel Awards too! Many Chapters offer travel awards to students and new conference attendees. Get in touch with your local Chapter to learn more! https://t.co/ukf0urpnjd"/>
    <s v="http://vraweb.org/about/chapters/"/>
    <s v="vraweb.org"/>
    <x v="3"/>
    <m/>
    <s v="http://pbs.twimg.com/profile_images/983407105154666496/c-xbloOg_normal.jpg"/>
    <x v="116"/>
    <s v="https://twitter.com/#!/visresassn/status/1192125097496195072"/>
    <m/>
    <m/>
    <s v="1192125097496195072"/>
    <m/>
    <b v="0"/>
    <n v="0"/>
    <s v=""/>
    <b v="0"/>
    <s v="en"/>
    <m/>
    <s v=""/>
    <b v="0"/>
    <n v="0"/>
    <s v=""/>
    <s v="Hootsuite Inc."/>
    <b v="0"/>
    <s v="1192125097496195072"/>
    <s v="Tweet"/>
    <n v="0"/>
    <n v="0"/>
    <m/>
    <m/>
    <m/>
    <m/>
    <m/>
    <m/>
    <m/>
    <m/>
    <n v="4"/>
    <s v="10"/>
    <s v="10"/>
    <n v="2"/>
    <n v="6.25"/>
    <n v="1"/>
    <n v="3.125"/>
    <n v="0"/>
    <n v="0"/>
    <n v="29"/>
    <n v="90.625"/>
    <n v="32"/>
  </r>
  <r>
    <s v="visresassn"/>
    <s v="visresassn"/>
    <m/>
    <m/>
    <m/>
    <m/>
    <m/>
    <m/>
    <m/>
    <m/>
    <s v="No"/>
    <n v="165"/>
    <m/>
    <m/>
    <x v="1"/>
    <d v="2019-11-12T20:45:04.000"/>
    <s v="📣Looking for a job?📣_x000a_Explore the field of visual resources and subscribe to VRA’s weekly Jobs Digest: https://t.co/nyg7JiIKqN _x000a_#hireme #libraryland #libraryjobs #VRA #artlib #dh #diglib #archives #digpres #culturalheritage #metadata #cataloging (Nonmembers welcome to subscribe)"/>
    <s v="https://us13.list-manage.com/subscribe?u=c46611521c5ce488206786c31&amp;id=9dff5ed424"/>
    <s v="list-manage.com"/>
    <x v="42"/>
    <m/>
    <s v="http://pbs.twimg.com/profile_images/983407105154666496/c-xbloOg_normal.jpg"/>
    <x v="117"/>
    <s v="https://twitter.com/#!/visresassn/status/1194355453020393472"/>
    <m/>
    <m/>
    <s v="1194355453020393472"/>
    <m/>
    <b v="0"/>
    <n v="0"/>
    <s v=""/>
    <b v="0"/>
    <s v="en"/>
    <m/>
    <s v=""/>
    <b v="0"/>
    <n v="0"/>
    <s v=""/>
    <s v="Hootsuite Inc."/>
    <b v="0"/>
    <s v="1194355453020393472"/>
    <s v="Tweet"/>
    <n v="0"/>
    <n v="0"/>
    <m/>
    <m/>
    <m/>
    <m/>
    <m/>
    <m/>
    <m/>
    <m/>
    <n v="4"/>
    <s v="10"/>
    <s v="10"/>
    <n v="1"/>
    <n v="2.9411764705882355"/>
    <n v="0"/>
    <n v="0"/>
    <n v="0"/>
    <n v="0"/>
    <n v="33"/>
    <n v="97.05882352941177"/>
    <n v="34"/>
  </r>
  <r>
    <s v="bgronas"/>
    <s v="bgronas"/>
    <m/>
    <m/>
    <m/>
    <m/>
    <m/>
    <m/>
    <m/>
    <m/>
    <s v="No"/>
    <n v="166"/>
    <m/>
    <m/>
    <x v="1"/>
    <d v="2019-11-13T16:01:10.000"/>
    <s v="When your customer love vRealize Automation and is an vRealize Orchestrator expert as well. Proud! #vra #vrealize #automation @ Grimstad, Norway https://t.co/JmSuShC0ev"/>
    <s v="https://www.instagram.com/bgronas"/>
    <s v="instagram.com"/>
    <x v="43"/>
    <m/>
    <s v="http://pbs.twimg.com/profile_images/999564784583327745/-sEfyzbl_normal.jpg"/>
    <x v="118"/>
    <s v="https://twitter.com/#!/bgronas/status/1194646395770298375"/>
    <n v="58.34712"/>
    <n v="8.57921"/>
    <s v="1194646395770298375"/>
    <m/>
    <b v="0"/>
    <n v="0"/>
    <s v=""/>
    <b v="0"/>
    <s v="en"/>
    <m/>
    <s v=""/>
    <b v="0"/>
    <n v="0"/>
    <s v=""/>
    <s v="Instagram"/>
    <b v="0"/>
    <s v="1194646395770298375"/>
    <s v="Tweet"/>
    <n v="0"/>
    <n v="0"/>
    <s v="8.3091875,58.230749 _x000a_8.7714231,58.230749 _x000a_8.7714231,58.4917522 _x000a_8.3091875,58.4917522"/>
    <s v="Norway"/>
    <s v="NO"/>
    <s v="Grimstad, Norge"/>
    <s v="1194a3514341e651"/>
    <s v="Grimstad"/>
    <s v="city"/>
    <s v="https://api.twitter.com/1.1/geo/id/1194a3514341e651.json"/>
    <n v="1"/>
    <s v="3"/>
    <s v="3"/>
    <n v="3"/>
    <n v="15"/>
    <n v="0"/>
    <n v="0"/>
    <n v="0"/>
    <n v="0"/>
    <n v="17"/>
    <n v="85"/>
    <n v="20"/>
  </r>
  <r>
    <s v="wiski_praat"/>
    <s v="dacom"/>
    <m/>
    <m/>
    <m/>
    <m/>
    <m/>
    <m/>
    <m/>
    <m/>
    <s v="Yes"/>
    <n v="167"/>
    <m/>
    <m/>
    <x v="0"/>
    <d v="2019-11-13T08:14:33.000"/>
    <s v="Ready @AGRITECHNICA booth 15E21 to show you @dacom solutions that work: #Cloudfarm create #VRA-tasks, send to machines and turn as-applied data into maps AND croprecording! https://t.co/tpkQiIv83D"/>
    <m/>
    <m/>
    <x v="36"/>
    <s v="https://pbs.twimg.com/media/EJPRwtaXsAAqhwD.jpg"/>
    <s v="https://pbs.twimg.com/media/EJPRwtaXsAAqhwD.jpg"/>
    <x v="119"/>
    <s v="https://twitter.com/#!/wiski_praat/status/1194528967417585664"/>
    <m/>
    <m/>
    <s v="1194528967417585664"/>
    <m/>
    <b v="0"/>
    <n v="6"/>
    <s v=""/>
    <b v="0"/>
    <s v="en"/>
    <m/>
    <s v=""/>
    <b v="0"/>
    <n v="4"/>
    <s v=""/>
    <s v="Twitter for iPhone"/>
    <b v="0"/>
    <s v="1194528967417585664"/>
    <s v="Tweet"/>
    <n v="0"/>
    <n v="0"/>
    <m/>
    <m/>
    <m/>
    <m/>
    <m/>
    <m/>
    <m/>
    <m/>
    <n v="1"/>
    <s v="15"/>
    <s v="15"/>
    <m/>
    <m/>
    <m/>
    <m/>
    <m/>
    <m/>
    <m/>
    <m/>
    <m/>
  </r>
  <r>
    <s v="dacom"/>
    <s v="agritechnica"/>
    <m/>
    <m/>
    <m/>
    <m/>
    <m/>
    <m/>
    <m/>
    <m/>
    <s v="No"/>
    <n v="168"/>
    <m/>
    <m/>
    <x v="0"/>
    <d v="2019-11-13T09:30:12.000"/>
    <s v="RT @Wiski_praat: Ready @AGRITECHNICA booth 15E21 to show you @dacom solutions that work: #Cloudfarm create #VRA-tasks, send to machines and…"/>
    <m/>
    <m/>
    <x v="36"/>
    <m/>
    <s v="http://pbs.twimg.com/profile_images/794158731974025216/4IW7YCmQ_normal.jpg"/>
    <x v="120"/>
    <s v="https://twitter.com/#!/dacom/status/1194548002234523649"/>
    <m/>
    <m/>
    <s v="1194548002234523649"/>
    <m/>
    <b v="0"/>
    <n v="0"/>
    <s v=""/>
    <b v="0"/>
    <s v="en"/>
    <m/>
    <s v=""/>
    <b v="0"/>
    <n v="4"/>
    <s v="1194528967417585664"/>
    <s v="Twitter Web App"/>
    <b v="0"/>
    <s v="1194528967417585664"/>
    <s v="Tweet"/>
    <n v="0"/>
    <n v="0"/>
    <m/>
    <m/>
    <m/>
    <m/>
    <m/>
    <m/>
    <m/>
    <m/>
    <n v="1"/>
    <s v="15"/>
    <s v="15"/>
    <m/>
    <m/>
    <m/>
    <m/>
    <m/>
    <m/>
    <m/>
    <m/>
    <m/>
  </r>
  <r>
    <s v="_ivor"/>
    <s v="dacom"/>
    <m/>
    <m/>
    <m/>
    <m/>
    <m/>
    <m/>
    <m/>
    <m/>
    <s v="No"/>
    <n v="170"/>
    <m/>
    <m/>
    <x v="0"/>
    <d v="2019-11-13T16:18:45.000"/>
    <s v="RT @Wiski_praat: Ready @AGRITECHNICA booth 15E21 to show you @dacom solutions that work: #Cloudfarm create #VRA-tasks, send to machines and…"/>
    <m/>
    <m/>
    <x v="36"/>
    <m/>
    <s v="http://pbs.twimg.com/profile_images/378800000041079129/efde58289d4b89c03b51bf6ba9cb699b_normal.jpeg"/>
    <x v="121"/>
    <s v="https://twitter.com/#!/_ivor/status/1194650817187454981"/>
    <m/>
    <m/>
    <s v="1194650817187454981"/>
    <m/>
    <b v="0"/>
    <n v="0"/>
    <s v=""/>
    <b v="0"/>
    <s v="en"/>
    <m/>
    <s v=""/>
    <b v="0"/>
    <n v="4"/>
    <s v="1194528967417585664"/>
    <s v="Twitter for iPhone"/>
    <b v="0"/>
    <s v="1194528967417585664"/>
    <s v="Tweet"/>
    <n v="0"/>
    <n v="0"/>
    <m/>
    <m/>
    <m/>
    <m/>
    <m/>
    <m/>
    <m/>
    <m/>
    <n v="1"/>
    <s v="15"/>
    <s v="15"/>
    <m/>
    <m/>
    <m/>
    <m/>
    <m/>
    <m/>
    <m/>
    <m/>
    <m/>
  </r>
  <r>
    <s v="aimeeorleans"/>
    <s v="newgaproject"/>
    <m/>
    <m/>
    <m/>
    <m/>
    <m/>
    <m/>
    <m/>
    <m/>
    <s v="No"/>
    <n v="174"/>
    <m/>
    <m/>
    <x v="0"/>
    <d v="2019-11-13T19:00:04.000"/>
    <s v="RT @NewGAProject: A year ago today our community came together united in the demand that every vote be counted. #DismantleRacism #VoterSupp…"/>
    <m/>
    <m/>
    <x v="44"/>
    <m/>
    <s v="http://pbs.twimg.com/profile_images/1148256355230334976/HkXQTZuh_normal.jpg"/>
    <x v="122"/>
    <s v="https://twitter.com/#!/aimeeorleans/status/1194691415923679234"/>
    <m/>
    <m/>
    <s v="1194691415923679234"/>
    <m/>
    <b v="0"/>
    <n v="0"/>
    <s v=""/>
    <b v="1"/>
    <s v="en"/>
    <m/>
    <s v="1159977777681952768"/>
    <b v="0"/>
    <n v="5"/>
    <s v="1194674686975729669"/>
    <s v="Twitter for iPhone"/>
    <b v="0"/>
    <s v="1194674686975729669"/>
    <s v="Tweet"/>
    <n v="0"/>
    <n v="0"/>
    <m/>
    <m/>
    <m/>
    <m/>
    <m/>
    <m/>
    <m/>
    <m/>
    <n v="1"/>
    <s v="14"/>
    <s v="14"/>
    <n v="0"/>
    <n v="0"/>
    <n v="0"/>
    <n v="0"/>
    <n v="0"/>
    <n v="0"/>
    <n v="21"/>
    <n v="100"/>
    <n v="21"/>
  </r>
  <r>
    <s v="jonathanmedd"/>
    <s v="powervramodule"/>
    <m/>
    <m/>
    <m/>
    <m/>
    <m/>
    <m/>
    <m/>
    <m/>
    <s v="No"/>
    <n v="175"/>
    <m/>
    <m/>
    <x v="0"/>
    <d v="2019-11-13T19:23:52.000"/>
    <s v="RT @PowervRAModule: We're looking for help on this project. Want to become a maintainer? Details here:_x000a_https://t.co/eTxI8WoP5q #powershell…"/>
    <s v="https://github.com/jakkulabs/PowervRA/issues/207"/>
    <s v="github.com"/>
    <x v="45"/>
    <m/>
    <s v="http://pbs.twimg.com/profile_images/2536794044/15bq1aazgumo4x5w12kg_normal.png"/>
    <x v="123"/>
    <s v="https://twitter.com/#!/jonathanmedd/status/1194697407012966401"/>
    <m/>
    <m/>
    <s v="1194697407012966401"/>
    <m/>
    <b v="0"/>
    <n v="0"/>
    <s v=""/>
    <b v="0"/>
    <s v="en"/>
    <m/>
    <s v=""/>
    <b v="0"/>
    <n v="8"/>
    <s v="1194697257641226245"/>
    <s v="TweetDeck"/>
    <b v="0"/>
    <s v="1194697257641226245"/>
    <s v="Tweet"/>
    <n v="0"/>
    <n v="0"/>
    <m/>
    <m/>
    <m/>
    <m/>
    <m/>
    <m/>
    <m/>
    <m/>
    <n v="1"/>
    <s v="8"/>
    <s v="8"/>
    <n v="0"/>
    <n v="0"/>
    <n v="0"/>
    <n v="0"/>
    <n v="0"/>
    <n v="0"/>
    <n v="17"/>
    <n v="100"/>
    <n v="17"/>
  </r>
  <r>
    <s v="simoneady"/>
    <s v="powervramodule"/>
    <m/>
    <m/>
    <m/>
    <m/>
    <m/>
    <m/>
    <m/>
    <m/>
    <s v="No"/>
    <n v="176"/>
    <m/>
    <m/>
    <x v="0"/>
    <d v="2019-11-13T19:26:27.000"/>
    <s v="RT @PowervRAModule: We're looking for help on this project. Want to become a maintainer? Details here:_x000a_https://t.co/eTxI8WoP5q #powershell…"/>
    <s v="https://github.com/jakkulabs/PowervRA/issues/207"/>
    <s v="github.com"/>
    <x v="45"/>
    <m/>
    <s v="http://pbs.twimg.com/profile_images/904811017011593221/88QMaScD_normal.jpg"/>
    <x v="124"/>
    <s v="https://twitter.com/#!/simoneady/status/1194698054462582785"/>
    <m/>
    <m/>
    <s v="1194698054462582785"/>
    <m/>
    <b v="0"/>
    <n v="0"/>
    <s v=""/>
    <b v="0"/>
    <s v="en"/>
    <m/>
    <s v=""/>
    <b v="0"/>
    <n v="8"/>
    <s v="1194697257641226245"/>
    <s v="TweetDeck"/>
    <b v="0"/>
    <s v="1194697257641226245"/>
    <s v="Tweet"/>
    <n v="0"/>
    <n v="0"/>
    <m/>
    <m/>
    <m/>
    <m/>
    <m/>
    <m/>
    <m/>
    <m/>
    <n v="1"/>
    <s v="8"/>
    <s v="8"/>
    <n v="0"/>
    <n v="0"/>
    <n v="0"/>
    <n v="0"/>
    <n v="0"/>
    <n v="0"/>
    <n v="17"/>
    <n v="100"/>
    <n v="17"/>
  </r>
  <r>
    <s v="jamcleo"/>
    <s v="powervramodule"/>
    <m/>
    <m/>
    <m/>
    <m/>
    <m/>
    <m/>
    <m/>
    <m/>
    <s v="No"/>
    <n v="177"/>
    <m/>
    <m/>
    <x v="0"/>
    <d v="2019-11-13T19:31:44.000"/>
    <s v="RT @PowervRAModule: We're looking for help on this project. Want to become a maintainer? Details here:_x000a_https://t.co/eTxI8WoP5q #powershell…"/>
    <s v="https://github.com/jakkulabs/PowervRA/issues/207"/>
    <s v="github.com"/>
    <x v="45"/>
    <m/>
    <s v="http://pbs.twimg.com/profile_images/1111263393321832448/b6V0uzsk_normal.png"/>
    <x v="125"/>
    <s v="https://twitter.com/#!/jamcleo/status/1194699383620734976"/>
    <m/>
    <m/>
    <s v="1194699383620734976"/>
    <m/>
    <b v="0"/>
    <n v="0"/>
    <s v=""/>
    <b v="0"/>
    <s v="en"/>
    <m/>
    <s v=""/>
    <b v="0"/>
    <n v="8"/>
    <s v="1194697257641226245"/>
    <s v="Twitter for iPhone"/>
    <b v="0"/>
    <s v="1194697257641226245"/>
    <s v="Tweet"/>
    <n v="0"/>
    <n v="0"/>
    <m/>
    <m/>
    <m/>
    <m/>
    <m/>
    <m/>
    <m/>
    <m/>
    <n v="1"/>
    <s v="8"/>
    <s v="8"/>
    <n v="0"/>
    <n v="0"/>
    <n v="0"/>
    <n v="0"/>
    <n v="0"/>
    <n v="0"/>
    <n v="17"/>
    <n v="100"/>
    <n v="17"/>
  </r>
  <r>
    <s v="_chelnak"/>
    <s v="powervramodule"/>
    <m/>
    <m/>
    <m/>
    <m/>
    <m/>
    <m/>
    <m/>
    <m/>
    <s v="No"/>
    <n v="178"/>
    <m/>
    <m/>
    <x v="0"/>
    <d v="2019-11-13T19:36:51.000"/>
    <s v="RT @PowervRAModule: We're looking for help on this project. Want to become a maintainer? Details here:_x000a_https://t.co/eTxI8WoP5q #powershell…"/>
    <s v="https://github.com/jakkulabs/PowervRA/issues/207"/>
    <s v="github.com"/>
    <x v="45"/>
    <m/>
    <s v="http://pbs.twimg.com/profile_images/475667084420997120/8bGYasMD_normal.jpeg"/>
    <x v="126"/>
    <s v="https://twitter.com/#!/_chelnak/status/1194700671737618432"/>
    <m/>
    <m/>
    <s v="1194700671737618432"/>
    <m/>
    <b v="0"/>
    <n v="0"/>
    <s v=""/>
    <b v="0"/>
    <s v="en"/>
    <m/>
    <s v=""/>
    <b v="0"/>
    <n v="8"/>
    <s v="1194697257641226245"/>
    <s v="Twitter for iPhone"/>
    <b v="0"/>
    <s v="1194697257641226245"/>
    <s v="Tweet"/>
    <n v="0"/>
    <n v="0"/>
    <m/>
    <m/>
    <m/>
    <m/>
    <m/>
    <m/>
    <m/>
    <m/>
    <n v="1"/>
    <s v="8"/>
    <s v="8"/>
    <n v="0"/>
    <n v="0"/>
    <n v="0"/>
    <n v="0"/>
    <n v="0"/>
    <n v="0"/>
    <n v="17"/>
    <n v="100"/>
    <n v="17"/>
  </r>
  <r>
    <s v="thewaywithanoa"/>
    <s v="newgaproject"/>
    <m/>
    <m/>
    <m/>
    <m/>
    <m/>
    <m/>
    <m/>
    <m/>
    <s v="No"/>
    <n v="179"/>
    <m/>
    <m/>
    <x v="0"/>
    <d v="2019-11-13T21:09:57.000"/>
    <s v="RT @NewGAProject: A year ago today our community came together united in the demand that every vote be counted. #DismantleRacism #VoterSupp…"/>
    <m/>
    <m/>
    <x v="44"/>
    <m/>
    <s v="http://pbs.twimg.com/profile_images/1151292746780631041/51H5wtwz_normal.jpg"/>
    <x v="127"/>
    <s v="https://twitter.com/#!/thewaywithanoa/status/1194724101790818304"/>
    <m/>
    <m/>
    <s v="1194724101790818304"/>
    <m/>
    <b v="0"/>
    <n v="0"/>
    <s v=""/>
    <b v="1"/>
    <s v="en"/>
    <m/>
    <s v="1159977777681952768"/>
    <b v="0"/>
    <n v="5"/>
    <s v="1194674686975729669"/>
    <s v="Twitter for iPhone"/>
    <b v="0"/>
    <s v="1194674686975729669"/>
    <s v="Tweet"/>
    <n v="0"/>
    <n v="0"/>
    <m/>
    <m/>
    <m/>
    <m/>
    <m/>
    <m/>
    <m/>
    <m/>
    <n v="1"/>
    <s v="14"/>
    <s v="14"/>
    <n v="0"/>
    <n v="0"/>
    <n v="0"/>
    <n v="0"/>
    <n v="0"/>
    <n v="0"/>
    <n v="21"/>
    <n v="100"/>
    <n v="21"/>
  </r>
  <r>
    <s v="tenshiakari12"/>
    <s v="newgaproject"/>
    <m/>
    <m/>
    <m/>
    <m/>
    <m/>
    <m/>
    <m/>
    <m/>
    <s v="No"/>
    <n v="180"/>
    <m/>
    <m/>
    <x v="0"/>
    <d v="2019-11-13T21:41:33.000"/>
    <s v="RT @NewGAProject: A year ago today our community came together united in the demand that every vote be counted. #DismantleRacism #VoterSupp…"/>
    <m/>
    <m/>
    <x v="44"/>
    <m/>
    <s v="http://pbs.twimg.com/profile_images/1059875319589392384/Ut7osLKB_normal.jpg"/>
    <x v="128"/>
    <s v="https://twitter.com/#!/tenshiakari12/status/1194732053503381505"/>
    <m/>
    <m/>
    <s v="1194732053503381505"/>
    <m/>
    <b v="0"/>
    <n v="0"/>
    <s v=""/>
    <b v="1"/>
    <s v="en"/>
    <m/>
    <s v="1159977777681952768"/>
    <b v="0"/>
    <n v="5"/>
    <s v="1194674686975729669"/>
    <s v="Twitter Web App"/>
    <b v="0"/>
    <s v="1194674686975729669"/>
    <s v="Tweet"/>
    <n v="0"/>
    <n v="0"/>
    <m/>
    <m/>
    <m/>
    <m/>
    <m/>
    <m/>
    <m/>
    <m/>
    <n v="1"/>
    <s v="14"/>
    <s v="14"/>
    <n v="0"/>
    <n v="0"/>
    <n v="0"/>
    <n v="0"/>
    <n v="0"/>
    <n v="0"/>
    <n v="21"/>
    <n v="100"/>
    <n v="21"/>
  </r>
  <r>
    <s v="hazenet"/>
    <s v="powervramodule"/>
    <m/>
    <m/>
    <m/>
    <m/>
    <m/>
    <m/>
    <m/>
    <m/>
    <s v="No"/>
    <n v="181"/>
    <m/>
    <m/>
    <x v="0"/>
    <d v="2019-11-13T22:26:54.000"/>
    <s v="RT @PowervRAModule: We're looking for help on this project. Want to become a maintainer? Details here:_x000a_https://t.co/eTxI8WoP5q #powershell…"/>
    <s v="https://github.com/jakkulabs/PowervRA/issues/207"/>
    <s v="github.com"/>
    <x v="45"/>
    <m/>
    <s v="http://pbs.twimg.com/profile_images/567593968960303104/XK_TbvZr_normal.jpeg"/>
    <x v="129"/>
    <s v="https://twitter.com/#!/hazenet/status/1194743469262221312"/>
    <m/>
    <m/>
    <s v="1194743469262221312"/>
    <m/>
    <b v="0"/>
    <n v="0"/>
    <s v=""/>
    <b v="0"/>
    <s v="en"/>
    <m/>
    <s v=""/>
    <b v="0"/>
    <n v="8"/>
    <s v="1194697257641226245"/>
    <s v="Tweetbot for iΟS"/>
    <b v="0"/>
    <s v="1194697257641226245"/>
    <s v="Tweet"/>
    <n v="0"/>
    <n v="0"/>
    <m/>
    <m/>
    <m/>
    <m/>
    <m/>
    <m/>
    <m/>
    <m/>
    <n v="1"/>
    <s v="8"/>
    <s v="8"/>
    <n v="0"/>
    <n v="0"/>
    <n v="0"/>
    <n v="0"/>
    <n v="0"/>
    <n v="0"/>
    <n v="17"/>
    <n v="100"/>
    <n v="17"/>
  </r>
  <r>
    <s v="vhybriduk"/>
    <s v="powervramodule"/>
    <m/>
    <m/>
    <m/>
    <m/>
    <m/>
    <m/>
    <m/>
    <m/>
    <s v="No"/>
    <n v="182"/>
    <m/>
    <m/>
    <x v="0"/>
    <d v="2019-11-13T23:10:35.000"/>
    <s v="RT @PowervRAModule: We're looking for help on this project. Want to become a maintainer? Details here:_x000a_https://t.co/eTxI8WoP5q #powershell…"/>
    <s v="https://github.com/jakkulabs/PowervRA/issues/207"/>
    <s v="github.com"/>
    <x v="45"/>
    <m/>
    <s v="http://pbs.twimg.com/profile_images/378800000625050462/4f865e04f2956e4219a274ab5697d76f_normal.jpeg"/>
    <x v="130"/>
    <s v="https://twitter.com/#!/vhybriduk/status/1194754460326809601"/>
    <m/>
    <m/>
    <s v="1194754460326809601"/>
    <m/>
    <b v="0"/>
    <n v="0"/>
    <s v=""/>
    <b v="0"/>
    <s v="en"/>
    <m/>
    <s v=""/>
    <b v="0"/>
    <n v="8"/>
    <s v="1194697257641226245"/>
    <s v="Twitter for Android"/>
    <b v="0"/>
    <s v="1194697257641226245"/>
    <s v="Tweet"/>
    <n v="0"/>
    <n v="0"/>
    <m/>
    <m/>
    <m/>
    <m/>
    <m/>
    <m/>
    <m/>
    <m/>
    <n v="1"/>
    <s v="8"/>
    <s v="8"/>
    <n v="0"/>
    <n v="0"/>
    <n v="0"/>
    <n v="0"/>
    <n v="0"/>
    <n v="0"/>
    <n v="17"/>
    <n v="100"/>
    <n v="17"/>
  </r>
  <r>
    <s v="tokiwana"/>
    <s v="newgaproject"/>
    <m/>
    <m/>
    <m/>
    <m/>
    <m/>
    <m/>
    <m/>
    <m/>
    <s v="No"/>
    <n v="183"/>
    <m/>
    <m/>
    <x v="0"/>
    <d v="2019-11-13T23:53:43.000"/>
    <s v="RT @NewGAProject: A year ago today our community came together united in the demand that every vote be counted. #DismantleRacism #VoterSupp…"/>
    <m/>
    <m/>
    <x v="44"/>
    <m/>
    <s v="http://pbs.twimg.com/profile_images/678087152001880064/O4Eb3Xwv_normal.jpg"/>
    <x v="131"/>
    <s v="https://twitter.com/#!/tokiwana/status/1194765316741640198"/>
    <m/>
    <m/>
    <s v="1194765316741640198"/>
    <m/>
    <b v="0"/>
    <n v="0"/>
    <s v=""/>
    <b v="1"/>
    <s v="en"/>
    <m/>
    <s v="1159977777681952768"/>
    <b v="0"/>
    <n v="5"/>
    <s v="1194674686975729669"/>
    <s v="Twitter for Android"/>
    <b v="0"/>
    <s v="1194674686975729669"/>
    <s v="Tweet"/>
    <n v="0"/>
    <n v="0"/>
    <m/>
    <m/>
    <m/>
    <m/>
    <m/>
    <m/>
    <m/>
    <m/>
    <n v="1"/>
    <s v="14"/>
    <s v="14"/>
    <n v="0"/>
    <n v="0"/>
    <n v="0"/>
    <n v="0"/>
    <n v="0"/>
    <n v="0"/>
    <n v="21"/>
    <n v="100"/>
    <n v="21"/>
  </r>
  <r>
    <s v="newgaproject"/>
    <s v="newgaproject"/>
    <m/>
    <m/>
    <m/>
    <m/>
    <m/>
    <m/>
    <m/>
    <m/>
    <s v="No"/>
    <n v="184"/>
    <m/>
    <m/>
    <x v="1"/>
    <d v="2019-11-13T17:53:36.000"/>
    <s v="A year ago today our community came together united in the demand that every vote be counted. #DismantleRacism #VoterSuppression #EveryVoteCounts #VRA Watch full video here: https://t.co/BJYTsz4fwJ https://t.co/mlYBfOIF90"/>
    <s v="https://www.youtube.com/watch?v=pVzVdSnlL_8&amp;feature=youtu.be https://twitter.com/newgaproject/status/1159977777681952768"/>
    <s v="youtube.com twitter.com"/>
    <x v="46"/>
    <m/>
    <s v="http://pbs.twimg.com/profile_images/752114153414807552/FdY0ACby_normal.jpg"/>
    <x v="132"/>
    <s v="https://twitter.com/#!/newgaproject/status/1194674686975729669"/>
    <m/>
    <m/>
    <s v="1194674686975729669"/>
    <m/>
    <b v="0"/>
    <n v="7"/>
    <s v=""/>
    <b v="1"/>
    <s v="en"/>
    <m/>
    <s v="1159977777681952768"/>
    <b v="0"/>
    <n v="5"/>
    <s v=""/>
    <s v="Twitter for iPhone"/>
    <b v="0"/>
    <s v="1194674686975729669"/>
    <s v="Tweet"/>
    <n v="0"/>
    <n v="0"/>
    <s v="-84.576827,33.6475029 _x000a_-84.289385,33.6475029 _x000a_-84.289385,33.8868859 _x000a_-84.576827,33.8868859"/>
    <s v="United States"/>
    <s v="US"/>
    <s v="Atlanta, GA"/>
    <s v="8173485c72e78ca5"/>
    <s v="Atlanta"/>
    <s v="city"/>
    <s v="https://api.twitter.com/1.1/geo/id/8173485c72e78ca5.json"/>
    <n v="1"/>
    <s v="14"/>
    <s v="14"/>
    <n v="0"/>
    <n v="0"/>
    <n v="0"/>
    <n v="0"/>
    <n v="0"/>
    <n v="0"/>
    <n v="25"/>
    <n v="100"/>
    <n v="25"/>
  </r>
  <r>
    <s v="cheekyewe"/>
    <s v="newgaproject"/>
    <m/>
    <m/>
    <m/>
    <m/>
    <m/>
    <m/>
    <m/>
    <m/>
    <s v="No"/>
    <n v="185"/>
    <m/>
    <m/>
    <x v="0"/>
    <d v="2019-11-14T01:00:33.000"/>
    <s v="RT @NewGAProject: A year ago today our community came together united in the demand that every vote be counted. #DismantleRacism #VoterSupp…"/>
    <m/>
    <m/>
    <x v="44"/>
    <m/>
    <s v="http://pbs.twimg.com/profile_images/471445382644629504/cvNMmpSY_normal.jpeg"/>
    <x v="133"/>
    <s v="https://twitter.com/#!/cheekyewe/status/1194782134214381568"/>
    <m/>
    <m/>
    <s v="1194782134214381568"/>
    <m/>
    <b v="0"/>
    <n v="0"/>
    <s v=""/>
    <b v="1"/>
    <s v="en"/>
    <m/>
    <s v="1159977777681952768"/>
    <b v="0"/>
    <n v="5"/>
    <s v="1194674686975729669"/>
    <s v="Twitter Web App"/>
    <b v="0"/>
    <s v="1194674686975729669"/>
    <s v="Tweet"/>
    <n v="0"/>
    <n v="0"/>
    <m/>
    <m/>
    <m/>
    <m/>
    <m/>
    <m/>
    <m/>
    <m/>
    <n v="1"/>
    <s v="14"/>
    <s v="14"/>
    <n v="0"/>
    <n v="0"/>
    <n v="0"/>
    <n v="0"/>
    <n v="0"/>
    <n v="0"/>
    <n v="21"/>
    <n v="100"/>
    <n v="21"/>
  </r>
  <r>
    <s v="iche_me"/>
    <s v="nofearnofavors4"/>
    <m/>
    <m/>
    <m/>
    <m/>
    <m/>
    <m/>
    <m/>
    <m/>
    <s v="No"/>
    <n v="186"/>
    <m/>
    <m/>
    <x v="0"/>
    <d v="2019-11-14T03:55:16.000"/>
    <s v="RT @Nofearnofavors4: The GOP has convinced 1/3 of the electorate that there are more of them than there actually are:_x000a_*From the astroturfin…"/>
    <m/>
    <m/>
    <x v="0"/>
    <m/>
    <s v="http://pbs.twimg.com/profile_images/1190274018181554177/3SUYWIaX_normal.jpg"/>
    <x v="134"/>
    <s v="https://twitter.com/#!/iche_me/status/1194826102662930437"/>
    <m/>
    <m/>
    <s v="1194826102662930437"/>
    <m/>
    <b v="0"/>
    <n v="0"/>
    <s v=""/>
    <b v="0"/>
    <s v="en"/>
    <m/>
    <s v=""/>
    <b v="0"/>
    <n v="9"/>
    <s v="1194812754730848261"/>
    <s v="Twitter for iPhone"/>
    <b v="0"/>
    <s v="1194812754730848261"/>
    <s v="Tweet"/>
    <n v="0"/>
    <n v="0"/>
    <m/>
    <m/>
    <m/>
    <m/>
    <m/>
    <m/>
    <m/>
    <m/>
    <n v="1"/>
    <s v="7"/>
    <s v="7"/>
    <n v="0"/>
    <n v="0"/>
    <n v="0"/>
    <n v="0"/>
    <n v="0"/>
    <n v="0"/>
    <n v="24"/>
    <n v="100"/>
    <n v="24"/>
  </r>
  <r>
    <s v="demforlife3"/>
    <s v="nofearnofavors4"/>
    <m/>
    <m/>
    <m/>
    <m/>
    <m/>
    <m/>
    <m/>
    <m/>
    <s v="No"/>
    <n v="187"/>
    <m/>
    <m/>
    <x v="0"/>
    <d v="2019-11-14T03:58:52.000"/>
    <s v="RT @Nofearnofavors4: The GOP has convinced 1/3 of the electorate that there are more of them than there actually are:_x000a_*From the astroturfin…"/>
    <m/>
    <m/>
    <x v="0"/>
    <m/>
    <s v="http://pbs.twimg.com/profile_images/1051614837782896641/Yi1SK46L_normal.jpg"/>
    <x v="135"/>
    <s v="https://twitter.com/#!/demforlife3/status/1194827010192875520"/>
    <m/>
    <m/>
    <s v="1194827010192875520"/>
    <m/>
    <b v="0"/>
    <n v="0"/>
    <s v=""/>
    <b v="0"/>
    <s v="en"/>
    <m/>
    <s v=""/>
    <b v="0"/>
    <n v="9"/>
    <s v="1194812754730848261"/>
    <s v="Twitter Web App"/>
    <b v="0"/>
    <s v="1194812754730848261"/>
    <s v="Tweet"/>
    <n v="0"/>
    <n v="0"/>
    <m/>
    <m/>
    <m/>
    <m/>
    <m/>
    <m/>
    <m/>
    <m/>
    <n v="1"/>
    <s v="7"/>
    <s v="7"/>
    <n v="0"/>
    <n v="0"/>
    <n v="0"/>
    <n v="0"/>
    <n v="0"/>
    <n v="0"/>
    <n v="24"/>
    <n v="100"/>
    <n v="24"/>
  </r>
  <r>
    <s v="lizmoblubuckeye"/>
    <s v="nofearnofavors4"/>
    <m/>
    <m/>
    <m/>
    <m/>
    <m/>
    <m/>
    <m/>
    <m/>
    <s v="No"/>
    <n v="188"/>
    <m/>
    <m/>
    <x v="0"/>
    <d v="2019-11-14T04:09:50.000"/>
    <s v="RT @Nofearnofavors4: The GOP has convinced 1/3 of the electorate that there are more of them than there actually are:_x000a_*From the astroturfin…"/>
    <m/>
    <m/>
    <x v="0"/>
    <m/>
    <s v="http://pbs.twimg.com/profile_images/1170379401256558592/W8fIg4uF_normal.png"/>
    <x v="136"/>
    <s v="https://twitter.com/#!/lizmoblubuckeye/status/1194829768639885312"/>
    <m/>
    <m/>
    <s v="1194829768639885312"/>
    <m/>
    <b v="0"/>
    <n v="0"/>
    <s v=""/>
    <b v="0"/>
    <s v="en"/>
    <m/>
    <s v=""/>
    <b v="0"/>
    <n v="9"/>
    <s v="1194812754730848261"/>
    <s v="Twitter for iPhone"/>
    <b v="0"/>
    <s v="1194812754730848261"/>
    <s v="Tweet"/>
    <n v="0"/>
    <n v="0"/>
    <m/>
    <m/>
    <m/>
    <m/>
    <m/>
    <m/>
    <m/>
    <m/>
    <n v="1"/>
    <s v="7"/>
    <s v="7"/>
    <n v="0"/>
    <n v="0"/>
    <n v="0"/>
    <n v="0"/>
    <n v="0"/>
    <n v="0"/>
    <n v="24"/>
    <n v="100"/>
    <n v="24"/>
  </r>
  <r>
    <s v="hanianempress"/>
    <s v="nofearnofavors4"/>
    <m/>
    <m/>
    <m/>
    <m/>
    <m/>
    <m/>
    <m/>
    <m/>
    <s v="No"/>
    <n v="189"/>
    <m/>
    <m/>
    <x v="0"/>
    <d v="2019-11-14T04:22:34.000"/>
    <s v="RT @Nofearnofavors4: The GOP has convinced 1/3 of the electorate that there are more of them than there actually are:_x000a_*From the astroturfin…"/>
    <m/>
    <m/>
    <x v="0"/>
    <m/>
    <s v="http://pbs.twimg.com/profile_images/1107598485908393984/RvbVNfSO_normal.png"/>
    <x v="137"/>
    <s v="https://twitter.com/#!/hanianempress/status/1194832974551760896"/>
    <m/>
    <m/>
    <s v="1194832974551760896"/>
    <m/>
    <b v="0"/>
    <n v="0"/>
    <s v=""/>
    <b v="0"/>
    <s v="en"/>
    <m/>
    <s v=""/>
    <b v="0"/>
    <n v="9"/>
    <s v="1194812754730848261"/>
    <s v="Twitter Web App"/>
    <b v="0"/>
    <s v="1194812754730848261"/>
    <s v="Tweet"/>
    <n v="0"/>
    <n v="0"/>
    <m/>
    <m/>
    <m/>
    <m/>
    <m/>
    <m/>
    <m/>
    <m/>
    <n v="1"/>
    <s v="7"/>
    <s v="7"/>
    <n v="0"/>
    <n v="0"/>
    <n v="0"/>
    <n v="0"/>
    <n v="0"/>
    <n v="0"/>
    <n v="24"/>
    <n v="100"/>
    <n v="24"/>
  </r>
  <r>
    <s v="we_are_vector"/>
    <s v="nofearnofavors4"/>
    <m/>
    <m/>
    <m/>
    <m/>
    <m/>
    <m/>
    <m/>
    <m/>
    <s v="No"/>
    <n v="190"/>
    <m/>
    <m/>
    <x v="0"/>
    <d v="2019-11-14T04:24:25.000"/>
    <s v="RT @Nofearnofavors4: The GOP has convinced 1/3 of the electorate that there are more of them than there actually are:_x000a_*From the astroturfin…"/>
    <m/>
    <m/>
    <x v="0"/>
    <m/>
    <s v="http://pbs.twimg.com/profile_images/943703040049209344/vUjv28w3_normal.jpg"/>
    <x v="138"/>
    <s v="https://twitter.com/#!/we_are_vector/status/1194833437590462464"/>
    <m/>
    <m/>
    <s v="1194833437590462464"/>
    <m/>
    <b v="0"/>
    <n v="0"/>
    <s v=""/>
    <b v="0"/>
    <s v="en"/>
    <m/>
    <s v=""/>
    <b v="0"/>
    <n v="9"/>
    <s v="1194812754730848261"/>
    <s v="Twitter for iPhone"/>
    <b v="0"/>
    <s v="1194812754730848261"/>
    <s v="Tweet"/>
    <n v="0"/>
    <n v="0"/>
    <m/>
    <m/>
    <m/>
    <m/>
    <m/>
    <m/>
    <m/>
    <m/>
    <n v="1"/>
    <s v="7"/>
    <s v="7"/>
    <n v="0"/>
    <n v="0"/>
    <n v="0"/>
    <n v="0"/>
    <n v="0"/>
    <n v="0"/>
    <n v="24"/>
    <n v="100"/>
    <n v="24"/>
  </r>
  <r>
    <s v="ravenresists"/>
    <s v="nofearnofavors4"/>
    <m/>
    <m/>
    <m/>
    <m/>
    <m/>
    <m/>
    <m/>
    <m/>
    <s v="No"/>
    <n v="191"/>
    <m/>
    <m/>
    <x v="0"/>
    <d v="2019-11-14T04:45:56.000"/>
    <s v="RT @Nofearnofavors4: The GOP has convinced 1/3 of the electorate that there are more of them than there actually are:_x000a_*From the astroturfin…"/>
    <m/>
    <m/>
    <x v="0"/>
    <m/>
    <s v="http://pbs.twimg.com/profile_images/1078074887883808768/tod-EQkq_normal.jpg"/>
    <x v="139"/>
    <s v="https://twitter.com/#!/ravenresists/status/1194838855276539905"/>
    <m/>
    <m/>
    <s v="1194838855276539905"/>
    <m/>
    <b v="0"/>
    <n v="0"/>
    <s v=""/>
    <b v="0"/>
    <s v="en"/>
    <m/>
    <s v=""/>
    <b v="0"/>
    <n v="9"/>
    <s v="1194812754730848261"/>
    <s v="Twitter Web App"/>
    <b v="0"/>
    <s v="1194812754730848261"/>
    <s v="Tweet"/>
    <n v="0"/>
    <n v="0"/>
    <m/>
    <m/>
    <m/>
    <m/>
    <m/>
    <m/>
    <m/>
    <m/>
    <n v="1"/>
    <s v="7"/>
    <s v="7"/>
    <n v="0"/>
    <n v="0"/>
    <n v="0"/>
    <n v="0"/>
    <n v="0"/>
    <n v="0"/>
    <n v="24"/>
    <n v="100"/>
    <n v="24"/>
  </r>
  <r>
    <s v="kazem7777m"/>
    <s v="cryptovanessa"/>
    <m/>
    <m/>
    <m/>
    <m/>
    <m/>
    <m/>
    <m/>
    <m/>
    <s v="No"/>
    <n v="192"/>
    <m/>
    <m/>
    <x v="0"/>
    <d v="2019-11-14T09:38:34.000"/>
    <s v="RT @CryptoVanessa: 🚨GIVEAWAY🚨free money 🚨_x000a__x000a_https://t.co/CfTxuWcyeW will #giveaway 30000 #VRA to 3 random people 🥳🥳🥳_x000a__x000a_STEPS TO WIN:_x000a__x000a_1) like…"/>
    <s v="https://verasity.io/"/>
    <s v="verasity.io"/>
    <x v="29"/>
    <m/>
    <s v="http://pbs.twimg.com/profile_images/1153523083522629634/DaNAEXRc_normal.jpg"/>
    <x v="140"/>
    <s v="https://twitter.com/#!/kazem7777m/status/1194912499201495040"/>
    <m/>
    <m/>
    <s v="1194912499201495040"/>
    <m/>
    <b v="0"/>
    <n v="0"/>
    <s v=""/>
    <b v="1"/>
    <s v="en"/>
    <m/>
    <s v="1191321456011026433"/>
    <b v="0"/>
    <n v="26"/>
    <s v="1193801692376190977"/>
    <s v="Twitter for Android"/>
    <b v="0"/>
    <s v="1193801692376190977"/>
    <s v="Tweet"/>
    <n v="0"/>
    <n v="0"/>
    <m/>
    <m/>
    <m/>
    <m/>
    <m/>
    <m/>
    <m/>
    <m/>
    <n v="1"/>
    <s v="2"/>
    <s v="2"/>
    <n v="3"/>
    <n v="16.666666666666668"/>
    <n v="0"/>
    <n v="0"/>
    <n v="0"/>
    <n v="0"/>
    <n v="15"/>
    <n v="83.33333333333333"/>
    <n v="18"/>
  </r>
  <r>
    <s v="bitcoin_bullet"/>
    <s v="verasitytech"/>
    <m/>
    <m/>
    <m/>
    <m/>
    <m/>
    <m/>
    <m/>
    <m/>
    <s v="No"/>
    <n v="193"/>
    <m/>
    <m/>
    <x v="0"/>
    <d v="2019-11-12T16:12:22.000"/>
    <s v="🚨#GIVEAWAY Alert 🚨_x000a__x000a_We are giving away 30,000 #VRA to 3 people on the behalf of https://t.co/MOZHcZshkS 🥳🥳🥳_x000a__x000a_STEPS TO WIN:_x000a__x000a_1) Follow _x000a_@verasitytech 🗣_x000a__x000a_2) like♥️ &amp;amp; retweet🔁this tweet: https://t.co/Tg4bTj4iW2_x000a__x000a_2) tag 3 friends 👨🏼‍🦱👩🏽‍🦲👱🏿‍♀️_x000a__x000a_Winners will be drawn on: 22nd Nov"/>
    <s v="https://verasity.io/ https://twitter.com/verasitytech/status/1191321456011026433?s=21"/>
    <s v="verasity.io twitter.com"/>
    <x v="29"/>
    <m/>
    <s v="http://pbs.twimg.com/profile_images/943133677076152320/i72ojDiu_normal.jpg"/>
    <x v="141"/>
    <s v="https://twitter.com/#!/bitcoin_bullet/status/1194286825780609024"/>
    <m/>
    <m/>
    <s v="1194286825780609024"/>
    <m/>
    <b v="0"/>
    <n v="1"/>
    <s v=""/>
    <b v="1"/>
    <s v="en"/>
    <m/>
    <s v="1191321456011026433"/>
    <b v="0"/>
    <n v="8"/>
    <s v=""/>
    <s v="Twitter Web App"/>
    <b v="0"/>
    <s v="1194286825780609024"/>
    <s v="Tweet"/>
    <n v="0"/>
    <n v="0"/>
    <m/>
    <m/>
    <m/>
    <m/>
    <m/>
    <m/>
    <m/>
    <m/>
    <n v="1"/>
    <s v="2"/>
    <s v="2"/>
    <n v="3"/>
    <n v="7.6923076923076925"/>
    <n v="0"/>
    <n v="0"/>
    <n v="0"/>
    <n v="0"/>
    <n v="36"/>
    <n v="92.3076923076923"/>
    <n v="39"/>
  </r>
  <r>
    <s v="pthudunofficial"/>
    <s v="bitcoin_bullet"/>
    <m/>
    <m/>
    <m/>
    <m/>
    <m/>
    <m/>
    <m/>
    <m/>
    <s v="No"/>
    <n v="194"/>
    <m/>
    <m/>
    <x v="0"/>
    <d v="2019-11-12T17:11:14.000"/>
    <s v="RT @Bitcoin_Bullet: 🚨#GIVEAWAY Alert 🚨_x000a__x000a_We are giving away 30,000 #VRA to 3 people on the behalf of https://t.co/MOZHcZshkS 🥳🥳🥳_x000a__x000a_STEPS TO W…"/>
    <s v="https://verasity.io/"/>
    <s v="verasity.io"/>
    <x v="29"/>
    <m/>
    <s v="http://abs.twimg.com/sticky/default_profile_images/default_profile_normal.png"/>
    <x v="142"/>
    <s v="https://twitter.com/#!/pthudunofficial/status/1194301641018597376"/>
    <m/>
    <m/>
    <s v="1194301641018597376"/>
    <m/>
    <b v="0"/>
    <n v="0"/>
    <s v=""/>
    <b v="1"/>
    <s v="en"/>
    <m/>
    <s v="1191321456011026433"/>
    <b v="0"/>
    <n v="12"/>
    <s v="1194286825780609024"/>
    <s v="pomf et thud tweet"/>
    <b v="0"/>
    <s v="1194286825780609024"/>
    <s v="Tweet"/>
    <n v="0"/>
    <n v="0"/>
    <m/>
    <m/>
    <m/>
    <m/>
    <m/>
    <m/>
    <m/>
    <m/>
    <n v="1"/>
    <s v="2"/>
    <s v="2"/>
    <n v="0"/>
    <n v="0"/>
    <n v="0"/>
    <n v="0"/>
    <n v="0"/>
    <n v="0"/>
    <n v="21"/>
    <n v="100"/>
    <n v="21"/>
  </r>
  <r>
    <s v="pthudunofficial"/>
    <s v="cryptovanessa"/>
    <m/>
    <m/>
    <m/>
    <m/>
    <m/>
    <m/>
    <m/>
    <m/>
    <s v="No"/>
    <n v="195"/>
    <m/>
    <m/>
    <x v="0"/>
    <d v="2019-11-14T09:38:56.000"/>
    <s v="RT @CryptoVanessa: 🚨GIVEAWAY🚨free money 🚨_x000a__x000a_https://t.co/CfTxuWcyeW will #giveaway 30000 #VRA to 3 random people 🥳🥳🥳_x000a__x000a_STEPS TO WIN:_x000a__x000a_1) like…"/>
    <s v="https://verasity.io/"/>
    <s v="verasity.io"/>
    <x v="29"/>
    <m/>
    <s v="http://abs.twimg.com/sticky/default_profile_images/default_profile_normal.png"/>
    <x v="143"/>
    <s v="https://twitter.com/#!/pthudunofficial/status/1194912589362475009"/>
    <m/>
    <m/>
    <s v="1194912589362475009"/>
    <m/>
    <b v="0"/>
    <n v="0"/>
    <s v=""/>
    <b v="1"/>
    <s v="en"/>
    <m/>
    <s v="1191321456011026433"/>
    <b v="0"/>
    <n v="26"/>
    <s v="1193801692376190977"/>
    <s v="pomf et thud tweet"/>
    <b v="0"/>
    <s v="1193801692376190977"/>
    <s v="Tweet"/>
    <n v="0"/>
    <n v="0"/>
    <m/>
    <m/>
    <m/>
    <m/>
    <m/>
    <m/>
    <m/>
    <m/>
    <n v="1"/>
    <s v="2"/>
    <s v="2"/>
    <n v="3"/>
    <n v="16.666666666666668"/>
    <n v="0"/>
    <n v="0"/>
    <n v="0"/>
    <n v="0"/>
    <n v="15"/>
    <n v="83.33333333333333"/>
    <n v="18"/>
  </r>
  <r>
    <s v="eazyrt"/>
    <s v="cryptovanessa"/>
    <m/>
    <m/>
    <m/>
    <m/>
    <m/>
    <m/>
    <m/>
    <m/>
    <s v="No"/>
    <n v="196"/>
    <m/>
    <m/>
    <x v="0"/>
    <d v="2019-11-14T09:39:13.000"/>
    <s v="RT @CryptoVanessa: 🚨GIVEAWAY🚨free money 🚨_x000a__x000a_https://t.co/CfTxuWcyeW will #giveaway 30000 #VRA to 3 random people 🥳🥳🥳_x000a__x000a_STEPS TO WIN:_x000a__x000a_1) like…"/>
    <s v="https://verasity.io/"/>
    <s v="verasity.io"/>
    <x v="29"/>
    <m/>
    <s v="http://pbs.twimg.com/profile_images/857078570493124611/StVhF40h_normal.jpg"/>
    <x v="144"/>
    <s v="https://twitter.com/#!/eazyrt/status/1194912659981918208"/>
    <m/>
    <m/>
    <s v="1194912659981918208"/>
    <m/>
    <b v="0"/>
    <n v="0"/>
    <s v=""/>
    <b v="1"/>
    <s v="en"/>
    <m/>
    <s v="1191321456011026433"/>
    <b v="0"/>
    <n v="26"/>
    <s v="1193801692376190977"/>
    <s v="Test bot 12345"/>
    <b v="0"/>
    <s v="1193801692376190977"/>
    <s v="Tweet"/>
    <n v="0"/>
    <n v="0"/>
    <m/>
    <m/>
    <m/>
    <m/>
    <m/>
    <m/>
    <m/>
    <m/>
    <n v="1"/>
    <s v="2"/>
    <s v="2"/>
    <n v="3"/>
    <n v="16.666666666666668"/>
    <n v="0"/>
    <n v="0"/>
    <n v="0"/>
    <n v="0"/>
    <n v="15"/>
    <n v="83.33333333333333"/>
    <n v="18"/>
  </r>
  <r>
    <s v="giulianoberteo"/>
    <s v="powervramodule"/>
    <m/>
    <m/>
    <m/>
    <m/>
    <m/>
    <m/>
    <m/>
    <m/>
    <s v="No"/>
    <n v="197"/>
    <m/>
    <m/>
    <x v="0"/>
    <d v="2019-11-14T11:00:53.000"/>
    <s v="RT @PowervRAModule: We're looking for help on this project. Want to become a maintainer? Details here:_x000a_https://t.co/eTxI8WoP5q #powershell…"/>
    <s v="https://github.com/jakkulabs/PowervRA/issues/207"/>
    <s v="github.com"/>
    <x v="45"/>
    <m/>
    <s v="http://pbs.twimg.com/profile_images/554670897592668162/gWNbcs9q_normal.png"/>
    <x v="145"/>
    <s v="https://twitter.com/#!/giulianoberteo/status/1194933213996732416"/>
    <m/>
    <m/>
    <s v="1194933213996732416"/>
    <m/>
    <b v="0"/>
    <n v="0"/>
    <s v=""/>
    <b v="0"/>
    <s v="en"/>
    <m/>
    <s v=""/>
    <b v="0"/>
    <n v="8"/>
    <s v="1194697257641226245"/>
    <s v="Twitter for iPhone"/>
    <b v="0"/>
    <s v="1194697257641226245"/>
    <s v="Tweet"/>
    <n v="0"/>
    <n v="0"/>
    <m/>
    <m/>
    <m/>
    <m/>
    <m/>
    <m/>
    <m/>
    <m/>
    <n v="1"/>
    <s v="8"/>
    <s v="8"/>
    <n v="0"/>
    <n v="0"/>
    <n v="0"/>
    <n v="0"/>
    <n v="0"/>
    <n v="0"/>
    <n v="17"/>
    <n v="100"/>
    <n v="17"/>
  </r>
  <r>
    <s v="dizzle5000"/>
    <s v="nofearnofavors4"/>
    <m/>
    <m/>
    <m/>
    <m/>
    <m/>
    <m/>
    <m/>
    <m/>
    <s v="No"/>
    <n v="198"/>
    <m/>
    <m/>
    <x v="0"/>
    <d v="2019-11-14T11:28:15.000"/>
    <s v="RT @Nofearnofavors4: The GOP has convinced 1/3 of the electorate that there are more of them than there actually are:_x000a_*From the astroturfin…"/>
    <m/>
    <m/>
    <x v="0"/>
    <m/>
    <s v="http://pbs.twimg.com/profile_images/1105099322566283270/ZGIvXpdw_normal.jpg"/>
    <x v="146"/>
    <s v="https://twitter.com/#!/dizzle5000/status/1194940099517173760"/>
    <m/>
    <m/>
    <s v="1194940099517173760"/>
    <m/>
    <b v="0"/>
    <n v="0"/>
    <s v=""/>
    <b v="0"/>
    <s v="en"/>
    <m/>
    <s v=""/>
    <b v="0"/>
    <n v="9"/>
    <s v="1194812754730848261"/>
    <s v="Twitter for iPhone"/>
    <b v="0"/>
    <s v="1194812754730848261"/>
    <s v="Tweet"/>
    <n v="0"/>
    <n v="0"/>
    <m/>
    <m/>
    <m/>
    <m/>
    <m/>
    <m/>
    <m/>
    <m/>
    <n v="1"/>
    <s v="7"/>
    <s v="7"/>
    <n v="0"/>
    <n v="0"/>
    <n v="0"/>
    <n v="0"/>
    <n v="0"/>
    <n v="0"/>
    <n v="24"/>
    <n v="100"/>
    <n v="24"/>
  </r>
  <r>
    <s v="do0dzzz"/>
    <s v="powervramodule"/>
    <m/>
    <m/>
    <m/>
    <m/>
    <m/>
    <m/>
    <m/>
    <m/>
    <s v="No"/>
    <n v="199"/>
    <m/>
    <m/>
    <x v="0"/>
    <d v="2019-11-14T12:05:52.000"/>
    <s v="RT @PowervRAModule: We're looking for help on this project. Want to become a maintainer? Details here:_x000a_https://t.co/eTxI8WoP5q #powershell…"/>
    <s v="https://github.com/jakkulabs/PowervRA/issues/207"/>
    <s v="github.com"/>
    <x v="45"/>
    <m/>
    <s v="http://pbs.twimg.com/profile_images/1109867088171159552/IO_8Gw8B_normal.png"/>
    <x v="147"/>
    <s v="https://twitter.com/#!/do0dzzz/status/1194949566392602624"/>
    <m/>
    <m/>
    <s v="1194949566392602624"/>
    <m/>
    <b v="0"/>
    <n v="0"/>
    <s v=""/>
    <b v="0"/>
    <s v="en"/>
    <m/>
    <s v=""/>
    <b v="0"/>
    <n v="8"/>
    <s v="1194697257641226245"/>
    <s v="Twitter for Android"/>
    <b v="0"/>
    <s v="1194697257641226245"/>
    <s v="Tweet"/>
    <n v="0"/>
    <n v="0"/>
    <m/>
    <m/>
    <m/>
    <m/>
    <m/>
    <m/>
    <m/>
    <m/>
    <n v="1"/>
    <s v="8"/>
    <s v="8"/>
    <n v="0"/>
    <n v="0"/>
    <n v="0"/>
    <n v="0"/>
    <n v="0"/>
    <n v="0"/>
    <n v="17"/>
    <n v="100"/>
    <n v="17"/>
  </r>
  <r>
    <s v="letsmake_laugh"/>
    <s v="cryptovanessa"/>
    <m/>
    <m/>
    <m/>
    <m/>
    <m/>
    <m/>
    <m/>
    <m/>
    <s v="No"/>
    <n v="200"/>
    <m/>
    <m/>
    <x v="0"/>
    <d v="2019-11-14T13:00:49.000"/>
    <s v="RT @CryptoVanessa: 🚨GIVEAWAY🚨free money 🚨_x000a__x000a_https://t.co/CfTxuWcyeW will #giveaway 30000 #VRA to 3 random people 🥳🥳🥳_x000a__x000a_STEPS TO WIN:_x000a__x000a_1) like…"/>
    <s v="https://verasity.io/"/>
    <s v="verasity.io"/>
    <x v="29"/>
    <m/>
    <s v="http://pbs.twimg.com/profile_images/2174466412/smile_normal.gif"/>
    <x v="148"/>
    <s v="https://twitter.com/#!/letsmake_laugh/status/1194963395721613314"/>
    <m/>
    <m/>
    <s v="1194963395721613314"/>
    <m/>
    <b v="0"/>
    <n v="0"/>
    <s v=""/>
    <b v="1"/>
    <s v="en"/>
    <m/>
    <s v="1191321456011026433"/>
    <b v="0"/>
    <n v="26"/>
    <s v="1193801692376190977"/>
    <s v="Twitter for Android"/>
    <b v="0"/>
    <s v="1193801692376190977"/>
    <s v="Tweet"/>
    <n v="0"/>
    <n v="0"/>
    <m/>
    <m/>
    <m/>
    <m/>
    <m/>
    <m/>
    <m/>
    <m/>
    <n v="1"/>
    <s v="2"/>
    <s v="2"/>
    <n v="3"/>
    <n v="16.666666666666668"/>
    <n v="0"/>
    <n v="0"/>
    <n v="0"/>
    <n v="0"/>
    <n v="15"/>
    <n v="83.33333333333333"/>
    <n v="18"/>
  </r>
  <r>
    <s v="aquarius1049"/>
    <s v="nofearnofavors4"/>
    <m/>
    <m/>
    <m/>
    <m/>
    <m/>
    <m/>
    <m/>
    <m/>
    <s v="No"/>
    <n v="201"/>
    <m/>
    <m/>
    <x v="0"/>
    <d v="2019-11-14T13:28:50.000"/>
    <s v="RT @Nofearnofavors4: The GOP has convinced 1/3 of the electorate that there are more of them than there actually are:_x000a_*From the astroturfin…"/>
    <m/>
    <m/>
    <x v="0"/>
    <m/>
    <s v="http://pbs.twimg.com/profile_images/1178563560860815360/Fq-M9HVi_normal.jpg"/>
    <x v="149"/>
    <s v="https://twitter.com/#!/aquarius1049/status/1194970445151264770"/>
    <m/>
    <m/>
    <s v="1194970445151264770"/>
    <m/>
    <b v="0"/>
    <n v="0"/>
    <s v=""/>
    <b v="0"/>
    <s v="en"/>
    <m/>
    <s v=""/>
    <b v="0"/>
    <n v="9"/>
    <s v="1194812754730848261"/>
    <s v="Twitter for Android"/>
    <b v="0"/>
    <s v="1194812754730848261"/>
    <s v="Tweet"/>
    <n v="0"/>
    <n v="0"/>
    <m/>
    <m/>
    <m/>
    <m/>
    <m/>
    <m/>
    <m/>
    <m/>
    <n v="1"/>
    <s v="7"/>
    <s v="7"/>
    <n v="0"/>
    <n v="0"/>
    <n v="0"/>
    <n v="0"/>
    <n v="0"/>
    <n v="0"/>
    <n v="24"/>
    <n v="100"/>
    <n v="24"/>
  </r>
  <r>
    <s v="breadwinner1602"/>
    <s v="cryptovanessa"/>
    <m/>
    <m/>
    <m/>
    <m/>
    <m/>
    <m/>
    <m/>
    <m/>
    <s v="No"/>
    <n v="202"/>
    <m/>
    <m/>
    <x v="0"/>
    <d v="2019-11-14T15:17:46.000"/>
    <s v="RT @CryptoVanessa: 🚨GIVEAWAY🚨free money 🚨_x000a__x000a_https://t.co/CfTxuWcyeW will #giveaway 30000 #VRA to 3 random people 🥳🥳🥳_x000a__x000a_STEPS TO WIN:_x000a__x000a_1) like…"/>
    <s v="https://verasity.io/"/>
    <s v="verasity.io"/>
    <x v="29"/>
    <m/>
    <s v="http://pbs.twimg.com/profile_images/1120794435330039808/WO2Ae9TS_normal.png"/>
    <x v="150"/>
    <s v="https://twitter.com/#!/breadwinner1602/status/1194997862175653888"/>
    <m/>
    <m/>
    <s v="1194997862175653888"/>
    <m/>
    <b v="0"/>
    <n v="0"/>
    <s v=""/>
    <b v="1"/>
    <s v="en"/>
    <m/>
    <s v="1191321456011026433"/>
    <b v="0"/>
    <n v="26"/>
    <s v="1193801692376190977"/>
    <s v="Twitter Web App"/>
    <b v="0"/>
    <s v="1193801692376190977"/>
    <s v="Tweet"/>
    <n v="0"/>
    <n v="0"/>
    <m/>
    <m/>
    <m/>
    <m/>
    <m/>
    <m/>
    <m/>
    <m/>
    <n v="1"/>
    <s v="2"/>
    <s v="2"/>
    <n v="3"/>
    <n v="16.666666666666668"/>
    <n v="0"/>
    <n v="0"/>
    <n v="0"/>
    <n v="0"/>
    <n v="15"/>
    <n v="83.33333333333333"/>
    <n v="18"/>
  </r>
  <r>
    <s v="andkinkade"/>
    <s v="andkinkade"/>
    <m/>
    <m/>
    <m/>
    <m/>
    <m/>
    <m/>
    <m/>
    <m/>
    <s v="No"/>
    <n v="203"/>
    <m/>
    <m/>
    <x v="1"/>
    <d v="2019-11-14T15:54:22.000"/>
    <s v="The 62,984,828 #trump voters need to help restore the #VotingRightsAct. They also need to vote out the traitors that attacked the #VRA. It’s un-American to hinder the right to #vote!"/>
    <m/>
    <m/>
    <x v="47"/>
    <m/>
    <s v="http://pbs.twimg.com/profile_images/1089000623541026821/eHBfK5oG_normal.jpg"/>
    <x v="151"/>
    <s v="https://twitter.com/#!/andkinkade/status/1195007071617466369"/>
    <m/>
    <m/>
    <s v="1195007071617466369"/>
    <m/>
    <b v="0"/>
    <n v="0"/>
    <s v=""/>
    <b v="0"/>
    <s v="en"/>
    <m/>
    <s v=""/>
    <b v="0"/>
    <n v="0"/>
    <s v=""/>
    <s v="Twitter for iPhone"/>
    <b v="0"/>
    <s v="1195007071617466369"/>
    <s v="Tweet"/>
    <n v="0"/>
    <n v="0"/>
    <m/>
    <m/>
    <m/>
    <m/>
    <m/>
    <m/>
    <m/>
    <m/>
    <n v="1"/>
    <s v="3"/>
    <s v="3"/>
    <n v="2"/>
    <n v="5.882352941176471"/>
    <n v="1"/>
    <n v="2.9411764705882355"/>
    <n v="0"/>
    <n v="0"/>
    <n v="31"/>
    <n v="91.17647058823529"/>
    <n v="34"/>
  </r>
  <r>
    <s v="debbidelicious"/>
    <s v="debbidelicious"/>
    <m/>
    <m/>
    <m/>
    <m/>
    <m/>
    <m/>
    <m/>
    <m/>
    <s v="No"/>
    <n v="204"/>
    <m/>
    <m/>
    <x v="1"/>
    <d v="2019-11-06T15:48:23.000"/>
    <s v="#POLITICAL CORRECTNESS IS TO REDRESS #AMERIKKKðŸ‡ºðŸ‡¸ 400+ yrs of #SLAVERY #RAPE  #SODOMYN #BLACKCODES #JIMCROW #SEGREGATION #LYNCHING #KKK #REDLINING #MASSINCARCERATION #SCHOOLTOPRISONPIPELINE #GERRYMANDERING #VRA = #USAAPARTHEIDðŸ‡ºðŸ‡¸= #REPARATIONS https://t.co/QG1eX6LMC0"/>
    <s v="https://twitter.com/robbiegramer/status/1192046877497348097"/>
    <s v="twitter.com"/>
    <x v="48"/>
    <m/>
    <s v="http://pbs.twimg.com/profile_images/1193602026783019010/6IjE9S0o_normal.jpg"/>
    <x v="152"/>
    <s v="https://twitter.com/#!/debbidelicious/status/1192106463134715910"/>
    <m/>
    <m/>
    <s v="1192106463134715910"/>
    <m/>
    <b v="0"/>
    <n v="0"/>
    <s v=""/>
    <b v="1"/>
    <s v="en"/>
    <m/>
    <s v="1192046877497348097"/>
    <b v="0"/>
    <n v="0"/>
    <s v=""/>
    <s v="Twitter for iPhone"/>
    <b v="0"/>
    <s v="1192106463134715910"/>
    <s v="Tweet"/>
    <n v="0"/>
    <n v="0"/>
    <m/>
    <m/>
    <m/>
    <m/>
    <m/>
    <m/>
    <m/>
    <m/>
    <n v="2"/>
    <s v="3"/>
    <s v="3"/>
    <n v="0"/>
    <n v="0"/>
    <n v="1"/>
    <n v="3.8461538461538463"/>
    <n v="0"/>
    <n v="0"/>
    <n v="25"/>
    <n v="96.15384615384616"/>
    <n v="26"/>
  </r>
  <r>
    <s v="debbidelicious"/>
    <s v="debbidelicious"/>
    <m/>
    <m/>
    <m/>
    <m/>
    <m/>
    <m/>
    <m/>
    <m/>
    <s v="No"/>
    <n v="205"/>
    <m/>
    <m/>
    <x v="1"/>
    <d v="2019-11-14T16:08:52.000"/>
    <s v="#AMERIKKK🇺🇸 #USAAPARTHEID🇺🇸 #SLAVERY #GENOCIDE #RAPE #SODOYMN #LYNCHING #ATROCITIES  #BLACKCODES #JIMCROW #SEGREGATION #POLTAX #MASSINCARCERATION #REDLINING #GERRYMANDERING #VRA #KILLERCOPS #SCHOOLTOPRISONPIPELINE =#REPARATIONS🇺🇸 _x000a_#ORGANIZE #MOBILIZE #ACT https://t.co/qDwurAB6GR"/>
    <s v="https://twitter.com/nytopinion/status/1194944079139934209"/>
    <s v="twitter.com"/>
    <x v="49"/>
    <m/>
    <s v="http://pbs.twimg.com/profile_images/1193602026783019010/6IjE9S0o_normal.jpg"/>
    <x v="153"/>
    <s v="https://twitter.com/#!/debbidelicious/status/1195010721941262336"/>
    <m/>
    <m/>
    <s v="1195010721941262336"/>
    <m/>
    <b v="0"/>
    <n v="0"/>
    <s v=""/>
    <b v="1"/>
    <s v="und"/>
    <m/>
    <s v="1194944079139934209"/>
    <b v="0"/>
    <n v="0"/>
    <s v=""/>
    <s v="Twitter for iPad"/>
    <b v="0"/>
    <s v="1195010721941262336"/>
    <s v="Tweet"/>
    <n v="0"/>
    <n v="0"/>
    <m/>
    <m/>
    <m/>
    <m/>
    <m/>
    <m/>
    <m/>
    <m/>
    <n v="2"/>
    <s v="3"/>
    <s v="3"/>
    <n v="0"/>
    <n v="0"/>
    <n v="3"/>
    <n v="13.636363636363637"/>
    <n v="0"/>
    <n v="0"/>
    <n v="19"/>
    <n v="86.36363636363636"/>
    <n v="22"/>
  </r>
  <r>
    <s v="aymanfadel"/>
    <s v="aymanfadel"/>
    <m/>
    <m/>
    <m/>
    <m/>
    <m/>
    <m/>
    <m/>
    <m/>
    <s v="No"/>
    <n v="206"/>
    <m/>
    <m/>
    <x v="1"/>
    <d v="2019-11-14T18:00:46.000"/>
    <s v="All the politicians on my ballot are awful. Should I bother voting? #VRA #RankedChoiceVoting #Georgia #ColumbiaCounty #AugustaGA https://t.co/PAdl6ZGK1j"/>
    <s v="https://aymplaying.wordpress.com/2012/10/03/should-i-bother-to-vote-columbia-county-georgia-usa/"/>
    <s v="wordpress.com"/>
    <x v="50"/>
    <m/>
    <s v="http://pbs.twimg.com/profile_images/852340206346817538/NAi6zmAO_normal.jpg"/>
    <x v="154"/>
    <s v="https://twitter.com/#!/aymanfadel/status/1195038879319035904"/>
    <m/>
    <m/>
    <s v="1195038879319035904"/>
    <m/>
    <b v="0"/>
    <n v="0"/>
    <s v=""/>
    <b v="0"/>
    <s v="en"/>
    <m/>
    <s v=""/>
    <b v="0"/>
    <n v="0"/>
    <s v=""/>
    <s v="Facebook"/>
    <b v="0"/>
    <s v="1195038879319035904"/>
    <s v="Tweet"/>
    <n v="0"/>
    <n v="0"/>
    <m/>
    <m/>
    <m/>
    <m/>
    <m/>
    <m/>
    <m/>
    <m/>
    <n v="1"/>
    <s v="3"/>
    <s v="3"/>
    <n v="0"/>
    <n v="0"/>
    <n v="2"/>
    <n v="11.764705882352942"/>
    <n v="0"/>
    <n v="0"/>
    <n v="15"/>
    <n v="88.23529411764706"/>
    <n v="17"/>
  </r>
  <r>
    <s v="powervramodule"/>
    <s v="powervramodule"/>
    <m/>
    <m/>
    <m/>
    <m/>
    <m/>
    <m/>
    <m/>
    <m/>
    <s v="No"/>
    <n v="207"/>
    <m/>
    <m/>
    <x v="1"/>
    <d v="2019-11-13T19:23:17.000"/>
    <s v="We're looking for help on this project. Want to become a maintainer? Details here:_x000a_https://t.co/eTxI8WoP5q #powershell #vra #vexpert"/>
    <s v="https://github.com/jakkulabs/PowervRA/issues/207"/>
    <s v="github.com"/>
    <x v="51"/>
    <m/>
    <s v="http://pbs.twimg.com/profile_images/720369568183672837/TUmGzAb-_normal.jpg"/>
    <x v="155"/>
    <s v="https://twitter.com/#!/powervramodule/status/1194697257641226245"/>
    <m/>
    <m/>
    <s v="1194697257641226245"/>
    <m/>
    <b v="0"/>
    <n v="8"/>
    <s v=""/>
    <b v="0"/>
    <s v="en"/>
    <m/>
    <s v=""/>
    <b v="0"/>
    <n v="8"/>
    <s v=""/>
    <s v="TweetDeck"/>
    <b v="0"/>
    <s v="1194697257641226245"/>
    <s v="Tweet"/>
    <n v="0"/>
    <n v="0"/>
    <m/>
    <m/>
    <m/>
    <m/>
    <m/>
    <m/>
    <m/>
    <m/>
    <n v="1"/>
    <s v="8"/>
    <s v="8"/>
    <n v="0"/>
    <n v="0"/>
    <n v="0"/>
    <n v="0"/>
    <n v="0"/>
    <n v="0"/>
    <n v="17"/>
    <n v="100"/>
    <n v="17"/>
  </r>
  <r>
    <s v="preetamzare"/>
    <s v="powervramodule"/>
    <m/>
    <m/>
    <m/>
    <m/>
    <m/>
    <m/>
    <m/>
    <m/>
    <s v="No"/>
    <n v="208"/>
    <m/>
    <m/>
    <x v="0"/>
    <d v="2019-11-14T20:01:53.000"/>
    <s v="RT @PowervRAModule: We're looking for help on this project. Want to become a maintainer? Details here:_x000a_https://t.co/eTxI8WoP5q #powershell…"/>
    <s v="https://github.com/jakkulabs/PowervRA/issues/207"/>
    <s v="github.com"/>
    <x v="45"/>
    <m/>
    <s v="http://pbs.twimg.com/profile_images/1193584790009794560/eL0U5QU4_normal.jpg"/>
    <x v="156"/>
    <s v="https://twitter.com/#!/preetamzare/status/1195069360966119426"/>
    <m/>
    <m/>
    <s v="1195069360966119426"/>
    <m/>
    <b v="0"/>
    <n v="0"/>
    <s v=""/>
    <b v="0"/>
    <s v="en"/>
    <m/>
    <s v=""/>
    <b v="0"/>
    <n v="9"/>
    <s v="1194697257641226245"/>
    <s v="TweetDeck"/>
    <b v="0"/>
    <s v="1194697257641226245"/>
    <s v="Tweet"/>
    <n v="0"/>
    <n v="0"/>
    <m/>
    <m/>
    <m/>
    <m/>
    <m/>
    <m/>
    <m/>
    <m/>
    <n v="1"/>
    <s v="8"/>
    <s v="8"/>
    <n v="0"/>
    <n v="0"/>
    <n v="0"/>
    <n v="0"/>
    <n v="0"/>
    <n v="0"/>
    <n v="17"/>
    <n v="100"/>
    <n v="17"/>
  </r>
  <r>
    <s v="sigamauriciopaz"/>
    <s v="sigamauriciopaz"/>
    <m/>
    <m/>
    <m/>
    <m/>
    <m/>
    <m/>
    <m/>
    <m/>
    <s v="No"/>
    <n v="209"/>
    <m/>
    <m/>
    <x v="1"/>
    <d v="2019-11-14T20:45:53.000"/>
    <s v="Ora, mas que Governo mais &quot;nazista&quot;, desse &quot;Capetão&quot; Bolsonaro! E ele odeia mesmo os &quot;paraíbas&quot;, não é não?_x000a_Os nordestinos agradecem!_x000a_#Vrá 😎👉 https://t.co/UGv9ogujO3"/>
    <s v="https://blogs.ne10.uol.com.br/jamildo/2019/11/13/governo-federal-investe-r-14-bilhao-na-transposicao-do-sao-francisco/?fbclid=IwAR3e1V6-Pd-BcyGdJnBs6bJ_CylkOEC9wv9iPcpIBMBHU-i-bAGv90gIX6k"/>
    <s v="com.br"/>
    <x v="52"/>
    <m/>
    <s v="http://pbs.twimg.com/profile_images/510932930588205057/ZAvIrLiJ_normal.jpeg"/>
    <x v="157"/>
    <s v="https://twitter.com/#!/sigamauriciopaz/status/1195080434893434880"/>
    <m/>
    <m/>
    <s v="1195080434893434880"/>
    <m/>
    <b v="0"/>
    <n v="0"/>
    <s v=""/>
    <b v="0"/>
    <s v="pt"/>
    <m/>
    <s v=""/>
    <b v="0"/>
    <n v="0"/>
    <s v=""/>
    <s v="Facebook"/>
    <b v="0"/>
    <s v="1195080434893434880"/>
    <s v="Tweet"/>
    <n v="0"/>
    <n v="0"/>
    <m/>
    <m/>
    <m/>
    <m/>
    <m/>
    <m/>
    <m/>
    <m/>
    <n v="1"/>
    <s v="3"/>
    <s v="3"/>
    <n v="0"/>
    <n v="0"/>
    <n v="0"/>
    <n v="0"/>
    <n v="0"/>
    <n v="0"/>
    <n v="22"/>
    <n v="100"/>
    <n v="22"/>
  </r>
  <r>
    <s v="llingle"/>
    <s v="sheetz"/>
    <m/>
    <m/>
    <m/>
    <m/>
    <m/>
    <m/>
    <m/>
    <m/>
    <s v="No"/>
    <n v="210"/>
    <m/>
    <m/>
    <x v="0"/>
    <d v="2019-11-14T20:53:57.000"/>
    <s v="RT @CPAVMUG: We love having local community presenters! #vExpert @adminwillie is giving a great overview of how @sheetz uses #vRA #VMUG #CP…"/>
    <m/>
    <m/>
    <x v="53"/>
    <m/>
    <s v="http://pbs.twimg.com/profile_images/1009515001877618688/hyJp5Zmc_normal.jpg"/>
    <x v="158"/>
    <s v="https://twitter.com/#!/llingle/status/1195082465095954445"/>
    <m/>
    <m/>
    <s v="1195082465095954445"/>
    <m/>
    <b v="0"/>
    <n v="0"/>
    <s v=""/>
    <b v="0"/>
    <s v="en"/>
    <m/>
    <s v=""/>
    <b v="0"/>
    <n v="1"/>
    <s v="1195082168080510997"/>
    <s v="Twitter for iPhone"/>
    <b v="0"/>
    <s v="1195082168080510997"/>
    <s v="Tweet"/>
    <n v="0"/>
    <n v="0"/>
    <m/>
    <m/>
    <m/>
    <m/>
    <m/>
    <m/>
    <m/>
    <m/>
    <n v="1"/>
    <s v="18"/>
    <s v="18"/>
    <m/>
    <m/>
    <m/>
    <m/>
    <m/>
    <m/>
    <m/>
    <m/>
    <m/>
  </r>
  <r>
    <s v="officialvra"/>
    <s v="officialvra"/>
    <m/>
    <m/>
    <m/>
    <m/>
    <m/>
    <m/>
    <m/>
    <m/>
    <s v="No"/>
    <n v="213"/>
    <m/>
    <m/>
    <x v="1"/>
    <d v="2019-11-09T15:17:28.000"/>
    <s v="Sjálfstæði, strax!_x000a_#vestmannaeyjar #VRA #heimaey https://t.co/MoBR2dKjQR"/>
    <m/>
    <m/>
    <x v="54"/>
    <s v="https://pbs.twimg.com/media/EI8MLvGWoAE3ysb.jpg"/>
    <s v="https://pbs.twimg.com/media/EI8MLvGWoAE3ysb.jpg"/>
    <x v="159"/>
    <s v="https://twitter.com/#!/officialvra/status/1193185846985445376"/>
    <m/>
    <m/>
    <s v="1193185846985445376"/>
    <m/>
    <b v="0"/>
    <n v="1"/>
    <s v=""/>
    <b v="0"/>
    <s v="is"/>
    <m/>
    <s v=""/>
    <b v="0"/>
    <n v="0"/>
    <s v=""/>
    <s v="Twitter for Android"/>
    <b v="0"/>
    <s v="1193185846985445376"/>
    <s v="Tweet"/>
    <n v="0"/>
    <n v="0"/>
    <m/>
    <m/>
    <m/>
    <m/>
    <m/>
    <m/>
    <m/>
    <m/>
    <n v="7"/>
    <s v="3"/>
    <s v="3"/>
    <n v="0"/>
    <n v="0"/>
    <n v="0"/>
    <n v="0"/>
    <n v="0"/>
    <n v="0"/>
    <n v="5"/>
    <n v="100"/>
    <n v="5"/>
  </r>
  <r>
    <s v="officialvra"/>
    <s v="officialvra"/>
    <m/>
    <m/>
    <m/>
    <m/>
    <m/>
    <m/>
    <m/>
    <m/>
    <s v="No"/>
    <n v="214"/>
    <m/>
    <m/>
    <x v="1"/>
    <d v="2019-11-09T15:25:21.000"/>
    <s v="Við líðum þetta rugl ekki lengur!_x000a_#vestmannaeyjar #heimaey #VRA #boogaloo https://t.co/mjouuetiAJ"/>
    <m/>
    <m/>
    <x v="55"/>
    <s v="https://pbs.twimg.com/media/EI8N_VQWwAEBplb.jpg"/>
    <s v="https://pbs.twimg.com/media/EI8N_VQWwAEBplb.jpg"/>
    <x v="160"/>
    <s v="https://twitter.com/#!/officialvra/status/1193187828018110464"/>
    <m/>
    <m/>
    <s v="1193187828018110464"/>
    <m/>
    <b v="0"/>
    <n v="1"/>
    <s v=""/>
    <b v="0"/>
    <s v="is"/>
    <m/>
    <s v=""/>
    <b v="0"/>
    <n v="0"/>
    <s v=""/>
    <s v="Twitter for Android"/>
    <b v="0"/>
    <s v="1193187828018110464"/>
    <s v="Tweet"/>
    <n v="0"/>
    <n v="0"/>
    <m/>
    <m/>
    <m/>
    <m/>
    <m/>
    <m/>
    <m/>
    <m/>
    <n v="7"/>
    <s v="3"/>
    <s v="3"/>
    <n v="0"/>
    <n v="0"/>
    <n v="0"/>
    <n v="0"/>
    <n v="0"/>
    <n v="0"/>
    <n v="10"/>
    <n v="100"/>
    <n v="10"/>
  </r>
  <r>
    <s v="officialvra"/>
    <s v="officialvra"/>
    <m/>
    <m/>
    <m/>
    <m/>
    <m/>
    <m/>
    <m/>
    <m/>
    <s v="No"/>
    <n v="215"/>
    <m/>
    <m/>
    <x v="1"/>
    <d v="2019-11-09T18:35:55.000"/>
    <s v="Stuðningsmenn VRA leynast alls staðar í samfélaginu_x000a_#VRA #heimaey #vestmannaeyjar https://t.co/IBrEXysJXj"/>
    <m/>
    <m/>
    <x v="56"/>
    <s v="https://pbs.twimg.com/media/EI85naJXUAA3Ftm.jpg"/>
    <s v="https://pbs.twimg.com/media/EI85naJXUAA3Ftm.jpg"/>
    <x v="161"/>
    <s v="https://twitter.com/#!/officialvra/status/1193235786486996995"/>
    <m/>
    <m/>
    <s v="1193235786486996995"/>
    <m/>
    <b v="0"/>
    <n v="1"/>
    <s v=""/>
    <b v="0"/>
    <s v="is"/>
    <m/>
    <s v=""/>
    <b v="0"/>
    <n v="0"/>
    <s v=""/>
    <s v="Twitter for Android"/>
    <b v="0"/>
    <s v="1193235786486996995"/>
    <s v="Tweet"/>
    <n v="0"/>
    <n v="0"/>
    <m/>
    <m/>
    <m/>
    <m/>
    <m/>
    <m/>
    <m/>
    <m/>
    <n v="7"/>
    <s v="3"/>
    <s v="3"/>
    <n v="0"/>
    <n v="0"/>
    <n v="0"/>
    <n v="0"/>
    <n v="0"/>
    <n v="0"/>
    <n v="10"/>
    <n v="100"/>
    <n v="10"/>
  </r>
  <r>
    <s v="officialvra"/>
    <s v="officialvra"/>
    <m/>
    <m/>
    <m/>
    <m/>
    <m/>
    <m/>
    <m/>
    <m/>
    <s v="No"/>
    <n v="216"/>
    <m/>
    <m/>
    <x v="1"/>
    <d v="2019-11-10T11:36:26.000"/>
    <s v="Vopnabúr VRA samtakana þróast enn, þetta tæki köllum við claymore roombuna_x000a_#heimaey #vestmannaeyjar #VRA #claymoreroomba #boogaloo https://t.co/4VkdR8XzDa"/>
    <m/>
    <m/>
    <x v="57"/>
    <s v="https://pbs.twimg.com/media/EJAjMkiXsAAQ4b3.jpg"/>
    <s v="https://pbs.twimg.com/media/EJAjMkiXsAAQ4b3.jpg"/>
    <x v="162"/>
    <s v="https://twitter.com/#!/officialvra/status/1193492608208769025"/>
    <m/>
    <m/>
    <s v="1193492608208769025"/>
    <m/>
    <b v="0"/>
    <n v="0"/>
    <s v=""/>
    <b v="0"/>
    <s v="is"/>
    <m/>
    <s v=""/>
    <b v="0"/>
    <n v="0"/>
    <s v=""/>
    <s v="Twitter for Android"/>
    <b v="0"/>
    <s v="1193492608208769025"/>
    <s v="Tweet"/>
    <n v="0"/>
    <n v="0"/>
    <m/>
    <m/>
    <m/>
    <m/>
    <m/>
    <m/>
    <m/>
    <m/>
    <n v="7"/>
    <s v="3"/>
    <s v="3"/>
    <n v="0"/>
    <n v="0"/>
    <n v="0"/>
    <n v="0"/>
    <n v="0"/>
    <n v="0"/>
    <n v="16"/>
    <n v="100"/>
    <n v="16"/>
  </r>
  <r>
    <s v="officialvra"/>
    <s v="officialvra"/>
    <m/>
    <m/>
    <m/>
    <m/>
    <m/>
    <m/>
    <m/>
    <m/>
    <s v="No"/>
    <n v="217"/>
    <m/>
    <m/>
    <x v="1"/>
    <d v="2019-11-10T22:23:49.000"/>
    <s v="Nobody is coming to save us, voting is for retards_x000a_Klippum á sæstrenginn og fljótum út í Atlantshafið, helst í gær_x000a_#VRA #heimaey #vestmannaeyjar https://t.co/01uiUW6z8T"/>
    <m/>
    <m/>
    <x v="56"/>
    <s v="https://pbs.twimg.com/media/EJC3XwQXkAECnfM.jpg"/>
    <s v="https://pbs.twimg.com/media/EJC3XwQXkAECnfM.jpg"/>
    <x v="163"/>
    <s v="https://twitter.com/#!/officialvra/status/1193655527345213443"/>
    <m/>
    <m/>
    <s v="1193655527345213443"/>
    <m/>
    <b v="0"/>
    <n v="0"/>
    <s v=""/>
    <b v="0"/>
    <s v="is"/>
    <m/>
    <s v=""/>
    <b v="0"/>
    <n v="0"/>
    <s v=""/>
    <s v="Twitter for Android"/>
    <b v="0"/>
    <s v="1193655527345213443"/>
    <s v="Tweet"/>
    <n v="0"/>
    <n v="0"/>
    <m/>
    <m/>
    <m/>
    <m/>
    <m/>
    <m/>
    <m/>
    <m/>
    <n v="7"/>
    <s v="3"/>
    <s v="3"/>
    <n v="0"/>
    <n v="0"/>
    <n v="1"/>
    <n v="4.166666666666667"/>
    <n v="0"/>
    <n v="0"/>
    <n v="23"/>
    <n v="95.83333333333333"/>
    <n v="24"/>
  </r>
  <r>
    <s v="officialvra"/>
    <s v="officialvra"/>
    <m/>
    <m/>
    <m/>
    <m/>
    <m/>
    <m/>
    <m/>
    <m/>
    <s v="No"/>
    <n v="218"/>
    <m/>
    <m/>
    <x v="1"/>
    <d v="2019-11-13T11:38:56.000"/>
    <s v="Rétt eins og ríki án sérsveitar er gjörsamlega berskjalda gegn utanaðkomandi ógnum þá er óvopnaður almenningur varnarlaus gegn kúgandi ríkisstjórn_x000a_#heimaey #vestmannaeyjar #VRA https://t.co/1YDHsL20r1"/>
    <m/>
    <m/>
    <x v="58"/>
    <s v="https://pbs.twimg.com/media/EJQAiHbXUAEatHE.jpg"/>
    <s v="https://pbs.twimg.com/media/EJQAiHbXUAEatHE.jpg"/>
    <x v="164"/>
    <s v="https://twitter.com/#!/officialvra/status/1194580399697084416"/>
    <m/>
    <m/>
    <s v="1194580399697084416"/>
    <m/>
    <b v="0"/>
    <n v="0"/>
    <s v=""/>
    <b v="0"/>
    <s v="is"/>
    <m/>
    <s v=""/>
    <b v="0"/>
    <n v="0"/>
    <s v=""/>
    <s v="Twitter for Android"/>
    <b v="0"/>
    <s v="1194580399697084416"/>
    <s v="Tweet"/>
    <n v="0"/>
    <n v="0"/>
    <m/>
    <m/>
    <m/>
    <m/>
    <m/>
    <m/>
    <m/>
    <m/>
    <n v="7"/>
    <s v="3"/>
    <s v="3"/>
    <n v="0"/>
    <n v="0"/>
    <n v="0"/>
    <n v="0"/>
    <n v="0"/>
    <n v="0"/>
    <n v="23"/>
    <n v="100"/>
    <n v="23"/>
  </r>
  <r>
    <s v="officialvra"/>
    <s v="officialvra"/>
    <m/>
    <m/>
    <m/>
    <m/>
    <m/>
    <m/>
    <m/>
    <m/>
    <s v="No"/>
    <n v="219"/>
    <m/>
    <m/>
    <x v="1"/>
    <d v="2019-11-14T20:58:29.000"/>
    <s v="Ein leið til að greina á milli sjálfstæðisbaráttumanna VRA og manna sérsveitarinar eru brjóstkassa merkingarnar á vestum þeirra_x000a_#VRA #heimaey #vestmannaeyjar https://t.co/LyHgmSWp0P"/>
    <m/>
    <m/>
    <x v="56"/>
    <s v="https://pbs.twimg.com/media/EJXKMtjXkAIy_CV.jpg"/>
    <s v="https://pbs.twimg.com/media/EJXKMtjXkAIy_CV.jpg"/>
    <x v="165"/>
    <s v="https://twitter.com/#!/officialvra/status/1195083605749510146"/>
    <m/>
    <m/>
    <s v="1195083605749510146"/>
    <m/>
    <b v="0"/>
    <n v="0"/>
    <s v=""/>
    <b v="0"/>
    <s v="is"/>
    <m/>
    <s v=""/>
    <b v="0"/>
    <n v="0"/>
    <s v=""/>
    <s v="Twitter for Android"/>
    <b v="0"/>
    <s v="1195083605749510146"/>
    <s v="Tweet"/>
    <n v="0"/>
    <n v="0"/>
    <m/>
    <m/>
    <m/>
    <m/>
    <m/>
    <m/>
    <m/>
    <m/>
    <n v="7"/>
    <s v="3"/>
    <s v="3"/>
    <n v="0"/>
    <n v="0"/>
    <n v="0"/>
    <n v="0"/>
    <n v="0"/>
    <n v="0"/>
    <n v="21"/>
    <n v="100"/>
    <n v="21"/>
  </r>
  <r>
    <s v="wakedeb"/>
    <s v="wakedeb"/>
    <m/>
    <m/>
    <m/>
    <m/>
    <m/>
    <m/>
    <m/>
    <m/>
    <s v="No"/>
    <n v="220"/>
    <m/>
    <m/>
    <x v="1"/>
    <d v="2019-11-14T21:40:25.000"/>
    <s v="So much to comment on here. #VRA needs to be advanced via HR4 and S561. #VOTE411 a good tool for areas without adequate media coverage so voters can learn about candidates https://t.co/JkYSpn7sGE"/>
    <s v="https://twitter.com/masonatoms/status/1195073113039486977"/>
    <s v="twitter.com"/>
    <x v="59"/>
    <m/>
    <s v="http://pbs.twimg.com/profile_images/1145444189347504128/viu4lE1O_normal.jpg"/>
    <x v="166"/>
    <s v="https://twitter.com/#!/wakedeb/status/1195094159197196289"/>
    <m/>
    <m/>
    <s v="1195094159197196289"/>
    <m/>
    <b v="0"/>
    <n v="0"/>
    <s v=""/>
    <b v="1"/>
    <s v="en"/>
    <m/>
    <s v="1195073113039486977"/>
    <b v="0"/>
    <n v="0"/>
    <s v=""/>
    <s v="Twitter for iPhone"/>
    <b v="0"/>
    <s v="1195094159197196289"/>
    <s v="Tweet"/>
    <n v="0"/>
    <n v="0"/>
    <m/>
    <m/>
    <m/>
    <m/>
    <m/>
    <m/>
    <m/>
    <m/>
    <n v="1"/>
    <s v="3"/>
    <s v="3"/>
    <n v="3"/>
    <n v="9.67741935483871"/>
    <n v="0"/>
    <n v="0"/>
    <n v="0"/>
    <n v="0"/>
    <n v="28"/>
    <n v="90.3225806451613"/>
    <n v="31"/>
  </r>
  <r>
    <s v="nofearnofavors4"/>
    <s v="nofearnofavors4"/>
    <m/>
    <m/>
    <m/>
    <m/>
    <m/>
    <m/>
    <m/>
    <m/>
    <s v="No"/>
    <n v="221"/>
    <m/>
    <m/>
    <x v="1"/>
    <d v="2019-11-14T03:02:13.000"/>
    <s v="The GOP has convinced 1/3 of the electorate that there are more of them than there actually are:_x000a_*From the astroturfing of the &quot;Tea Party&quot;, the staging of the Trump rallies, &amp;amp; through gerrymandering/voter suppression/destroying the #VRA, such that when a state stays red, voters"/>
    <m/>
    <m/>
    <x v="3"/>
    <m/>
    <s v="http://pbs.twimg.com/profile_images/1069589336901869568/7TbmdS2Z_normal.jpg"/>
    <x v="167"/>
    <s v="https://twitter.com/#!/nofearnofavors4/status/1194812754730848261"/>
    <m/>
    <m/>
    <s v="1194812754730848261"/>
    <s v="1194811588328480769"/>
    <b v="0"/>
    <n v="16"/>
    <s v="804573487767703552"/>
    <b v="0"/>
    <s v="en"/>
    <m/>
    <s v=""/>
    <b v="0"/>
    <n v="9"/>
    <s v=""/>
    <s v="Twitter Web App"/>
    <b v="0"/>
    <s v="1194811588328480769"/>
    <s v="Tweet"/>
    <n v="0"/>
    <n v="0"/>
    <m/>
    <m/>
    <m/>
    <m/>
    <m/>
    <m/>
    <m/>
    <m/>
    <n v="1"/>
    <s v="7"/>
    <s v="7"/>
    <n v="1"/>
    <n v="2.0833333333333335"/>
    <n v="1"/>
    <n v="2.0833333333333335"/>
    <n v="0"/>
    <n v="0"/>
    <n v="46"/>
    <n v="95.83333333333333"/>
    <n v="48"/>
  </r>
  <r>
    <s v="tobesafensound"/>
    <s v="nofearnofavors4"/>
    <m/>
    <m/>
    <m/>
    <m/>
    <m/>
    <m/>
    <m/>
    <m/>
    <s v="No"/>
    <n v="222"/>
    <m/>
    <m/>
    <x v="0"/>
    <d v="2019-11-14T21:51:53.000"/>
    <s v="RT @Nofearnofavors4: The GOP has convinced 1/3 of the electorate that there are more of them than there actually are:_x000a_*From the astroturfin…"/>
    <m/>
    <m/>
    <x v="0"/>
    <m/>
    <s v="http://pbs.twimg.com/profile_images/1056669840201502721/pJQwkFaD_normal.jpg"/>
    <x v="168"/>
    <s v="https://twitter.com/#!/tobesafensound/status/1195097042139242497"/>
    <m/>
    <m/>
    <s v="1195097042139242497"/>
    <m/>
    <b v="0"/>
    <n v="0"/>
    <s v=""/>
    <b v="0"/>
    <s v="en"/>
    <m/>
    <s v=""/>
    <b v="0"/>
    <n v="10"/>
    <s v="1194812754730848261"/>
    <s v="Twitter for iPhone"/>
    <b v="0"/>
    <s v="1194812754730848261"/>
    <s v="Tweet"/>
    <n v="0"/>
    <n v="0"/>
    <m/>
    <m/>
    <m/>
    <m/>
    <m/>
    <m/>
    <m/>
    <m/>
    <n v="1"/>
    <s v="7"/>
    <s v="7"/>
    <n v="0"/>
    <n v="0"/>
    <n v="0"/>
    <n v="0"/>
    <n v="0"/>
    <n v="0"/>
    <n v="24"/>
    <n v="100"/>
    <n v="24"/>
  </r>
  <r>
    <s v="latraxa"/>
    <s v="latraxa"/>
    <m/>
    <m/>
    <m/>
    <m/>
    <m/>
    <m/>
    <m/>
    <m/>
    <s v="No"/>
    <n v="223"/>
    <m/>
    <m/>
    <x v="1"/>
    <d v="2019-11-15T10:27:02.000"/>
    <s v="Top vRA8 Deployment Considerations #vra #vrealize #automation #vExpert #vExpertCloudManagement https://t.co/OEw7atHmr4"/>
    <s v="https://sovlabs.zoom.us/webinar/register/WN_bXiejw5GRiuK6yrpQPMM6Q"/>
    <s v="zoom.us"/>
    <x v="60"/>
    <m/>
    <s v="http://pbs.twimg.com/profile_images/613272063076384768/x95L_icU_normal.jpg"/>
    <x v="169"/>
    <s v="https://twitter.com/#!/latraxa/status/1195287083235106817"/>
    <m/>
    <m/>
    <s v="1195287083235106817"/>
    <m/>
    <b v="0"/>
    <n v="0"/>
    <s v=""/>
    <b v="0"/>
    <s v="fr"/>
    <m/>
    <s v=""/>
    <b v="0"/>
    <n v="0"/>
    <s v=""/>
    <s v="Twitter Web Client"/>
    <b v="0"/>
    <s v="1195287083235106817"/>
    <s v="Tweet"/>
    <n v="0"/>
    <n v="0"/>
    <m/>
    <m/>
    <m/>
    <m/>
    <m/>
    <m/>
    <m/>
    <m/>
    <n v="1"/>
    <s v="3"/>
    <s v="3"/>
    <n v="1"/>
    <n v="11.11111111111111"/>
    <n v="0"/>
    <n v="0"/>
    <n v="0"/>
    <n v="0"/>
    <n v="8"/>
    <n v="88.88888888888889"/>
    <n v="9"/>
  </r>
  <r>
    <s v="cryptovanessa"/>
    <s v="verasitytech"/>
    <m/>
    <m/>
    <m/>
    <m/>
    <m/>
    <m/>
    <m/>
    <m/>
    <s v="No"/>
    <n v="224"/>
    <m/>
    <m/>
    <x v="0"/>
    <d v="2019-11-11T08:04:37.000"/>
    <s v="🚨GIVEAWAY🚨free money 🚨_x000a__x000a_https://t.co/CfTxuWcyeW will #giveaway 30000 #VRA to 3 random people 🥳🥳🥳_x000a__x000a_STEPS TO WIN:_x000a__x000a_1) like♥️ &amp;amp; retweet 🔁 _x000a_https://t.co/oTiyxdfQie_x000a__x000a_2) tag 3 friends 👨🏼‍🦱👩🏽‍🦲👱🏿‍♀️_x000a__x000a_3) follow @verasitytech 🗣_x000a__x000a_We will randomly pick winners Friday 22th Nov_x000a__x000a_Good luck🍀"/>
    <s v="https://verasity.io/ https://twitter.com/verasitytech/status/1191321456011026433?s=21"/>
    <s v="verasity.io twitter.com"/>
    <x v="29"/>
    <m/>
    <s v="http://pbs.twimg.com/profile_images/1184420162537230336/SfmFCMaf_normal.jpg"/>
    <x v="170"/>
    <s v="https://twitter.com/#!/cryptovanessa/status/1193801692376190977"/>
    <m/>
    <m/>
    <s v="1193801692376190977"/>
    <m/>
    <b v="0"/>
    <n v="12"/>
    <s v=""/>
    <b v="1"/>
    <s v="en"/>
    <m/>
    <s v="1191321456011026433"/>
    <b v="0"/>
    <n v="11"/>
    <s v=""/>
    <s v="Twitter for iPhone"/>
    <b v="0"/>
    <s v="1193801692376190977"/>
    <s v="Tweet"/>
    <n v="0"/>
    <n v="0"/>
    <m/>
    <m/>
    <m/>
    <m/>
    <m/>
    <m/>
    <m/>
    <m/>
    <n v="1"/>
    <s v="2"/>
    <s v="2"/>
    <n v="6"/>
    <n v="17.142857142857142"/>
    <n v="1"/>
    <n v="2.857142857142857"/>
    <n v="0"/>
    <n v="0"/>
    <n v="28"/>
    <n v="80"/>
    <n v="35"/>
  </r>
  <r>
    <s v="sovlabs"/>
    <s v="sovlabs"/>
    <m/>
    <m/>
    <m/>
    <m/>
    <m/>
    <m/>
    <m/>
    <m/>
    <s v="No"/>
    <n v="225"/>
    <m/>
    <m/>
    <x v="1"/>
    <d v="2019-11-11T20:01:55.000"/>
    <s v="We have just released version 2019.20.0 of the SovLabs Plugin for vRealize Automation._x000a__x000a_https://t.co/Htfs8yB9FJ_x000a__x000a_#cloudautomation #vra #vrealize"/>
    <s v="https://www.sovlabs.com/blog/sovlabs-plugin-2019.20.0"/>
    <s v="sovlabs.com"/>
    <x v="61"/>
    <m/>
    <s v="http://pbs.twimg.com/profile_images/635193611735334912/Y3ZOMLnA_normal.jpg"/>
    <x v="171"/>
    <s v="https://twitter.com/#!/sovlabs/status/1193982204713545730"/>
    <m/>
    <m/>
    <s v="1193982204713545730"/>
    <m/>
    <b v="0"/>
    <n v="1"/>
    <s v=""/>
    <b v="0"/>
    <s v="en"/>
    <m/>
    <s v=""/>
    <b v="0"/>
    <n v="0"/>
    <s v=""/>
    <s v="Twitter Web App"/>
    <b v="0"/>
    <s v="1193982204713545730"/>
    <s v="Tweet"/>
    <n v="0"/>
    <n v="0"/>
    <m/>
    <m/>
    <m/>
    <m/>
    <m/>
    <m/>
    <m/>
    <m/>
    <n v="2"/>
    <s v="32"/>
    <s v="32"/>
    <n v="0"/>
    <n v="0"/>
    <n v="0"/>
    <n v="0"/>
    <n v="0"/>
    <n v="0"/>
    <n v="18"/>
    <n v="100"/>
    <n v="18"/>
  </r>
  <r>
    <s v="sovlabs"/>
    <s v="sovlabs"/>
    <m/>
    <m/>
    <m/>
    <m/>
    <m/>
    <m/>
    <m/>
    <m/>
    <s v="No"/>
    <n v="226"/>
    <m/>
    <m/>
    <x v="1"/>
    <d v="2019-11-15T14:45:35.000"/>
    <s v="A First Look at the vRA8 Migration Assessment Tool — Part 1 of 2 - https://t.co/yWzldCpTfV #vra #vra8 #vrealize https://t.co/T5flgzi9bn"/>
    <s v="https://www.sovlabs.com/blog/a-first-look-at-the-vra8-migration-assessment-tool-part-1-of-2"/>
    <s v="sovlabs.com"/>
    <x v="62"/>
    <s v="https://pbs.twimg.com/media/EJa-cRLW4AAODVs.jpg"/>
    <s v="https://pbs.twimg.com/media/EJa-cRLW4AAODVs.jpg"/>
    <x v="172"/>
    <s v="https://twitter.com/#!/sovlabs/status/1195352148214726656"/>
    <m/>
    <m/>
    <s v="1195352148214726656"/>
    <m/>
    <b v="0"/>
    <n v="1"/>
    <s v=""/>
    <b v="0"/>
    <s v="en"/>
    <m/>
    <s v=""/>
    <b v="0"/>
    <n v="1"/>
    <s v=""/>
    <s v="Twitter Web App"/>
    <b v="0"/>
    <s v="1195352148214726656"/>
    <s v="Tweet"/>
    <n v="0"/>
    <n v="0"/>
    <m/>
    <m/>
    <m/>
    <m/>
    <m/>
    <m/>
    <m/>
    <m/>
    <n v="2"/>
    <s v="32"/>
    <s v="32"/>
    <n v="0"/>
    <n v="0"/>
    <n v="0"/>
    <n v="0"/>
    <n v="0"/>
    <n v="0"/>
    <n v="16"/>
    <n v="100"/>
    <n v="16"/>
  </r>
  <r>
    <s v="dhieggobezerra"/>
    <s v="sovlabs"/>
    <m/>
    <m/>
    <m/>
    <m/>
    <m/>
    <m/>
    <m/>
    <m/>
    <s v="No"/>
    <n v="227"/>
    <m/>
    <m/>
    <x v="0"/>
    <d v="2019-11-15T14:53:02.000"/>
    <s v="RT @SovLabs: A First Look at the vRA8 Migration Assessment Tool — Part 1 of 2 - https://t.co/yWzldCpTfV #vra #vra8 #vrealize https://t.co/T…"/>
    <s v="https://www.sovlabs.com/blog/a-first-look-at-the-vra8-migration-assessment-tool-part-1-of-2"/>
    <s v="sovlabs.com"/>
    <x v="62"/>
    <m/>
    <s v="http://pbs.twimg.com/profile_images/1011676653808996352/LaNm2o9K_normal.jpg"/>
    <x v="173"/>
    <s v="https://twitter.com/#!/dhieggobezerra/status/1195354025216098304"/>
    <m/>
    <m/>
    <s v="1195354025216098304"/>
    <m/>
    <b v="0"/>
    <n v="0"/>
    <s v=""/>
    <b v="0"/>
    <s v="en"/>
    <m/>
    <s v=""/>
    <b v="0"/>
    <n v="1"/>
    <s v="1195352148214726656"/>
    <s v="Twitter Web App"/>
    <b v="0"/>
    <s v="1195352148214726656"/>
    <s v="Tweet"/>
    <n v="0"/>
    <n v="0"/>
    <m/>
    <m/>
    <m/>
    <m/>
    <m/>
    <m/>
    <m/>
    <m/>
    <n v="1"/>
    <s v="32"/>
    <s v="32"/>
    <n v="0"/>
    <n v="0"/>
    <n v="0"/>
    <n v="0"/>
    <n v="0"/>
    <n v="0"/>
    <n v="18"/>
    <n v="100"/>
    <n v="18"/>
  </r>
  <r>
    <s v="sunny_dua"/>
    <s v="vrealizeops"/>
    <m/>
    <m/>
    <m/>
    <m/>
    <m/>
    <m/>
    <m/>
    <m/>
    <s v="No"/>
    <n v="228"/>
    <m/>
    <m/>
    <x v="0"/>
    <d v="2019-11-15T17:17:26.000"/>
    <s v="RT @vRealizeAuto: Several #vRA object types are in @vRealizeOps in our 8.0 releases, including: _x000a_✔️Cloud Zones_x000a_✔️Projects_x000a_✔️Blueprints_x000a_✔️De…"/>
    <m/>
    <m/>
    <x v="3"/>
    <m/>
    <s v="http://pbs.twimg.com/profile_images/1193029294718472193/QSqShwuw_normal.jpg"/>
    <x v="174"/>
    <s v="https://twitter.com/#!/sunny_dua/status/1195390362291826688"/>
    <m/>
    <m/>
    <s v="1195390362291826688"/>
    <m/>
    <b v="0"/>
    <n v="0"/>
    <s v=""/>
    <b v="0"/>
    <s v="en"/>
    <m/>
    <s v=""/>
    <b v="0"/>
    <n v="8"/>
    <s v="1195374677931282432"/>
    <s v="Twitter for iPhone"/>
    <b v="0"/>
    <s v="1195374677931282432"/>
    <s v="Tweet"/>
    <n v="0"/>
    <n v="0"/>
    <m/>
    <m/>
    <m/>
    <m/>
    <m/>
    <m/>
    <m/>
    <m/>
    <n v="1"/>
    <s v="4"/>
    <s v="4"/>
    <n v="0"/>
    <n v="0"/>
    <n v="2"/>
    <n v="10"/>
    <n v="0"/>
    <n v="0"/>
    <n v="18"/>
    <n v="90"/>
    <n v="20"/>
  </r>
  <r>
    <s v="sandeepkumbhar"/>
    <s v="vrealizeops"/>
    <m/>
    <m/>
    <m/>
    <m/>
    <m/>
    <m/>
    <m/>
    <m/>
    <s v="No"/>
    <n v="230"/>
    <m/>
    <m/>
    <x v="0"/>
    <d v="2019-11-15T18:34:48.000"/>
    <s v="RT @vRealizeAuto: Several #vRA object types are in @vRealizeOps in our 8.0 releases, including: _x000a_✔️Cloud Zones_x000a_✔️Projects_x000a_✔️Blueprints_x000a_✔️De…"/>
    <m/>
    <m/>
    <x v="3"/>
    <m/>
    <s v="http://pbs.twimg.com/profile_images/1089150084179095552/HoPp2caD_normal.jpg"/>
    <x v="175"/>
    <s v="https://twitter.com/#!/sandeepkumbhar/status/1195409831638654977"/>
    <m/>
    <m/>
    <s v="1195409831638654977"/>
    <m/>
    <b v="0"/>
    <n v="0"/>
    <s v=""/>
    <b v="0"/>
    <s v="en"/>
    <m/>
    <s v=""/>
    <b v="0"/>
    <n v="8"/>
    <s v="1195374677931282432"/>
    <s v="Twitter Web App"/>
    <b v="0"/>
    <s v="1195374677931282432"/>
    <s v="Tweet"/>
    <n v="0"/>
    <n v="0"/>
    <m/>
    <m/>
    <m/>
    <m/>
    <m/>
    <m/>
    <m/>
    <m/>
    <n v="1"/>
    <s v="4"/>
    <s v="4"/>
    <m/>
    <m/>
    <m/>
    <m/>
    <m/>
    <m/>
    <m/>
    <m/>
    <m/>
  </r>
  <r>
    <s v="bluemedora"/>
    <s v="vrealizeops"/>
    <m/>
    <m/>
    <m/>
    <m/>
    <m/>
    <m/>
    <m/>
    <m/>
    <s v="No"/>
    <n v="232"/>
    <m/>
    <m/>
    <x v="0"/>
    <d v="2019-11-15T18:40:24.000"/>
    <s v="RT @vRealizeAuto: Several #vRA object types are in @vRealizeOps in our 8.0 releases, including: _x000a_✔️Cloud Zones_x000a_✔️Projects_x000a_✔️Blueprints_x000a_✔️De…"/>
    <m/>
    <m/>
    <x v="3"/>
    <m/>
    <s v="http://pbs.twimg.com/profile_images/965877996145070081/wclzMLny_normal.jpg"/>
    <x v="176"/>
    <s v="https://twitter.com/#!/bluemedora/status/1195411243957309441"/>
    <m/>
    <m/>
    <s v="1195411243957309441"/>
    <m/>
    <b v="0"/>
    <n v="0"/>
    <s v=""/>
    <b v="0"/>
    <s v="en"/>
    <m/>
    <s v=""/>
    <b v="0"/>
    <n v="8"/>
    <s v="1195374677931282432"/>
    <s v="TweetDeck"/>
    <b v="0"/>
    <s v="1195374677931282432"/>
    <s v="Tweet"/>
    <n v="0"/>
    <n v="0"/>
    <m/>
    <m/>
    <m/>
    <m/>
    <m/>
    <m/>
    <m/>
    <m/>
    <n v="1"/>
    <s v="4"/>
    <s v="4"/>
    <m/>
    <m/>
    <m/>
    <m/>
    <m/>
    <m/>
    <m/>
    <m/>
    <m/>
  </r>
  <r>
    <s v="madman045"/>
    <s v="vrealizeops"/>
    <m/>
    <m/>
    <m/>
    <m/>
    <m/>
    <m/>
    <m/>
    <m/>
    <s v="No"/>
    <n v="234"/>
    <m/>
    <m/>
    <x v="0"/>
    <d v="2019-11-15T18:41:43.000"/>
    <s v="RT @vRealizeAuto: Several #vRA object types are in @vRealizeOps in our 8.0 releases, including: _x000a_✔️Cloud Zones_x000a_✔️Projects_x000a_✔️Blueprints_x000a_✔️De…"/>
    <m/>
    <m/>
    <x v="3"/>
    <m/>
    <s v="http://pbs.twimg.com/profile_images/1023627281867124736/AEcJQysW_normal.jpg"/>
    <x v="177"/>
    <s v="https://twitter.com/#!/madman045/status/1195411574657355777"/>
    <m/>
    <m/>
    <s v="1195411574657355777"/>
    <m/>
    <b v="0"/>
    <n v="0"/>
    <s v=""/>
    <b v="0"/>
    <s v="en"/>
    <m/>
    <s v=""/>
    <b v="0"/>
    <n v="8"/>
    <s v="1195374677931282432"/>
    <s v="Twitter Web App"/>
    <b v="0"/>
    <s v="1195374677931282432"/>
    <s v="Tweet"/>
    <n v="0"/>
    <n v="0"/>
    <m/>
    <m/>
    <m/>
    <m/>
    <m/>
    <m/>
    <m/>
    <m/>
    <n v="1"/>
    <s v="4"/>
    <s v="4"/>
    <m/>
    <m/>
    <m/>
    <m/>
    <m/>
    <m/>
    <m/>
    <m/>
    <m/>
  </r>
  <r>
    <s v="wfrolik"/>
    <s v="andrewgillum"/>
    <m/>
    <m/>
    <m/>
    <m/>
    <m/>
    <m/>
    <m/>
    <m/>
    <s v="No"/>
    <n v="236"/>
    <m/>
    <m/>
    <x v="0"/>
    <d v="2019-11-15T19:26:28.000"/>
    <s v="RT @Only4RM: America was robbed of 2 historic governorships - @staceyabrams in GA, @AndrewGillum in FL.  No coincidence that these 2 candid…"/>
    <m/>
    <m/>
    <x v="0"/>
    <m/>
    <s v="http://abs.twimg.com/sticky/default_profile_images/default_profile_normal.png"/>
    <x v="178"/>
    <s v="https://twitter.com/#!/wfrolik/status/1195422834484535302"/>
    <m/>
    <m/>
    <s v="1195422834484535302"/>
    <m/>
    <b v="0"/>
    <n v="0"/>
    <s v=""/>
    <b v="1"/>
    <s v="en"/>
    <m/>
    <s v="1195380155935531008"/>
    <b v="0"/>
    <n v="42"/>
    <s v="1195422576576802816"/>
    <s v="Twitter Web App"/>
    <b v="0"/>
    <s v="1195422576576802816"/>
    <s v="Tweet"/>
    <n v="0"/>
    <n v="0"/>
    <m/>
    <m/>
    <m/>
    <m/>
    <m/>
    <m/>
    <m/>
    <m/>
    <n v="1"/>
    <s v="1"/>
    <s v="1"/>
    <m/>
    <m/>
    <m/>
    <m/>
    <m/>
    <m/>
    <m/>
    <m/>
    <m/>
  </r>
  <r>
    <s v="lianabenavides"/>
    <s v="andrewgillum"/>
    <m/>
    <m/>
    <m/>
    <m/>
    <m/>
    <m/>
    <m/>
    <m/>
    <s v="No"/>
    <n v="239"/>
    <m/>
    <m/>
    <x v="0"/>
    <d v="2019-11-15T19:27:52.000"/>
    <s v="RT @Only4RM: America was robbed of 2 historic governorships - @staceyabrams in GA, @AndrewGillum in FL.  No coincidence that these 2 candid…"/>
    <m/>
    <m/>
    <x v="0"/>
    <m/>
    <s v="http://pbs.twimg.com/profile_images/714441830163734528/D-2QM8eP_normal.jpg"/>
    <x v="179"/>
    <s v="https://twitter.com/#!/lianabenavides/status/1195423188584456193"/>
    <m/>
    <m/>
    <s v="1195423188584456193"/>
    <m/>
    <b v="0"/>
    <n v="0"/>
    <s v=""/>
    <b v="1"/>
    <s v="en"/>
    <m/>
    <s v="1195380155935531008"/>
    <b v="0"/>
    <n v="42"/>
    <s v="1195422576576802816"/>
    <s v="Twitter Web App"/>
    <b v="0"/>
    <s v="1195422576576802816"/>
    <s v="Tweet"/>
    <n v="0"/>
    <n v="0"/>
    <m/>
    <m/>
    <m/>
    <m/>
    <m/>
    <m/>
    <m/>
    <m/>
    <n v="1"/>
    <s v="1"/>
    <s v="1"/>
    <m/>
    <m/>
    <m/>
    <m/>
    <m/>
    <m/>
    <m/>
    <m/>
    <m/>
  </r>
  <r>
    <s v="askjema"/>
    <s v="andrewgillum"/>
    <m/>
    <m/>
    <m/>
    <m/>
    <m/>
    <m/>
    <m/>
    <m/>
    <s v="No"/>
    <n v="242"/>
    <m/>
    <m/>
    <x v="0"/>
    <d v="2019-11-15T19:28:09.000"/>
    <s v="RT @Only4RM: America was robbed of 2 historic governorships - @staceyabrams in GA, @AndrewGillum in FL.  No coincidence that these 2 candid…"/>
    <m/>
    <m/>
    <x v="0"/>
    <m/>
    <s v="http://pbs.twimg.com/profile_images/451897623549444097/YiJrppWQ_normal.png"/>
    <x v="180"/>
    <s v="https://twitter.com/#!/askjema/status/1195423260202156033"/>
    <m/>
    <m/>
    <s v="1195423260202156033"/>
    <m/>
    <b v="0"/>
    <n v="0"/>
    <s v=""/>
    <b v="1"/>
    <s v="en"/>
    <m/>
    <s v="1195380155935531008"/>
    <b v="0"/>
    <n v="42"/>
    <s v="1195422576576802816"/>
    <s v="Twitter for iPhone"/>
    <b v="0"/>
    <s v="1195422576576802816"/>
    <s v="Tweet"/>
    <n v="0"/>
    <n v="0"/>
    <m/>
    <m/>
    <m/>
    <m/>
    <m/>
    <m/>
    <m/>
    <m/>
    <n v="1"/>
    <s v="1"/>
    <s v="1"/>
    <m/>
    <m/>
    <m/>
    <m/>
    <m/>
    <m/>
    <m/>
    <m/>
    <m/>
  </r>
  <r>
    <s v="yurithomas99"/>
    <s v="andrewgillum"/>
    <m/>
    <m/>
    <m/>
    <m/>
    <m/>
    <m/>
    <m/>
    <m/>
    <s v="No"/>
    <n v="245"/>
    <m/>
    <m/>
    <x v="0"/>
    <d v="2019-11-15T19:28:33.000"/>
    <s v="RT @Only4RM: America was robbed of 2 historic governorships - @staceyabrams in GA, @AndrewGillum in FL.  No coincidence that these 2 candid…"/>
    <m/>
    <m/>
    <x v="0"/>
    <m/>
    <s v="http://pbs.twimg.com/profile_images/1155540911276773376/pL13ginP_normal.jpg"/>
    <x v="181"/>
    <s v="https://twitter.com/#!/yurithomas99/status/1195423361146294272"/>
    <m/>
    <m/>
    <s v="1195423361146294272"/>
    <m/>
    <b v="0"/>
    <n v="0"/>
    <s v=""/>
    <b v="1"/>
    <s v="en"/>
    <m/>
    <s v="1195380155935531008"/>
    <b v="0"/>
    <n v="42"/>
    <s v="1195422576576802816"/>
    <s v="Twitter for iPhone"/>
    <b v="0"/>
    <s v="1195422576576802816"/>
    <s v="Tweet"/>
    <n v="0"/>
    <n v="0"/>
    <m/>
    <m/>
    <m/>
    <m/>
    <m/>
    <m/>
    <m/>
    <m/>
    <n v="1"/>
    <s v="1"/>
    <s v="1"/>
    <m/>
    <m/>
    <m/>
    <m/>
    <m/>
    <m/>
    <m/>
    <m/>
    <m/>
  </r>
  <r>
    <s v="catawu"/>
    <s v="andrewgillum"/>
    <m/>
    <m/>
    <m/>
    <m/>
    <m/>
    <m/>
    <m/>
    <m/>
    <s v="No"/>
    <n v="248"/>
    <m/>
    <m/>
    <x v="0"/>
    <d v="2019-11-15T19:33:17.000"/>
    <s v="RT @Only4RM: America was robbed of 2 historic governorships - @staceyabrams in GA, @AndrewGillum in FL.  No coincidence that these 2 candid…"/>
    <m/>
    <m/>
    <x v="0"/>
    <m/>
    <s v="http://pbs.twimg.com/profile_images/1038342567190908928/DSTe9xGE_normal.jpg"/>
    <x v="182"/>
    <s v="https://twitter.com/#!/catawu/status/1195424552831963136"/>
    <m/>
    <m/>
    <s v="1195424552831963136"/>
    <m/>
    <b v="0"/>
    <n v="0"/>
    <s v=""/>
    <b v="1"/>
    <s v="en"/>
    <m/>
    <s v="1195380155935531008"/>
    <b v="0"/>
    <n v="42"/>
    <s v="1195422576576802816"/>
    <s v="Twitter Web App"/>
    <b v="0"/>
    <s v="1195422576576802816"/>
    <s v="Tweet"/>
    <n v="0"/>
    <n v="0"/>
    <m/>
    <m/>
    <m/>
    <m/>
    <m/>
    <m/>
    <m/>
    <m/>
    <n v="1"/>
    <s v="1"/>
    <s v="1"/>
    <m/>
    <m/>
    <m/>
    <m/>
    <m/>
    <m/>
    <m/>
    <m/>
    <m/>
  </r>
  <r>
    <s v="sullyanne1"/>
    <s v="andrewgillum"/>
    <m/>
    <m/>
    <m/>
    <m/>
    <m/>
    <m/>
    <m/>
    <m/>
    <s v="No"/>
    <n v="251"/>
    <m/>
    <m/>
    <x v="0"/>
    <d v="2019-11-15T19:35:36.000"/>
    <s v="RT @Only4RM: America was robbed of 2 historic governorships - @staceyabrams in GA, @AndrewGillum in FL.  No coincidence that these 2 candid…"/>
    <m/>
    <m/>
    <x v="0"/>
    <m/>
    <s v="http://pbs.twimg.com/profile_images/3190314347/18b2c12c480815aa9dbba15600a156a2_normal.jpeg"/>
    <x v="183"/>
    <s v="https://twitter.com/#!/sullyanne1/status/1195425134422773760"/>
    <m/>
    <m/>
    <s v="1195425134422773760"/>
    <m/>
    <b v="0"/>
    <n v="0"/>
    <s v=""/>
    <b v="1"/>
    <s v="en"/>
    <m/>
    <s v="1195380155935531008"/>
    <b v="0"/>
    <n v="42"/>
    <s v="1195422576576802816"/>
    <s v="Twitter for iPad"/>
    <b v="0"/>
    <s v="1195422576576802816"/>
    <s v="Tweet"/>
    <n v="0"/>
    <n v="0"/>
    <m/>
    <m/>
    <m/>
    <m/>
    <m/>
    <m/>
    <m/>
    <m/>
    <n v="1"/>
    <s v="1"/>
    <s v="1"/>
    <m/>
    <m/>
    <m/>
    <m/>
    <m/>
    <m/>
    <m/>
    <m/>
    <m/>
  </r>
  <r>
    <s v="grantstern"/>
    <s v="andrewgillum"/>
    <m/>
    <m/>
    <m/>
    <m/>
    <m/>
    <m/>
    <m/>
    <m/>
    <s v="No"/>
    <n v="254"/>
    <m/>
    <m/>
    <x v="0"/>
    <d v="2019-11-15T19:44:10.000"/>
    <s v="RT @Only4RM: America was robbed of 2 historic governorships - @staceyabrams in GA, @AndrewGillum in FL.  No coincidence that these 2 candid…"/>
    <m/>
    <m/>
    <x v="0"/>
    <m/>
    <s v="http://pbs.twimg.com/profile_images/997494967433019392/-8b70LRF_normal.jpg"/>
    <x v="184"/>
    <s v="https://twitter.com/#!/grantstern/status/1195427290735362048"/>
    <m/>
    <m/>
    <s v="1195427290735362048"/>
    <m/>
    <b v="0"/>
    <n v="0"/>
    <s v=""/>
    <b v="1"/>
    <s v="en"/>
    <m/>
    <s v="1195380155935531008"/>
    <b v="0"/>
    <n v="42"/>
    <s v="1195422576576802816"/>
    <s v="Twitter Web App"/>
    <b v="0"/>
    <s v="1195422576576802816"/>
    <s v="Tweet"/>
    <n v="0"/>
    <n v="0"/>
    <m/>
    <m/>
    <m/>
    <m/>
    <m/>
    <m/>
    <m/>
    <m/>
    <n v="1"/>
    <s v="1"/>
    <s v="1"/>
    <m/>
    <m/>
    <m/>
    <m/>
    <m/>
    <m/>
    <m/>
    <m/>
    <m/>
  </r>
  <r>
    <s v="aprilfrst"/>
    <s v="andrewgillum"/>
    <m/>
    <m/>
    <m/>
    <m/>
    <m/>
    <m/>
    <m/>
    <m/>
    <s v="No"/>
    <n v="257"/>
    <m/>
    <m/>
    <x v="0"/>
    <d v="2019-11-15T19:44:50.000"/>
    <s v="RT @Only4RM: America was robbed of 2 historic governorships - @staceyabrams in GA, @AndrewGillum in FL.  No coincidence that these 2 candid…"/>
    <m/>
    <m/>
    <x v="0"/>
    <m/>
    <s v="http://pbs.twimg.com/profile_images/1182482929521266688/ailY-JzV_normal.jpg"/>
    <x v="185"/>
    <s v="https://twitter.com/#!/aprilfrst/status/1195427459572748288"/>
    <m/>
    <m/>
    <s v="1195427459572748288"/>
    <m/>
    <b v="0"/>
    <n v="0"/>
    <s v=""/>
    <b v="1"/>
    <s v="en"/>
    <m/>
    <s v="1195380155935531008"/>
    <b v="0"/>
    <n v="42"/>
    <s v="1195422576576802816"/>
    <s v="Twitter for iPad"/>
    <b v="0"/>
    <s v="1195422576576802816"/>
    <s v="Tweet"/>
    <n v="0"/>
    <n v="0"/>
    <m/>
    <m/>
    <m/>
    <m/>
    <m/>
    <m/>
    <m/>
    <m/>
    <n v="1"/>
    <s v="1"/>
    <s v="1"/>
    <m/>
    <m/>
    <m/>
    <m/>
    <m/>
    <m/>
    <m/>
    <m/>
    <m/>
  </r>
  <r>
    <s v="harperitebgone"/>
    <s v="andrewgillum"/>
    <m/>
    <m/>
    <m/>
    <m/>
    <m/>
    <m/>
    <m/>
    <m/>
    <s v="No"/>
    <n v="260"/>
    <m/>
    <m/>
    <x v="0"/>
    <d v="2019-11-15T19:45:49.000"/>
    <s v="RT @Only4RM: America was robbed of 2 historic governorships - @staceyabrams in GA, @AndrewGillum in FL.  No coincidence that these 2 candid…"/>
    <m/>
    <m/>
    <x v="0"/>
    <m/>
    <s v="http://abs.twimg.com/sticky/default_profile_images/default_profile_normal.png"/>
    <x v="186"/>
    <s v="https://twitter.com/#!/harperitebgone/status/1195427703475884032"/>
    <m/>
    <m/>
    <s v="1195427703475884032"/>
    <m/>
    <b v="0"/>
    <n v="0"/>
    <s v=""/>
    <b v="1"/>
    <s v="en"/>
    <m/>
    <s v="1195380155935531008"/>
    <b v="0"/>
    <n v="42"/>
    <s v="1195422576576802816"/>
    <s v="Twitter for iPad"/>
    <b v="0"/>
    <s v="1195422576576802816"/>
    <s v="Tweet"/>
    <n v="0"/>
    <n v="0"/>
    <m/>
    <m/>
    <m/>
    <m/>
    <m/>
    <m/>
    <m/>
    <m/>
    <n v="1"/>
    <s v="1"/>
    <s v="1"/>
    <m/>
    <m/>
    <m/>
    <m/>
    <m/>
    <m/>
    <m/>
    <m/>
    <m/>
  </r>
  <r>
    <s v="gwydion620"/>
    <s v="andrewgillum"/>
    <m/>
    <m/>
    <m/>
    <m/>
    <m/>
    <m/>
    <m/>
    <m/>
    <s v="No"/>
    <n v="263"/>
    <m/>
    <m/>
    <x v="0"/>
    <d v="2019-11-15T19:45:51.000"/>
    <s v="RT @Only4RM: America was robbed of 2 historic governorships - @staceyabrams in GA, @AndrewGillum in FL.  No coincidence that these 2 candid…"/>
    <m/>
    <m/>
    <x v="0"/>
    <m/>
    <s v="http://pbs.twimg.com/profile_images/496343802915737600/EOMHstqn_normal.jpeg"/>
    <x v="187"/>
    <s v="https://twitter.com/#!/gwydion620/status/1195427714368524289"/>
    <m/>
    <m/>
    <s v="1195427714368524289"/>
    <m/>
    <b v="0"/>
    <n v="0"/>
    <s v=""/>
    <b v="1"/>
    <s v="en"/>
    <m/>
    <s v="1195380155935531008"/>
    <b v="0"/>
    <n v="42"/>
    <s v="1195422576576802816"/>
    <s v="Twitter Web App"/>
    <b v="0"/>
    <s v="1195422576576802816"/>
    <s v="Tweet"/>
    <n v="0"/>
    <n v="0"/>
    <m/>
    <m/>
    <m/>
    <m/>
    <m/>
    <m/>
    <m/>
    <m/>
    <n v="1"/>
    <s v="1"/>
    <s v="1"/>
    <m/>
    <m/>
    <m/>
    <m/>
    <m/>
    <m/>
    <m/>
    <m/>
    <m/>
  </r>
  <r>
    <s v="neilsicherman"/>
    <s v="andrewgillum"/>
    <m/>
    <m/>
    <m/>
    <m/>
    <m/>
    <m/>
    <m/>
    <m/>
    <s v="No"/>
    <n v="266"/>
    <m/>
    <m/>
    <x v="0"/>
    <d v="2019-11-15T19:46:40.000"/>
    <s v="RT @Only4RM: America was robbed of 2 historic governorships - @staceyabrams in GA, @AndrewGillum in FL.  No coincidence that these 2 candid…"/>
    <m/>
    <m/>
    <x v="0"/>
    <m/>
    <s v="http://pbs.twimg.com/profile_images/493545401597698049/gMiPEgyC_normal.jpeg"/>
    <x v="188"/>
    <s v="https://twitter.com/#!/neilsicherman/status/1195427919939723264"/>
    <m/>
    <m/>
    <s v="1195427919939723264"/>
    <m/>
    <b v="0"/>
    <n v="0"/>
    <s v=""/>
    <b v="1"/>
    <s v="en"/>
    <m/>
    <s v="1195380155935531008"/>
    <b v="0"/>
    <n v="42"/>
    <s v="1195422576576802816"/>
    <s v="Twitter Web App"/>
    <b v="0"/>
    <s v="1195422576576802816"/>
    <s v="Tweet"/>
    <n v="0"/>
    <n v="0"/>
    <m/>
    <m/>
    <m/>
    <m/>
    <m/>
    <m/>
    <m/>
    <m/>
    <n v="1"/>
    <s v="1"/>
    <s v="1"/>
    <m/>
    <m/>
    <m/>
    <m/>
    <m/>
    <m/>
    <m/>
    <m/>
    <m/>
  </r>
  <r>
    <s v="hopmar3"/>
    <s v="andrewgillum"/>
    <m/>
    <m/>
    <m/>
    <m/>
    <m/>
    <m/>
    <m/>
    <m/>
    <s v="No"/>
    <n v="269"/>
    <m/>
    <m/>
    <x v="0"/>
    <d v="2019-11-15T19:46:49.000"/>
    <s v="RT @Only4RM: America was robbed of 2 historic governorships - @staceyabrams in GA, @AndrewGillum in FL.  No coincidence that these 2 candid…"/>
    <m/>
    <m/>
    <x v="0"/>
    <m/>
    <s v="http://pbs.twimg.com/profile_images/853603053596889088/UVATBrxa_normal.jpg"/>
    <x v="189"/>
    <s v="https://twitter.com/#!/hopmar3/status/1195427954756595712"/>
    <m/>
    <m/>
    <s v="1195427954756595712"/>
    <m/>
    <b v="0"/>
    <n v="0"/>
    <s v=""/>
    <b v="1"/>
    <s v="en"/>
    <m/>
    <s v="1195380155935531008"/>
    <b v="0"/>
    <n v="42"/>
    <s v="1195422576576802816"/>
    <s v="Twitter Web App"/>
    <b v="0"/>
    <s v="1195422576576802816"/>
    <s v="Tweet"/>
    <n v="0"/>
    <n v="0"/>
    <m/>
    <m/>
    <m/>
    <m/>
    <m/>
    <m/>
    <m/>
    <m/>
    <n v="1"/>
    <s v="1"/>
    <s v="1"/>
    <m/>
    <m/>
    <m/>
    <m/>
    <m/>
    <m/>
    <m/>
    <m/>
    <m/>
  </r>
  <r>
    <s v="newyorker2212"/>
    <s v="andrewgillum"/>
    <m/>
    <m/>
    <m/>
    <m/>
    <m/>
    <m/>
    <m/>
    <m/>
    <s v="No"/>
    <n v="272"/>
    <m/>
    <m/>
    <x v="0"/>
    <d v="2019-11-15T19:47:02.000"/>
    <s v="RT @Only4RM: America was robbed of 2 historic governorships - @staceyabrams in GA, @AndrewGillum in FL.  No coincidence that these 2 candid…"/>
    <m/>
    <m/>
    <x v="0"/>
    <m/>
    <s v="http://pbs.twimg.com/profile_images/1092535571921231874/bZ3Th86L_normal.jpg"/>
    <x v="190"/>
    <s v="https://twitter.com/#!/newyorker2212/status/1195428010809331713"/>
    <m/>
    <m/>
    <s v="1195428010809331713"/>
    <m/>
    <b v="0"/>
    <n v="0"/>
    <s v=""/>
    <b v="1"/>
    <s v="en"/>
    <m/>
    <s v="1195380155935531008"/>
    <b v="0"/>
    <n v="42"/>
    <s v="1195422576576802816"/>
    <s v="Twitter Web App"/>
    <b v="0"/>
    <s v="1195422576576802816"/>
    <s v="Tweet"/>
    <n v="0"/>
    <n v="0"/>
    <m/>
    <m/>
    <m/>
    <m/>
    <m/>
    <m/>
    <m/>
    <m/>
    <n v="1"/>
    <s v="1"/>
    <s v="1"/>
    <m/>
    <m/>
    <m/>
    <m/>
    <m/>
    <m/>
    <m/>
    <m/>
    <m/>
  </r>
  <r>
    <s v="hamburdersfrump"/>
    <s v="andrewgillum"/>
    <m/>
    <m/>
    <m/>
    <m/>
    <m/>
    <m/>
    <m/>
    <m/>
    <s v="No"/>
    <n v="275"/>
    <m/>
    <m/>
    <x v="0"/>
    <d v="2019-11-15T19:49:03.000"/>
    <s v="RT @Only4RM: America was robbed of 2 historic governorships - @staceyabrams in GA, @AndrewGillum in FL.  No coincidence that these 2 candid…"/>
    <m/>
    <m/>
    <x v="0"/>
    <m/>
    <s v="http://pbs.twimg.com/profile_images/1177493413731586048/B4i73iz1_normal.jpg"/>
    <x v="191"/>
    <s v="https://twitter.com/#!/hamburdersfrump/status/1195428517049061376"/>
    <m/>
    <m/>
    <s v="1195428517049061376"/>
    <m/>
    <b v="0"/>
    <n v="0"/>
    <s v=""/>
    <b v="1"/>
    <s v="en"/>
    <m/>
    <s v="1195380155935531008"/>
    <b v="0"/>
    <n v="42"/>
    <s v="1195422576576802816"/>
    <s v="Twitter for iPhone"/>
    <b v="0"/>
    <s v="1195422576576802816"/>
    <s v="Tweet"/>
    <n v="0"/>
    <n v="0"/>
    <m/>
    <m/>
    <m/>
    <m/>
    <m/>
    <m/>
    <m/>
    <m/>
    <n v="1"/>
    <s v="1"/>
    <s v="1"/>
    <m/>
    <m/>
    <m/>
    <m/>
    <m/>
    <m/>
    <m/>
    <m/>
    <m/>
  </r>
  <r>
    <s v="vedehimajumdar"/>
    <s v="andrewgillum"/>
    <m/>
    <m/>
    <m/>
    <m/>
    <m/>
    <m/>
    <m/>
    <m/>
    <s v="No"/>
    <n v="278"/>
    <m/>
    <m/>
    <x v="0"/>
    <d v="2019-11-15T19:49:05.000"/>
    <s v="RT @Only4RM: America was robbed of 2 historic governorships - @staceyabrams in GA, @AndrewGillum in FL.  No coincidence that these 2 candid…"/>
    <m/>
    <m/>
    <x v="0"/>
    <m/>
    <s v="http://pbs.twimg.com/profile_images/604498364403748864/FycZCRn3_normal.jpg"/>
    <x v="192"/>
    <s v="https://twitter.com/#!/vedehimajumdar/status/1195428526926835714"/>
    <m/>
    <m/>
    <s v="1195428526926835714"/>
    <m/>
    <b v="0"/>
    <n v="0"/>
    <s v=""/>
    <b v="1"/>
    <s v="en"/>
    <m/>
    <s v="1195380155935531008"/>
    <b v="0"/>
    <n v="42"/>
    <s v="1195422576576802816"/>
    <s v="Twitter for iPhone"/>
    <b v="0"/>
    <s v="1195422576576802816"/>
    <s v="Tweet"/>
    <n v="0"/>
    <n v="0"/>
    <m/>
    <m/>
    <m/>
    <m/>
    <m/>
    <m/>
    <m/>
    <m/>
    <n v="1"/>
    <s v="1"/>
    <s v="1"/>
    <m/>
    <m/>
    <m/>
    <m/>
    <m/>
    <m/>
    <m/>
    <m/>
    <m/>
  </r>
  <r>
    <s v="bellestarr48"/>
    <s v="andrewgillum"/>
    <m/>
    <m/>
    <m/>
    <m/>
    <m/>
    <m/>
    <m/>
    <m/>
    <s v="No"/>
    <n v="281"/>
    <m/>
    <m/>
    <x v="0"/>
    <d v="2019-11-15T19:49:45.000"/>
    <s v="RT @Only4RM: America was robbed of 2 historic governorships - @staceyabrams in GA, @AndrewGillum in FL.  No coincidence that these 2 candid…"/>
    <m/>
    <m/>
    <x v="0"/>
    <m/>
    <s v="http://pbs.twimg.com/profile_images/897565806439133184/1-y4wT-t_normal.jpg"/>
    <x v="193"/>
    <s v="https://twitter.com/#!/bellestarr48/status/1195428694359195650"/>
    <m/>
    <m/>
    <s v="1195428694359195650"/>
    <m/>
    <b v="0"/>
    <n v="0"/>
    <s v=""/>
    <b v="1"/>
    <s v="en"/>
    <m/>
    <s v="1195380155935531008"/>
    <b v="0"/>
    <n v="42"/>
    <s v="1195422576576802816"/>
    <s v="Twitter Web App"/>
    <b v="0"/>
    <s v="1195422576576802816"/>
    <s v="Tweet"/>
    <n v="0"/>
    <n v="0"/>
    <m/>
    <m/>
    <m/>
    <m/>
    <m/>
    <m/>
    <m/>
    <m/>
    <n v="1"/>
    <s v="1"/>
    <s v="1"/>
    <m/>
    <m/>
    <m/>
    <m/>
    <m/>
    <m/>
    <m/>
    <m/>
    <m/>
  </r>
  <r>
    <s v="ebner_jane"/>
    <s v="andrewgillum"/>
    <m/>
    <m/>
    <m/>
    <m/>
    <m/>
    <m/>
    <m/>
    <m/>
    <s v="No"/>
    <n v="284"/>
    <m/>
    <m/>
    <x v="0"/>
    <d v="2019-11-15T19:49:51.000"/>
    <s v="RT @Only4RM: America was robbed of 2 historic governorships - @staceyabrams in GA, @AndrewGillum in FL.  No coincidence that these 2 candid…"/>
    <m/>
    <m/>
    <x v="0"/>
    <m/>
    <s v="http://abs.twimg.com/sticky/default_profile_images/default_profile_normal.png"/>
    <x v="194"/>
    <s v="https://twitter.com/#!/ebner_jane/status/1195428720972042242"/>
    <m/>
    <m/>
    <s v="1195428720972042242"/>
    <m/>
    <b v="0"/>
    <n v="0"/>
    <s v=""/>
    <b v="1"/>
    <s v="en"/>
    <m/>
    <s v="1195380155935531008"/>
    <b v="0"/>
    <n v="42"/>
    <s v="1195422576576802816"/>
    <s v="Twitter for iPhone"/>
    <b v="0"/>
    <s v="1195422576576802816"/>
    <s v="Tweet"/>
    <n v="0"/>
    <n v="0"/>
    <m/>
    <m/>
    <m/>
    <m/>
    <m/>
    <m/>
    <m/>
    <m/>
    <n v="1"/>
    <s v="1"/>
    <s v="1"/>
    <m/>
    <m/>
    <m/>
    <m/>
    <m/>
    <m/>
    <m/>
    <m/>
    <m/>
  </r>
  <r>
    <s v="mkhristina"/>
    <s v="andrewgillum"/>
    <m/>
    <m/>
    <m/>
    <m/>
    <m/>
    <m/>
    <m/>
    <m/>
    <s v="No"/>
    <n v="287"/>
    <m/>
    <m/>
    <x v="0"/>
    <d v="2019-11-15T19:52:20.000"/>
    <s v="RT @Only4RM: America was robbed of 2 historic governorships - @staceyabrams in GA, @AndrewGillum in FL.  No coincidence that these 2 candid…"/>
    <m/>
    <m/>
    <x v="0"/>
    <m/>
    <s v="http://pbs.twimg.com/profile_images/1090766146926792704/r4xVBGa6_normal.jpg"/>
    <x v="195"/>
    <s v="https://twitter.com/#!/mkhristina/status/1195429345281622016"/>
    <m/>
    <m/>
    <s v="1195429345281622016"/>
    <m/>
    <b v="0"/>
    <n v="0"/>
    <s v=""/>
    <b v="1"/>
    <s v="en"/>
    <m/>
    <s v="1195380155935531008"/>
    <b v="0"/>
    <n v="42"/>
    <s v="1195422576576802816"/>
    <s v="Twitter for iPhone"/>
    <b v="0"/>
    <s v="1195422576576802816"/>
    <s v="Tweet"/>
    <n v="0"/>
    <n v="0"/>
    <m/>
    <m/>
    <m/>
    <m/>
    <m/>
    <m/>
    <m/>
    <m/>
    <n v="1"/>
    <s v="1"/>
    <s v="1"/>
    <m/>
    <m/>
    <m/>
    <m/>
    <m/>
    <m/>
    <m/>
    <m/>
    <m/>
  </r>
  <r>
    <s v="valameen"/>
    <s v="andrewgillum"/>
    <m/>
    <m/>
    <m/>
    <m/>
    <m/>
    <m/>
    <m/>
    <m/>
    <s v="No"/>
    <n v="290"/>
    <m/>
    <m/>
    <x v="0"/>
    <d v="2019-11-15T19:53:26.000"/>
    <s v="RT @Only4RM: America was robbed of 2 historic governorships - @staceyabrams in GA, @AndrewGillum in FL.  No coincidence that these 2 candid…"/>
    <m/>
    <m/>
    <x v="0"/>
    <m/>
    <s v="http://pbs.twimg.com/profile_images/1165077171938852864/3gP9Fwn__normal.jpg"/>
    <x v="196"/>
    <s v="https://twitter.com/#!/valameen/status/1195429621740662784"/>
    <m/>
    <m/>
    <s v="1195429621740662784"/>
    <m/>
    <b v="0"/>
    <n v="0"/>
    <s v=""/>
    <b v="1"/>
    <s v="en"/>
    <m/>
    <s v="1195380155935531008"/>
    <b v="0"/>
    <n v="42"/>
    <s v="1195422576576802816"/>
    <s v="Twitter Web App"/>
    <b v="0"/>
    <s v="1195422576576802816"/>
    <s v="Tweet"/>
    <n v="0"/>
    <n v="0"/>
    <m/>
    <m/>
    <m/>
    <m/>
    <m/>
    <m/>
    <m/>
    <m/>
    <n v="1"/>
    <s v="1"/>
    <s v="1"/>
    <m/>
    <m/>
    <m/>
    <m/>
    <m/>
    <m/>
    <m/>
    <m/>
    <m/>
  </r>
  <r>
    <s v="susanhu60863084"/>
    <s v="andrewgillum"/>
    <m/>
    <m/>
    <m/>
    <m/>
    <m/>
    <m/>
    <m/>
    <m/>
    <s v="No"/>
    <n v="293"/>
    <m/>
    <m/>
    <x v="0"/>
    <d v="2019-11-15T20:08:07.000"/>
    <s v="RT @Only4RM: America was robbed of 2 historic governorships - @staceyabrams in GA, @AndrewGillum in FL.  No coincidence that these 2 candid…"/>
    <m/>
    <m/>
    <x v="0"/>
    <m/>
    <s v="http://pbs.twimg.com/profile_images/845433957902667777/v278zpoQ_normal.jpg"/>
    <x v="197"/>
    <s v="https://twitter.com/#!/susanhu60863084/status/1195433316666806272"/>
    <m/>
    <m/>
    <s v="1195433316666806272"/>
    <m/>
    <b v="0"/>
    <n v="0"/>
    <s v=""/>
    <b v="1"/>
    <s v="en"/>
    <m/>
    <s v="1195380155935531008"/>
    <b v="0"/>
    <n v="42"/>
    <s v="1195422576576802816"/>
    <s v="Twitter for Android"/>
    <b v="0"/>
    <s v="1195422576576802816"/>
    <s v="Tweet"/>
    <n v="0"/>
    <n v="0"/>
    <m/>
    <m/>
    <m/>
    <m/>
    <m/>
    <m/>
    <m/>
    <m/>
    <n v="1"/>
    <s v="1"/>
    <s v="1"/>
    <m/>
    <m/>
    <m/>
    <m/>
    <m/>
    <m/>
    <m/>
    <m/>
    <m/>
  </r>
  <r>
    <s v="jruggiero86"/>
    <s v="mayatcontreras"/>
    <m/>
    <m/>
    <m/>
    <m/>
    <m/>
    <m/>
    <m/>
    <m/>
    <s v="No"/>
    <n v="296"/>
    <m/>
    <m/>
    <x v="0"/>
    <d v="2019-11-15T20:08:47.000"/>
    <s v="RT @mayatcontreras: 2/ There have been over 1688 polling places shut down since the #VRA was gutted by Chief Justice Roberts and the conser…"/>
    <m/>
    <m/>
    <x v="3"/>
    <m/>
    <s v="http://pbs.twimg.com/profile_images/1170923741313818624/rVzA5k3P_normal.jpg"/>
    <x v="198"/>
    <s v="https://twitter.com/#!/jruggiero86/status/1195433486254895104"/>
    <m/>
    <m/>
    <s v="1195433486254895104"/>
    <m/>
    <b v="0"/>
    <n v="0"/>
    <s v=""/>
    <b v="0"/>
    <s v="en"/>
    <m/>
    <s v=""/>
    <b v="0"/>
    <n v="16"/>
    <s v="1195432537713184768"/>
    <s v="Twitter Web App"/>
    <b v="0"/>
    <s v="1195432537713184768"/>
    <s v="Tweet"/>
    <n v="0"/>
    <n v="0"/>
    <m/>
    <m/>
    <m/>
    <m/>
    <m/>
    <m/>
    <m/>
    <m/>
    <n v="1"/>
    <s v="5"/>
    <s v="5"/>
    <n v="0"/>
    <n v="0"/>
    <n v="0"/>
    <n v="0"/>
    <n v="0"/>
    <n v="0"/>
    <n v="24"/>
    <n v="100"/>
    <n v="24"/>
  </r>
  <r>
    <s v="mspepper1970"/>
    <s v="andrewgillum"/>
    <m/>
    <m/>
    <m/>
    <m/>
    <m/>
    <m/>
    <m/>
    <m/>
    <s v="No"/>
    <n v="297"/>
    <m/>
    <m/>
    <x v="0"/>
    <d v="2019-11-15T20:19:04.000"/>
    <s v="RT @Only4RM: America was robbed of 2 historic governorships - @staceyabrams in GA, @AndrewGillum in FL.  No coincidence that these 2 candid…"/>
    <m/>
    <m/>
    <x v="0"/>
    <m/>
    <s v="http://pbs.twimg.com/profile_images/458155596013793280/ilM44TjW_normal.jpeg"/>
    <x v="199"/>
    <s v="https://twitter.com/#!/mspepper1970/status/1195436072202752000"/>
    <m/>
    <m/>
    <s v="1195436072202752000"/>
    <m/>
    <b v="0"/>
    <n v="0"/>
    <s v=""/>
    <b v="1"/>
    <s v="en"/>
    <m/>
    <s v="1195380155935531008"/>
    <b v="0"/>
    <n v="42"/>
    <s v="1195422576576802816"/>
    <s v="Twitter for iPhone"/>
    <b v="0"/>
    <s v="1195422576576802816"/>
    <s v="Tweet"/>
    <n v="0"/>
    <n v="0"/>
    <m/>
    <m/>
    <m/>
    <m/>
    <m/>
    <m/>
    <m/>
    <m/>
    <n v="1"/>
    <s v="1"/>
    <s v="1"/>
    <m/>
    <m/>
    <m/>
    <m/>
    <m/>
    <m/>
    <m/>
    <m/>
    <m/>
  </r>
  <r>
    <s v="mindcaviar"/>
    <s v="andrewgillum"/>
    <m/>
    <m/>
    <m/>
    <m/>
    <m/>
    <m/>
    <m/>
    <m/>
    <s v="No"/>
    <n v="300"/>
    <m/>
    <m/>
    <x v="0"/>
    <d v="2019-11-15T20:23:29.000"/>
    <s v="RT @Only4RM: America was robbed of 2 historic governorships - @staceyabrams in GA, @AndrewGillum in FL.  No coincidence that these 2 candid…"/>
    <m/>
    <m/>
    <x v="0"/>
    <m/>
    <s v="http://pbs.twimg.com/profile_images/1110748959742590978/J0u5Upvx_normal.png"/>
    <x v="200"/>
    <s v="https://twitter.com/#!/mindcaviar/status/1195437183471161349"/>
    <m/>
    <m/>
    <s v="1195437183471161349"/>
    <m/>
    <b v="0"/>
    <n v="0"/>
    <s v=""/>
    <b v="1"/>
    <s v="en"/>
    <m/>
    <s v="1195380155935531008"/>
    <b v="0"/>
    <n v="42"/>
    <s v="1195422576576802816"/>
    <s v="Twitter Web App"/>
    <b v="0"/>
    <s v="1195422576576802816"/>
    <s v="Tweet"/>
    <n v="0"/>
    <n v="0"/>
    <m/>
    <m/>
    <m/>
    <m/>
    <m/>
    <m/>
    <m/>
    <m/>
    <n v="1"/>
    <s v="1"/>
    <s v="1"/>
    <m/>
    <m/>
    <m/>
    <m/>
    <m/>
    <m/>
    <m/>
    <m/>
    <m/>
  </r>
  <r>
    <s v="bannerite"/>
    <s v="mayatcontreras"/>
    <m/>
    <m/>
    <m/>
    <m/>
    <m/>
    <m/>
    <m/>
    <m/>
    <s v="No"/>
    <n v="303"/>
    <m/>
    <m/>
    <x v="0"/>
    <d v="2019-11-15T20:48:37.000"/>
    <s v="RT @mayatcontreras: 2/ There have been over 1688 polling places shut down since the #VRA was gutted by Chief Justice Roberts and the conser…"/>
    <m/>
    <m/>
    <x v="3"/>
    <m/>
    <s v="http://pbs.twimg.com/profile_images/1195346599809110017/jA8eqVe5_normal.jpg"/>
    <x v="201"/>
    <s v="https://twitter.com/#!/bannerite/status/1195443508095651841"/>
    <m/>
    <m/>
    <s v="1195443508095651841"/>
    <m/>
    <b v="0"/>
    <n v="0"/>
    <s v=""/>
    <b v="0"/>
    <s v="en"/>
    <m/>
    <s v=""/>
    <b v="0"/>
    <n v="16"/>
    <s v="1195432537713184768"/>
    <s v="Twitter for iPhone"/>
    <b v="0"/>
    <s v="1195432537713184768"/>
    <s v="Tweet"/>
    <n v="0"/>
    <n v="0"/>
    <m/>
    <m/>
    <m/>
    <m/>
    <m/>
    <m/>
    <m/>
    <m/>
    <n v="1"/>
    <s v="5"/>
    <s v="5"/>
    <n v="0"/>
    <n v="0"/>
    <n v="0"/>
    <n v="0"/>
    <n v="0"/>
    <n v="0"/>
    <n v="24"/>
    <n v="100"/>
    <n v="24"/>
  </r>
  <r>
    <s v="jot_au"/>
    <s v="mayatcontreras"/>
    <m/>
    <m/>
    <m/>
    <m/>
    <m/>
    <m/>
    <m/>
    <m/>
    <s v="No"/>
    <n v="304"/>
    <m/>
    <m/>
    <x v="0"/>
    <d v="2019-11-15T20:49:49.000"/>
    <s v="RT @mayatcontreras: 2/ There have been over 1688 polling places shut down since the #VRA was gutted by Chief Justice Roberts and the conser…"/>
    <m/>
    <m/>
    <x v="3"/>
    <m/>
    <s v="http://pbs.twimg.com/profile_images/1167940472465063938/31bJqrhW_normal.jpg"/>
    <x v="202"/>
    <s v="https://twitter.com/#!/jot_au/status/1195443812945911808"/>
    <m/>
    <m/>
    <s v="1195443812945911808"/>
    <m/>
    <b v="0"/>
    <n v="0"/>
    <s v=""/>
    <b v="0"/>
    <s v="en"/>
    <m/>
    <s v=""/>
    <b v="0"/>
    <n v="16"/>
    <s v="1195432537713184768"/>
    <s v="Twitter for Android"/>
    <b v="0"/>
    <s v="1195432537713184768"/>
    <s v="Tweet"/>
    <n v="0"/>
    <n v="0"/>
    <m/>
    <m/>
    <m/>
    <m/>
    <m/>
    <m/>
    <m/>
    <m/>
    <n v="1"/>
    <s v="5"/>
    <s v="5"/>
    <n v="0"/>
    <n v="0"/>
    <n v="0"/>
    <n v="0"/>
    <n v="0"/>
    <n v="0"/>
    <n v="24"/>
    <n v="100"/>
    <n v="24"/>
  </r>
  <r>
    <s v="emayaregee"/>
    <s v="mayatcontreras"/>
    <m/>
    <m/>
    <m/>
    <m/>
    <m/>
    <m/>
    <m/>
    <m/>
    <s v="No"/>
    <n v="305"/>
    <m/>
    <m/>
    <x v="0"/>
    <d v="2019-11-15T20:49:59.000"/>
    <s v="RT @mayatcontreras: 2/ There have been over 1688 polling places shut down since the #VRA was gutted by Chief Justice Roberts and the conser…"/>
    <m/>
    <m/>
    <x v="3"/>
    <m/>
    <s v="http://abs.twimg.com/sticky/default_profile_images/default_profile_normal.png"/>
    <x v="203"/>
    <s v="https://twitter.com/#!/emayaregee/status/1195443853005852675"/>
    <m/>
    <m/>
    <s v="1195443853005852675"/>
    <m/>
    <b v="0"/>
    <n v="0"/>
    <s v=""/>
    <b v="0"/>
    <s v="en"/>
    <m/>
    <s v=""/>
    <b v="0"/>
    <n v="16"/>
    <s v="1195432537713184768"/>
    <s v="Twitter Web App"/>
    <b v="0"/>
    <s v="1195432537713184768"/>
    <s v="Tweet"/>
    <n v="0"/>
    <n v="0"/>
    <m/>
    <m/>
    <m/>
    <m/>
    <m/>
    <m/>
    <m/>
    <m/>
    <n v="1"/>
    <s v="5"/>
    <s v="5"/>
    <n v="0"/>
    <n v="0"/>
    <n v="0"/>
    <n v="0"/>
    <n v="0"/>
    <n v="0"/>
    <n v="24"/>
    <n v="100"/>
    <n v="24"/>
  </r>
  <r>
    <s v="customcore7"/>
    <s v="mayatcontreras"/>
    <m/>
    <m/>
    <m/>
    <m/>
    <m/>
    <m/>
    <m/>
    <m/>
    <s v="No"/>
    <n v="306"/>
    <m/>
    <m/>
    <x v="0"/>
    <d v="2019-11-15T20:51:37.000"/>
    <s v="RT @mayatcontreras: 2/ There have been over 1688 polling places shut down since the #VRA was gutted by Chief Justice Roberts and the conser…"/>
    <m/>
    <m/>
    <x v="3"/>
    <m/>
    <s v="http://pbs.twimg.com/profile_images/1180362012741623808/osUm_-Nb_normal.jpg"/>
    <x v="204"/>
    <s v="https://twitter.com/#!/customcore7/status/1195444264240480256"/>
    <m/>
    <m/>
    <s v="1195444264240480256"/>
    <m/>
    <b v="0"/>
    <n v="0"/>
    <s v=""/>
    <b v="0"/>
    <s v="en"/>
    <m/>
    <s v=""/>
    <b v="0"/>
    <n v="16"/>
    <s v="1195432537713184768"/>
    <s v="Twitter for Android"/>
    <b v="0"/>
    <s v="1195432537713184768"/>
    <s v="Tweet"/>
    <n v="0"/>
    <n v="0"/>
    <m/>
    <m/>
    <m/>
    <m/>
    <m/>
    <m/>
    <m/>
    <m/>
    <n v="1"/>
    <s v="5"/>
    <s v="5"/>
    <n v="0"/>
    <n v="0"/>
    <n v="0"/>
    <n v="0"/>
    <n v="0"/>
    <n v="0"/>
    <n v="24"/>
    <n v="100"/>
    <n v="24"/>
  </r>
  <r>
    <s v="trudygonzales"/>
    <s v="mayatcontreras"/>
    <m/>
    <m/>
    <m/>
    <m/>
    <m/>
    <m/>
    <m/>
    <m/>
    <s v="No"/>
    <n v="307"/>
    <m/>
    <m/>
    <x v="0"/>
    <d v="2019-11-15T21:02:18.000"/>
    <s v="RT @mayatcontreras: 2/ There have been over 1688 polling places shut down since the #VRA was gutted by Chief Justice Roberts and the conser…"/>
    <m/>
    <m/>
    <x v="3"/>
    <m/>
    <s v="http://pbs.twimg.com/profile_images/1173780788619313152/EdN4bOjk_normal.jpg"/>
    <x v="205"/>
    <s v="https://twitter.com/#!/trudygonzales/status/1195446951300386816"/>
    <m/>
    <m/>
    <s v="1195446951300386816"/>
    <m/>
    <b v="0"/>
    <n v="0"/>
    <s v=""/>
    <b v="0"/>
    <s v="en"/>
    <m/>
    <s v=""/>
    <b v="0"/>
    <n v="16"/>
    <s v="1195432537713184768"/>
    <s v="Twitter for Android"/>
    <b v="0"/>
    <s v="1195432537713184768"/>
    <s v="Tweet"/>
    <n v="0"/>
    <n v="0"/>
    <m/>
    <m/>
    <m/>
    <m/>
    <m/>
    <m/>
    <m/>
    <m/>
    <n v="1"/>
    <s v="5"/>
    <s v="5"/>
    <n v="0"/>
    <n v="0"/>
    <n v="0"/>
    <n v="0"/>
    <n v="0"/>
    <n v="0"/>
    <n v="24"/>
    <n v="100"/>
    <n v="24"/>
  </r>
  <r>
    <s v="vmarkus_k"/>
    <s v="vmarkus_k"/>
    <m/>
    <m/>
    <m/>
    <m/>
    <m/>
    <m/>
    <m/>
    <m/>
    <s v="No"/>
    <n v="308"/>
    <m/>
    <m/>
    <x v="1"/>
    <d v="2019-11-15T21:07:39.000"/>
    <s v="#vRA and #vROps 8: The Peanut Butter &amp;amp; Jelly for Your Hybrid Cloud https://t.co/aUA6Z51MBB_x000a_#VMware #vExpert"/>
    <s v="https://blogs.vmware.com/management/2019/10/vra-and-vrops-8-the-peanut-butter-jelly-for-your-hybrid-cloud.html"/>
    <s v="vmware.com"/>
    <x v="63"/>
    <m/>
    <s v="http://pbs.twimg.com/profile_images/993538628008792064/iFhCY6sc_normal.jpg"/>
    <x v="206"/>
    <s v="https://twitter.com/#!/vmarkus_k/status/1195448299500834816"/>
    <m/>
    <m/>
    <s v="1195448299500834816"/>
    <m/>
    <b v="0"/>
    <n v="2"/>
    <s v=""/>
    <b v="0"/>
    <s v="en"/>
    <m/>
    <s v=""/>
    <b v="0"/>
    <n v="0"/>
    <s v=""/>
    <s v="Twitter for Android"/>
    <b v="0"/>
    <s v="1195448299500834816"/>
    <s v="Tweet"/>
    <n v="0"/>
    <n v="0"/>
    <m/>
    <m/>
    <m/>
    <m/>
    <m/>
    <m/>
    <m/>
    <m/>
    <n v="1"/>
    <s v="3"/>
    <s v="3"/>
    <n v="0"/>
    <n v="0"/>
    <n v="1"/>
    <n v="6.666666666666667"/>
    <n v="0"/>
    <n v="0"/>
    <n v="14"/>
    <n v="93.33333333333333"/>
    <n v="15"/>
  </r>
  <r>
    <s v="tsiser45"/>
    <s v="mayatcontreras"/>
    <m/>
    <m/>
    <m/>
    <m/>
    <m/>
    <m/>
    <m/>
    <m/>
    <s v="No"/>
    <n v="309"/>
    <m/>
    <m/>
    <x v="0"/>
    <d v="2019-11-15T21:42:45.000"/>
    <s v="RT @mayatcontreras: 2/ There have been over 1688 polling places shut down since the #VRA was gutted by Chief Justice Roberts and the conser…"/>
    <m/>
    <m/>
    <x v="3"/>
    <m/>
    <s v="http://pbs.twimg.com/profile_images/1191875304698109952/6xtngQEI_normal.jpg"/>
    <x v="207"/>
    <s v="https://twitter.com/#!/tsiser45/status/1195457130658238466"/>
    <m/>
    <m/>
    <s v="1195457130658238466"/>
    <m/>
    <b v="0"/>
    <n v="0"/>
    <s v=""/>
    <b v="0"/>
    <s v="en"/>
    <m/>
    <s v=""/>
    <b v="0"/>
    <n v="16"/>
    <s v="1195432537713184768"/>
    <s v="Twitter for Android"/>
    <b v="0"/>
    <s v="1195432537713184768"/>
    <s v="Tweet"/>
    <n v="0"/>
    <n v="0"/>
    <m/>
    <m/>
    <m/>
    <m/>
    <m/>
    <m/>
    <m/>
    <m/>
    <n v="1"/>
    <s v="5"/>
    <s v="5"/>
    <n v="0"/>
    <n v="0"/>
    <n v="0"/>
    <n v="0"/>
    <n v="0"/>
    <n v="0"/>
    <n v="24"/>
    <n v="100"/>
    <n v="24"/>
  </r>
  <r>
    <s v="oporanski"/>
    <s v="vmwarecode"/>
    <m/>
    <m/>
    <m/>
    <m/>
    <m/>
    <m/>
    <m/>
    <m/>
    <s v="No"/>
    <n v="310"/>
    <m/>
    <m/>
    <x v="0"/>
    <d v="2019-11-07T12:34:40.000"/>
    <s v="Tripwire integration with #VMware #vRA #vRO is actually pretty simple. Three simple REST calls plus one EBS subscription and all deployed VMâ€™s will be automatedly scanned for security baseline and variabilities ðŸ˜€@vRealizeAuto @vmwarecode https://t.co/Oh4ljtINYd"/>
    <m/>
    <m/>
    <x v="17"/>
    <s v="https://pbs.twimg.com/media/EIxTwg2WoAAGO7O.jpg"/>
    <s v="https://pbs.twimg.com/media/EIxTwg2WoAAGO7O.jpg"/>
    <x v="208"/>
    <s v="https://twitter.com/#!/oporanski/status/1192420100529364992"/>
    <m/>
    <m/>
    <s v="1192420100529364992"/>
    <m/>
    <b v="0"/>
    <n v="2"/>
    <s v=""/>
    <b v="0"/>
    <s v="en"/>
    <m/>
    <s v=""/>
    <b v="0"/>
    <n v="0"/>
    <s v=""/>
    <s v="Twitter Web App"/>
    <b v="0"/>
    <s v="1192420100529364992"/>
    <s v="Tweet"/>
    <n v="0"/>
    <n v="0"/>
    <m/>
    <m/>
    <m/>
    <m/>
    <m/>
    <m/>
    <m/>
    <m/>
    <n v="1"/>
    <s v="4"/>
    <s v="4"/>
    <n v="1"/>
    <n v="2.857142857142857"/>
    <n v="0"/>
    <n v="0"/>
    <n v="0"/>
    <n v="0"/>
    <n v="34"/>
    <n v="97.14285714285714"/>
    <n v="35"/>
  </r>
  <r>
    <s v="oporanski"/>
    <s v="vrealizeops"/>
    <m/>
    <m/>
    <m/>
    <m/>
    <m/>
    <m/>
    <m/>
    <m/>
    <s v="No"/>
    <n v="312"/>
    <m/>
    <m/>
    <x v="0"/>
    <d v="2019-11-15T21:46:23.000"/>
    <s v="RT @vRealizeAuto: Several #vRA object types are in @vRealizeOps in our 8.0 releases, including: _x000a_✔️Cloud Zones_x000a_✔️Projects_x000a_✔️Blueprints_x000a_✔️De…"/>
    <m/>
    <m/>
    <x v="3"/>
    <m/>
    <s v="http://pbs.twimg.com/profile_images/1157008205421129730/zUC6lOlS_normal.jpg"/>
    <x v="209"/>
    <s v="https://twitter.com/#!/oporanski/status/1195458046283190272"/>
    <m/>
    <m/>
    <s v="1195458046283190272"/>
    <m/>
    <b v="0"/>
    <n v="0"/>
    <s v=""/>
    <b v="0"/>
    <s v="en"/>
    <m/>
    <s v=""/>
    <b v="0"/>
    <n v="8"/>
    <s v="1195374677931282432"/>
    <s v="Twitter for iPhone"/>
    <b v="0"/>
    <s v="1195374677931282432"/>
    <s v="Tweet"/>
    <n v="0"/>
    <n v="0"/>
    <m/>
    <m/>
    <m/>
    <m/>
    <m/>
    <m/>
    <m/>
    <m/>
    <n v="1"/>
    <s v="4"/>
    <s v="4"/>
    <n v="0"/>
    <n v="0"/>
    <n v="2"/>
    <n v="10"/>
    <n v="0"/>
    <n v="0"/>
    <n v="18"/>
    <n v="90"/>
    <n v="20"/>
  </r>
  <r>
    <s v="moopersists"/>
    <s v="mayatcontreras"/>
    <m/>
    <m/>
    <m/>
    <m/>
    <m/>
    <m/>
    <m/>
    <m/>
    <s v="No"/>
    <n v="314"/>
    <m/>
    <m/>
    <x v="0"/>
    <d v="2019-11-15T22:03:14.000"/>
    <s v="RT @mayatcontreras: 2/ There have been over 1688 polling places shut down since the #VRA was gutted by Chief Justice Roberts and the conser…"/>
    <m/>
    <m/>
    <x v="3"/>
    <m/>
    <s v="http://pbs.twimg.com/profile_images/997014696195637250/sx_-YodJ_normal.jpg"/>
    <x v="210"/>
    <s v="https://twitter.com/#!/moopersists/status/1195462287550640129"/>
    <m/>
    <m/>
    <s v="1195462287550640129"/>
    <m/>
    <b v="0"/>
    <n v="0"/>
    <s v=""/>
    <b v="0"/>
    <s v="en"/>
    <m/>
    <s v=""/>
    <b v="0"/>
    <n v="16"/>
    <s v="1195432537713184768"/>
    <s v="Twitter for iPad"/>
    <b v="0"/>
    <s v="1195432537713184768"/>
    <s v="Tweet"/>
    <n v="0"/>
    <n v="0"/>
    <m/>
    <m/>
    <m/>
    <m/>
    <m/>
    <m/>
    <m/>
    <m/>
    <n v="1"/>
    <s v="5"/>
    <s v="5"/>
    <n v="0"/>
    <n v="0"/>
    <n v="0"/>
    <n v="0"/>
    <n v="0"/>
    <n v="0"/>
    <n v="24"/>
    <n v="100"/>
    <n v="24"/>
  </r>
  <r>
    <s v="liberalnavyseal"/>
    <s v="mayatcontreras"/>
    <m/>
    <m/>
    <m/>
    <m/>
    <m/>
    <m/>
    <m/>
    <m/>
    <s v="No"/>
    <n v="315"/>
    <m/>
    <m/>
    <x v="0"/>
    <d v="2019-11-15T22:03:34.000"/>
    <s v="RT @mayatcontreras: 2/ There have been over 1688 polling places shut down since the #VRA was gutted by Chief Justice Roberts and the conser…"/>
    <m/>
    <m/>
    <x v="3"/>
    <m/>
    <s v="http://pbs.twimg.com/profile_images/781591522357772292/uwqDLr2w_normal.jpg"/>
    <x v="211"/>
    <s v="https://twitter.com/#!/liberalnavyseal/status/1195462369410985984"/>
    <m/>
    <m/>
    <s v="1195462369410985984"/>
    <m/>
    <b v="0"/>
    <n v="0"/>
    <s v=""/>
    <b v="0"/>
    <s v="en"/>
    <m/>
    <s v=""/>
    <b v="0"/>
    <n v="16"/>
    <s v="1195432537713184768"/>
    <s v="Twitter for Android"/>
    <b v="0"/>
    <s v="1195432537713184768"/>
    <s v="Tweet"/>
    <n v="0"/>
    <n v="0"/>
    <m/>
    <m/>
    <m/>
    <m/>
    <m/>
    <m/>
    <m/>
    <m/>
    <n v="1"/>
    <s v="5"/>
    <s v="5"/>
    <n v="0"/>
    <n v="0"/>
    <n v="0"/>
    <n v="0"/>
    <n v="0"/>
    <n v="0"/>
    <n v="24"/>
    <n v="100"/>
    <n v="24"/>
  </r>
  <r>
    <s v="ccnn35555922"/>
    <s v="mayatcontreras"/>
    <m/>
    <m/>
    <m/>
    <m/>
    <m/>
    <m/>
    <m/>
    <m/>
    <s v="No"/>
    <n v="316"/>
    <m/>
    <m/>
    <x v="0"/>
    <d v="2019-11-15T22:04:47.000"/>
    <s v="RT @mayatcontreras: 2/ There have been over 1688 polling places shut down since the #VRA was gutted by Chief Justice Roberts and the conser…"/>
    <m/>
    <m/>
    <x v="3"/>
    <m/>
    <s v="http://abs.twimg.com/sticky/default_profile_images/default_profile_normal.png"/>
    <x v="212"/>
    <s v="https://twitter.com/#!/ccnn35555922/status/1195462676866052097"/>
    <m/>
    <m/>
    <s v="1195462676866052097"/>
    <m/>
    <b v="0"/>
    <n v="0"/>
    <s v=""/>
    <b v="0"/>
    <s v="en"/>
    <m/>
    <s v=""/>
    <b v="0"/>
    <n v="16"/>
    <s v="1195432537713184768"/>
    <s v="Twitter for iPhone"/>
    <b v="0"/>
    <s v="1195432537713184768"/>
    <s v="Tweet"/>
    <n v="0"/>
    <n v="0"/>
    <m/>
    <m/>
    <m/>
    <m/>
    <m/>
    <m/>
    <m/>
    <m/>
    <n v="1"/>
    <s v="5"/>
    <s v="5"/>
    <n v="0"/>
    <n v="0"/>
    <n v="0"/>
    <n v="0"/>
    <n v="0"/>
    <n v="0"/>
    <n v="24"/>
    <n v="100"/>
    <n v="24"/>
  </r>
  <r>
    <s v="otpor17"/>
    <s v="mayatcontreras"/>
    <m/>
    <m/>
    <m/>
    <m/>
    <m/>
    <m/>
    <m/>
    <m/>
    <s v="No"/>
    <n v="317"/>
    <m/>
    <m/>
    <x v="0"/>
    <d v="2019-11-15T22:06:01.000"/>
    <s v="RT @mayatcontreras: 2/ There have been over 1688 polling places shut down since the #VRA was gutted by Chief Justice Roberts and the conser…"/>
    <m/>
    <m/>
    <x v="3"/>
    <m/>
    <s v="http://pbs.twimg.com/profile_images/1009702694649520128/Gz0u-4kJ_normal.jpg"/>
    <x v="213"/>
    <s v="https://twitter.com/#!/otpor17/status/1195462988813217792"/>
    <m/>
    <m/>
    <s v="1195462988813217792"/>
    <m/>
    <b v="0"/>
    <n v="0"/>
    <s v=""/>
    <b v="0"/>
    <s v="en"/>
    <m/>
    <s v=""/>
    <b v="0"/>
    <n v="16"/>
    <s v="1195432537713184768"/>
    <s v="Twitter for Android"/>
    <b v="0"/>
    <s v="1195432537713184768"/>
    <s v="Tweet"/>
    <n v="0"/>
    <n v="0"/>
    <m/>
    <m/>
    <m/>
    <m/>
    <m/>
    <m/>
    <m/>
    <m/>
    <n v="1"/>
    <s v="5"/>
    <s v="5"/>
    <n v="0"/>
    <n v="0"/>
    <n v="0"/>
    <n v="0"/>
    <n v="0"/>
    <n v="0"/>
    <n v="24"/>
    <n v="100"/>
    <n v="24"/>
  </r>
  <r>
    <s v="stocksnscotch"/>
    <s v="kherriage"/>
    <m/>
    <m/>
    <m/>
    <m/>
    <m/>
    <m/>
    <m/>
    <m/>
    <s v="No"/>
    <n v="318"/>
    <m/>
    <m/>
    <x v="0"/>
    <d v="2019-11-15T22:06:41.000"/>
    <s v="RT @KHerriage: The melt up is on. Buy pullbacks aggressively. Based on our work, pullbacks should be (very) short lived. _x000a__x000a_*Dow Jones 30K b…"/>
    <m/>
    <m/>
    <x v="0"/>
    <m/>
    <s v="http://pbs.twimg.com/profile_images/974379800130285568/fBrcpuy4_normal.jpg"/>
    <x v="214"/>
    <s v="https://twitter.com/#!/stocksnscotch/status/1195463155083726849"/>
    <m/>
    <m/>
    <s v="1195463155083726849"/>
    <m/>
    <b v="0"/>
    <n v="0"/>
    <s v=""/>
    <b v="1"/>
    <s v="en"/>
    <m/>
    <s v="1191367269609345024"/>
    <b v="0"/>
    <n v="11"/>
    <s v="1191512993168793600"/>
    <s v="Twitter Web App"/>
    <b v="0"/>
    <s v="1191512993168793600"/>
    <s v="Tweet"/>
    <n v="0"/>
    <n v="0"/>
    <m/>
    <m/>
    <m/>
    <m/>
    <m/>
    <m/>
    <m/>
    <m/>
    <n v="1"/>
    <s v="6"/>
    <s v="6"/>
    <n v="1"/>
    <n v="4.166666666666667"/>
    <n v="0"/>
    <n v="0"/>
    <n v="0"/>
    <n v="0"/>
    <n v="23"/>
    <n v="95.83333333333333"/>
    <n v="24"/>
  </r>
  <r>
    <s v="ksufankat"/>
    <s v="mayatcontreras"/>
    <m/>
    <m/>
    <m/>
    <m/>
    <m/>
    <m/>
    <m/>
    <m/>
    <s v="No"/>
    <n v="319"/>
    <m/>
    <m/>
    <x v="0"/>
    <d v="2019-11-15T22:06:55.000"/>
    <s v="RT @mayatcontreras: 2/ There have been over 1688 polling places shut down since the #VRA was gutted by Chief Justice Roberts and the conser…"/>
    <m/>
    <m/>
    <x v="3"/>
    <m/>
    <s v="http://pbs.twimg.com/profile_images/788983696665698304/7ky6DxuM_normal.jpg"/>
    <x v="215"/>
    <s v="https://twitter.com/#!/ksufankat/status/1195463213783175168"/>
    <m/>
    <m/>
    <s v="1195463213783175168"/>
    <m/>
    <b v="0"/>
    <n v="0"/>
    <s v=""/>
    <b v="0"/>
    <s v="en"/>
    <m/>
    <s v=""/>
    <b v="0"/>
    <n v="16"/>
    <s v="1195432537713184768"/>
    <s v="Twitter for iPhone"/>
    <b v="0"/>
    <s v="1195432537713184768"/>
    <s v="Tweet"/>
    <n v="0"/>
    <n v="0"/>
    <m/>
    <m/>
    <m/>
    <m/>
    <m/>
    <m/>
    <m/>
    <m/>
    <n v="1"/>
    <s v="5"/>
    <s v="5"/>
    <n v="0"/>
    <n v="0"/>
    <n v="0"/>
    <n v="0"/>
    <n v="0"/>
    <n v="0"/>
    <n v="24"/>
    <n v="100"/>
    <n v="24"/>
  </r>
  <r>
    <s v="kherriage"/>
    <s v="kherriage"/>
    <m/>
    <m/>
    <m/>
    <m/>
    <m/>
    <m/>
    <m/>
    <m/>
    <s v="No"/>
    <n v="320"/>
    <m/>
    <m/>
    <x v="1"/>
    <d v="2019-11-05T00:30:09.000"/>
    <s v="The melt up is on. Buy pullbacks aggressively. Based on our work, pullbacks should be (very) short lived. _x000a__x000a_*Dow Jones 30K by year end. _x000a__x000a_*Dow Jones 50K+ by end of ‘24. _x000a_(Our targets, unchanged from 12/16)_x000a__x000a_#TrumpEconomicMiracle _x000a_#Prosper _x000a_#VRA https://t.co/GE4j37ZoMJ"/>
    <s v="https://twitter.com/KHerriage/status/1191367269609345024"/>
    <s v="twitter.com"/>
    <x v="64"/>
    <m/>
    <s v="http://pbs.twimg.com/profile_images/378800000742943236/e3aecdcfb9ae468a7aa5fdf45582e6a0_normal.jpeg"/>
    <x v="216"/>
    <s v="https://twitter.com/#!/kherriage/status/1191512993168793600"/>
    <m/>
    <m/>
    <s v="1191512993168793600"/>
    <m/>
    <b v="0"/>
    <n v="36"/>
    <s v=""/>
    <b v="1"/>
    <s v="en"/>
    <m/>
    <s v="1191367269609345024"/>
    <b v="0"/>
    <n v="11"/>
    <s v=""/>
    <s v="Twitter for iPhone"/>
    <b v="0"/>
    <s v="1191512993168793600"/>
    <s v="Retweet"/>
    <n v="0"/>
    <n v="0"/>
    <m/>
    <m/>
    <m/>
    <m/>
    <m/>
    <m/>
    <m/>
    <m/>
    <n v="8"/>
    <s v="6"/>
    <s v="6"/>
    <n v="2"/>
    <n v="5"/>
    <n v="0"/>
    <n v="0"/>
    <n v="0"/>
    <n v="0"/>
    <n v="38"/>
    <n v="95"/>
    <n v="40"/>
  </r>
  <r>
    <s v="kherriage"/>
    <s v="kherriage"/>
    <m/>
    <m/>
    <m/>
    <m/>
    <m/>
    <m/>
    <m/>
    <m/>
    <s v="No"/>
    <n v="321"/>
    <m/>
    <m/>
    <x v="1"/>
    <d v="2019-11-05T13:19:06.000"/>
    <s v="RT @KHerriage: The melt up is on. Buy pullbacks aggressively. Based on our work, pullbacks should be (very) short lived. _x000a__x000a_*Dow Jones 30K bâ€¦"/>
    <m/>
    <m/>
    <x v="0"/>
    <m/>
    <s v="http://pbs.twimg.com/profile_images/378800000742943236/e3aecdcfb9ae468a7aa5fdf45582e6a0_normal.jpeg"/>
    <x v="217"/>
    <s v="https://twitter.com/#!/kherriage/status/1191706505013350401"/>
    <m/>
    <m/>
    <s v="1191706505013350401"/>
    <m/>
    <b v="0"/>
    <n v="0"/>
    <s v=""/>
    <b v="1"/>
    <s v="en"/>
    <m/>
    <s v="1191367269609345024"/>
    <b v="0"/>
    <n v="10"/>
    <s v="1191512993168793600"/>
    <s v="Twitter for iPhone"/>
    <b v="0"/>
    <s v="1191512993168793600"/>
    <s v="Tweet"/>
    <n v="0"/>
    <n v="0"/>
    <m/>
    <m/>
    <m/>
    <m/>
    <m/>
    <m/>
    <m/>
    <m/>
    <n v="8"/>
    <s v="6"/>
    <s v="6"/>
    <n v="1"/>
    <n v="4.166666666666667"/>
    <n v="0"/>
    <n v="0"/>
    <n v="0"/>
    <n v="0"/>
    <n v="23"/>
    <n v="95.83333333333333"/>
    <n v="24"/>
  </r>
  <r>
    <s v="kherriage"/>
    <s v="kherriage"/>
    <m/>
    <m/>
    <m/>
    <m/>
    <m/>
    <m/>
    <m/>
    <m/>
    <s v="No"/>
    <n v="322"/>
    <m/>
    <m/>
    <x v="1"/>
    <d v="2019-11-06T17:59:06.000"/>
    <s v="Internals confirming overbought nature of the market with sentiment ST frothy. Fear &amp;amp; greed index @ 87, put/call ratio .71. _x000a__x000a_Expect pullbacks to be short-lived. 10/12 VRA Screens bullish. Long and strong, buying pullbacks. Small caps, miners, energy, tech, biotechs._x000a_#VRA https://t.co/qYfhNrHN17"/>
    <m/>
    <m/>
    <x v="3"/>
    <s v="https://pbs.twimg.com/media/EItUbSzXsAgousA.png"/>
    <s v="https://pbs.twimg.com/media/EItUbSzXsAgousA.png"/>
    <x v="218"/>
    <s v="https://twitter.com/#!/kherriage/status/1192139358566002689"/>
    <m/>
    <m/>
    <s v="1192139358566002689"/>
    <m/>
    <b v="0"/>
    <n v="19"/>
    <s v=""/>
    <b v="0"/>
    <s v="en"/>
    <m/>
    <s v=""/>
    <b v="0"/>
    <n v="2"/>
    <s v=""/>
    <s v="Twitter Web App"/>
    <b v="0"/>
    <s v="1192139358566002689"/>
    <s v="Tweet"/>
    <n v="0"/>
    <n v="0"/>
    <m/>
    <m/>
    <m/>
    <m/>
    <m/>
    <m/>
    <m/>
    <m/>
    <n v="8"/>
    <s v="6"/>
    <s v="6"/>
    <n v="2"/>
    <n v="4.651162790697675"/>
    <n v="2"/>
    <n v="4.651162790697675"/>
    <n v="0"/>
    <n v="0"/>
    <n v="39"/>
    <n v="90.69767441860465"/>
    <n v="43"/>
  </r>
  <r>
    <s v="kherriage"/>
    <s v="kherriage"/>
    <m/>
    <m/>
    <m/>
    <m/>
    <m/>
    <m/>
    <m/>
    <m/>
    <s v="No"/>
    <n v="323"/>
    <m/>
    <m/>
    <x v="1"/>
    <d v="2019-11-07T18:27:13.000"/>
    <s v="The global economic revival growing out of this revolution will be earth shattering &amp;amp; transform global governance into a &quot;peoples democracy&quot;. Gone will be the days of the elites ruling over us as their lapdogs from their fiefdoms. A new world is dawning. Prepare &amp;amp; prosper. #VRA"/>
    <m/>
    <m/>
    <x v="3"/>
    <m/>
    <s v="http://pbs.twimg.com/profile_images/378800000742943236/e3aecdcfb9ae468a7aa5fdf45582e6a0_normal.jpeg"/>
    <x v="219"/>
    <s v="https://twitter.com/#!/kherriage/status/1192508820020436993"/>
    <m/>
    <m/>
    <s v="1192508820020436993"/>
    <s v="1192508817843601409"/>
    <b v="0"/>
    <n v="15"/>
    <s v="22815781"/>
    <b v="0"/>
    <s v="en"/>
    <m/>
    <s v=""/>
    <b v="0"/>
    <n v="3"/>
    <s v=""/>
    <s v="Twitter Web App"/>
    <b v="0"/>
    <s v="1192508817843601409"/>
    <s v="Tweet"/>
    <n v="0"/>
    <n v="0"/>
    <m/>
    <m/>
    <m/>
    <m/>
    <m/>
    <m/>
    <m/>
    <m/>
    <n v="8"/>
    <s v="6"/>
    <s v="6"/>
    <n v="2"/>
    <n v="4.25531914893617"/>
    <n v="0"/>
    <n v="0"/>
    <n v="0"/>
    <n v="0"/>
    <n v="45"/>
    <n v="95.74468085106383"/>
    <n v="47"/>
  </r>
  <r>
    <s v="kherriage"/>
    <s v="kherriage"/>
    <m/>
    <m/>
    <m/>
    <m/>
    <m/>
    <m/>
    <m/>
    <m/>
    <s v="No"/>
    <n v="324"/>
    <m/>
    <m/>
    <x v="1"/>
    <d v="2019-11-11T21:21:35.000"/>
    <s v="Today marked the 5th straight day with mixed/negative mkt internals, while working off ST overbought status (momentum oscillators, sentiment)_x000a__x000a_This is how bull markets that want to go (much) higher still act_x000a__x000a_VRA remains at 10/12 screens bullish. Buying pullbacks. _x000a_#VRA"/>
    <m/>
    <m/>
    <x v="3"/>
    <m/>
    <s v="http://pbs.twimg.com/profile_images/378800000742943236/e3aecdcfb9ae468a7aa5fdf45582e6a0_normal.jpeg"/>
    <x v="220"/>
    <s v="https://twitter.com/#!/kherriage/status/1194002252807184385"/>
    <m/>
    <m/>
    <s v="1194002252807184385"/>
    <m/>
    <b v="0"/>
    <n v="17"/>
    <s v=""/>
    <b v="0"/>
    <s v="en"/>
    <m/>
    <s v=""/>
    <b v="0"/>
    <n v="3"/>
    <s v=""/>
    <s v="Twitter for iPhone"/>
    <b v="0"/>
    <s v="1194002252807184385"/>
    <s v="Tweet"/>
    <n v="0"/>
    <n v="0"/>
    <m/>
    <m/>
    <m/>
    <m/>
    <m/>
    <m/>
    <m/>
    <m/>
    <n v="8"/>
    <s v="6"/>
    <s v="6"/>
    <n v="1"/>
    <n v="2.3255813953488373"/>
    <n v="1"/>
    <n v="2.3255813953488373"/>
    <n v="0"/>
    <n v="0"/>
    <n v="41"/>
    <n v="95.34883720930233"/>
    <n v="43"/>
  </r>
  <r>
    <s v="kherriage"/>
    <s v="kherriage"/>
    <m/>
    <m/>
    <m/>
    <m/>
    <m/>
    <m/>
    <m/>
    <m/>
    <s v="No"/>
    <n v="325"/>
    <m/>
    <m/>
    <x v="1"/>
    <d v="2019-11-13T12:10:10.000"/>
    <s v="Yesterday marked 7 consecutive days with mixed/negative mkt internals yet markets grind higher. Classic bull mkt action, when reaching extreme overbought status._x000a__x000a_10/12 VRA Screens remain bullish. Buying dips. Global economies playing catch up. Stampede higher into year end._x000a_#VRA"/>
    <m/>
    <m/>
    <x v="3"/>
    <m/>
    <s v="http://pbs.twimg.com/profile_images/378800000742943236/e3aecdcfb9ae468a7aa5fdf45582e6a0_normal.jpeg"/>
    <x v="221"/>
    <s v="https://twitter.com/#!/kherriage/status/1194588262192615429"/>
    <m/>
    <m/>
    <s v="1194588262192615429"/>
    <m/>
    <b v="0"/>
    <n v="16"/>
    <s v=""/>
    <b v="0"/>
    <s v="en"/>
    <m/>
    <s v=""/>
    <b v="0"/>
    <n v="0"/>
    <s v=""/>
    <s v="Twitter for iPhone"/>
    <b v="0"/>
    <s v="1194588262192615429"/>
    <s v="Tweet"/>
    <n v="0"/>
    <n v="0"/>
    <m/>
    <m/>
    <m/>
    <m/>
    <m/>
    <m/>
    <m/>
    <m/>
    <n v="8"/>
    <s v="6"/>
    <s v="6"/>
    <n v="2"/>
    <n v="4.761904761904762"/>
    <n v="3"/>
    <n v="7.142857142857143"/>
    <n v="0"/>
    <n v="0"/>
    <n v="37"/>
    <n v="88.0952380952381"/>
    <n v="42"/>
  </r>
  <r>
    <s v="kherriage"/>
    <s v="kherriage"/>
    <m/>
    <m/>
    <m/>
    <m/>
    <m/>
    <m/>
    <m/>
    <m/>
    <s v="No"/>
    <n v="326"/>
    <m/>
    <m/>
    <x v="1"/>
    <d v="2019-11-15T16:35:26.000"/>
    <s v="After 8 straight days w mixed/negative mkt internals, a reversal is taking place this morning. Solid readings across the board, even as mkts continue at extreme overbought. This is exactly what melt-up moves higher look like. _x000a_#VRA https://t.co/54gIlOiMTj"/>
    <m/>
    <m/>
    <x v="3"/>
    <s v="https://pbs.twimg.com/media/EJbXif8X0AICfkS.jpg"/>
    <s v="https://pbs.twimg.com/media/EJbXif8X0AICfkS.jpg"/>
    <x v="222"/>
    <s v="https://twitter.com/#!/kherriage/status/1195379792897597441"/>
    <m/>
    <m/>
    <s v="1195379792897597441"/>
    <m/>
    <b v="0"/>
    <n v="2"/>
    <s v=""/>
    <b v="0"/>
    <s v="en"/>
    <m/>
    <s v=""/>
    <b v="0"/>
    <n v="0"/>
    <s v=""/>
    <s v="Twitter for iPhone"/>
    <b v="0"/>
    <s v="1195379792897597441"/>
    <s v="Tweet"/>
    <n v="0"/>
    <n v="0"/>
    <m/>
    <m/>
    <m/>
    <m/>
    <m/>
    <m/>
    <m/>
    <m/>
    <n v="8"/>
    <s v="6"/>
    <s v="6"/>
    <n v="2"/>
    <n v="5.128205128205129"/>
    <n v="1"/>
    <n v="2.5641025641025643"/>
    <n v="0"/>
    <n v="0"/>
    <n v="36"/>
    <n v="92.3076923076923"/>
    <n v="39"/>
  </r>
  <r>
    <s v="kherriage"/>
    <s v="kherriage"/>
    <m/>
    <m/>
    <m/>
    <m/>
    <m/>
    <m/>
    <m/>
    <m/>
    <s v="No"/>
    <n v="327"/>
    <m/>
    <m/>
    <x v="1"/>
    <d v="2019-11-15T22:04:06.000"/>
    <s v="RT @KHerriage: The melt up is on. Buy pullbacks aggressively. Based on our work, pullbacks should be (very) short lived. _x000a__x000a_*Dow Jones 30K b…"/>
    <m/>
    <m/>
    <x v="0"/>
    <m/>
    <s v="http://pbs.twimg.com/profile_images/378800000742943236/e3aecdcfb9ae468a7aa5fdf45582e6a0_normal.jpeg"/>
    <x v="223"/>
    <s v="https://twitter.com/#!/kherriage/status/1195462505386184709"/>
    <m/>
    <m/>
    <s v="1195462505386184709"/>
    <m/>
    <b v="0"/>
    <n v="0"/>
    <s v=""/>
    <b v="1"/>
    <s v="en"/>
    <m/>
    <s v="1191367269609345024"/>
    <b v="0"/>
    <n v="11"/>
    <s v="1191512993168793600"/>
    <s v="Twitter for iPhone"/>
    <b v="0"/>
    <s v="1191512993168793600"/>
    <s v="Tweet"/>
    <n v="0"/>
    <n v="0"/>
    <m/>
    <m/>
    <m/>
    <m/>
    <m/>
    <m/>
    <m/>
    <m/>
    <n v="8"/>
    <s v="6"/>
    <s v="6"/>
    <n v="1"/>
    <n v="4.166666666666667"/>
    <n v="0"/>
    <n v="0"/>
    <n v="0"/>
    <n v="0"/>
    <n v="23"/>
    <n v="95.83333333333333"/>
    <n v="24"/>
  </r>
  <r>
    <s v="rocknrollcabbie"/>
    <s v="kherriage"/>
    <m/>
    <m/>
    <m/>
    <m/>
    <m/>
    <m/>
    <m/>
    <m/>
    <s v="No"/>
    <n v="328"/>
    <m/>
    <m/>
    <x v="0"/>
    <d v="2019-11-15T22:15:27.000"/>
    <s v="RT @KHerriage: The melt up is on. Buy pullbacks aggressively. Based on our work, pullbacks should be (very) short lived. _x000a__x000a_*Dow Jones 30K b…"/>
    <m/>
    <m/>
    <x v="0"/>
    <m/>
    <s v="http://pbs.twimg.com/profile_images/1152853543176425472/AjBl65Bd_normal.jpg"/>
    <x v="224"/>
    <s v="https://twitter.com/#!/rocknrollcabbie/status/1195465360176074752"/>
    <m/>
    <m/>
    <s v="1195465360176074752"/>
    <m/>
    <b v="0"/>
    <n v="0"/>
    <s v=""/>
    <b v="1"/>
    <s v="en"/>
    <m/>
    <s v="1191367269609345024"/>
    <b v="0"/>
    <n v="11"/>
    <s v="1191512993168793600"/>
    <s v="Twitter for Android"/>
    <b v="0"/>
    <s v="1191512993168793600"/>
    <s v="Tweet"/>
    <n v="0"/>
    <n v="0"/>
    <m/>
    <m/>
    <m/>
    <m/>
    <m/>
    <m/>
    <m/>
    <m/>
    <n v="1"/>
    <s v="6"/>
    <s v="6"/>
    <n v="1"/>
    <n v="4.166666666666667"/>
    <n v="0"/>
    <n v="0"/>
    <n v="0"/>
    <n v="0"/>
    <n v="23"/>
    <n v="95.83333333333333"/>
    <n v="24"/>
  </r>
  <r>
    <s v="merlange"/>
    <s v="andrewgillum"/>
    <m/>
    <m/>
    <m/>
    <m/>
    <m/>
    <m/>
    <m/>
    <m/>
    <s v="No"/>
    <n v="329"/>
    <m/>
    <m/>
    <x v="0"/>
    <d v="2019-11-15T22:15:54.000"/>
    <s v="RT @Only4RM: America was robbed of 2 historic governorships - @staceyabrams in GA, @AndrewGillum in FL.  No coincidence that these 2 candid…"/>
    <m/>
    <m/>
    <x v="0"/>
    <m/>
    <s v="http://pbs.twimg.com/profile_images/1079506765404884992/FcvbVkWj_normal.jpg"/>
    <x v="225"/>
    <s v="https://twitter.com/#!/merlange/status/1195465472956874752"/>
    <m/>
    <m/>
    <s v="1195465472956874752"/>
    <m/>
    <b v="0"/>
    <n v="0"/>
    <s v=""/>
    <b v="1"/>
    <s v="en"/>
    <m/>
    <s v="1195380155935531008"/>
    <b v="0"/>
    <n v="42"/>
    <s v="1195422576576802816"/>
    <s v="Twitter for Android"/>
    <b v="0"/>
    <s v="1195422576576802816"/>
    <s v="Tweet"/>
    <n v="0"/>
    <n v="0"/>
    <m/>
    <m/>
    <m/>
    <m/>
    <m/>
    <m/>
    <m/>
    <m/>
    <n v="1"/>
    <s v="1"/>
    <s v="1"/>
    <m/>
    <m/>
    <m/>
    <m/>
    <m/>
    <m/>
    <m/>
    <m/>
    <m/>
  </r>
  <r>
    <s v="snowbird42"/>
    <s v="andrewgillum"/>
    <m/>
    <m/>
    <m/>
    <m/>
    <m/>
    <m/>
    <m/>
    <m/>
    <s v="No"/>
    <n v="332"/>
    <m/>
    <m/>
    <x v="0"/>
    <d v="2019-11-15T22:16:08.000"/>
    <s v="RT @Only4RM: America was robbed of 2 historic governorships - @staceyabrams in GA, @AndrewGillum in FL.  No coincidence that these 2 candid…"/>
    <m/>
    <m/>
    <x v="0"/>
    <m/>
    <s v="http://pbs.twimg.com/profile_images/965235132712992768/jHii_OPS_normal.jpg"/>
    <x v="226"/>
    <s v="https://twitter.com/#!/snowbird42/status/1195465533774282752"/>
    <m/>
    <m/>
    <s v="1195465533774282752"/>
    <m/>
    <b v="0"/>
    <n v="0"/>
    <s v=""/>
    <b v="1"/>
    <s v="en"/>
    <m/>
    <s v="1195380155935531008"/>
    <b v="0"/>
    <n v="42"/>
    <s v="1195422576576802816"/>
    <s v="Twitter for iPhone"/>
    <b v="0"/>
    <s v="1195422576576802816"/>
    <s v="Tweet"/>
    <n v="0"/>
    <n v="0"/>
    <m/>
    <m/>
    <m/>
    <m/>
    <m/>
    <m/>
    <m/>
    <m/>
    <n v="1"/>
    <s v="1"/>
    <s v="1"/>
    <m/>
    <m/>
    <m/>
    <m/>
    <m/>
    <m/>
    <m/>
    <m/>
    <m/>
  </r>
  <r>
    <s v="marciabunney"/>
    <s v="andrewgillum"/>
    <m/>
    <m/>
    <m/>
    <m/>
    <m/>
    <m/>
    <m/>
    <m/>
    <s v="No"/>
    <n v="335"/>
    <m/>
    <m/>
    <x v="0"/>
    <d v="2019-11-15T22:27:15.000"/>
    <s v="RT @Only4RM: America was robbed of 2 historic governorships - @staceyabrams in GA, @AndrewGillum in FL.  No coincidence that these 2 candid…"/>
    <m/>
    <m/>
    <x v="0"/>
    <m/>
    <s v="http://pbs.twimg.com/profile_images/1133689567347785728/hLI-CKuj_normal.jpg"/>
    <x v="227"/>
    <s v="https://twitter.com/#!/marciabunney/status/1195468332532523008"/>
    <m/>
    <m/>
    <s v="1195468332532523008"/>
    <m/>
    <b v="0"/>
    <n v="0"/>
    <s v=""/>
    <b v="1"/>
    <s v="en"/>
    <m/>
    <s v="1195380155935531008"/>
    <b v="0"/>
    <n v="42"/>
    <s v="1195422576576802816"/>
    <s v="Twitter Web App"/>
    <b v="0"/>
    <s v="1195422576576802816"/>
    <s v="Tweet"/>
    <n v="0"/>
    <n v="0"/>
    <m/>
    <m/>
    <m/>
    <m/>
    <m/>
    <m/>
    <m/>
    <m/>
    <n v="1"/>
    <s v="1"/>
    <s v="1"/>
    <m/>
    <m/>
    <m/>
    <m/>
    <m/>
    <m/>
    <m/>
    <m/>
    <m/>
  </r>
  <r>
    <s v="wetcom"/>
    <s v="wetcom"/>
    <m/>
    <m/>
    <m/>
    <m/>
    <m/>
    <m/>
    <m/>
    <m/>
    <s v="No"/>
    <n v="338"/>
    <m/>
    <m/>
    <x v="1"/>
    <d v="2019-11-15T18:32:25.000"/>
    <s v="Si buscás información de las APIs de #vmware #vra #cloud acá tenes todo el detalle de lo qué podes hacer! https://t.co/UcABMkakN3 https://t.co/nhZF5s1uhy"/>
    <s v="http://wetcom.shp.so/a/oGfxpr"/>
    <s v="shp.so"/>
    <x v="65"/>
    <s v="https://pbs.twimg.com/media/EJbyXNBXUAEaJrY.jpg"/>
    <s v="https://pbs.twimg.com/media/EJbyXNBXUAEaJrY.jpg"/>
    <x v="228"/>
    <s v="https://twitter.com/#!/wetcom/status/1195409233682018306"/>
    <m/>
    <m/>
    <s v="1195409233682018306"/>
    <m/>
    <b v="0"/>
    <n v="1"/>
    <s v=""/>
    <b v="0"/>
    <s v="es"/>
    <m/>
    <s v=""/>
    <b v="0"/>
    <n v="1"/>
    <s v=""/>
    <s v="SocialHP Brand Ambassador"/>
    <b v="0"/>
    <s v="1195409233682018306"/>
    <s v="Tweet"/>
    <n v="0"/>
    <n v="0"/>
    <m/>
    <m/>
    <m/>
    <m/>
    <m/>
    <m/>
    <m/>
    <m/>
    <n v="1"/>
    <s v="31"/>
    <s v="31"/>
    <n v="0"/>
    <n v="0"/>
    <n v="1"/>
    <n v="5"/>
    <n v="0"/>
    <n v="0"/>
    <n v="19"/>
    <n v="95"/>
    <n v="20"/>
  </r>
  <r>
    <s v="nsolop"/>
    <s v="wetcom"/>
    <m/>
    <m/>
    <m/>
    <m/>
    <m/>
    <m/>
    <m/>
    <m/>
    <s v="No"/>
    <n v="339"/>
    <m/>
    <m/>
    <x v="0"/>
    <d v="2019-11-15T22:36:19.000"/>
    <s v="RT @wetcom: Si buscás información de las APIs de #vmware #vra #cloud acá tenes todo el detalle de lo qué podes hacer! https://t.co/UcABMkak…"/>
    <m/>
    <m/>
    <x v="65"/>
    <m/>
    <s v="http://pbs.twimg.com/profile_images/1173988830199865344/iV64QrTj_normal.jpg"/>
    <x v="229"/>
    <s v="https://twitter.com/#!/nsolop/status/1195470614074732545"/>
    <m/>
    <m/>
    <s v="1195470614074732545"/>
    <m/>
    <b v="0"/>
    <n v="0"/>
    <s v=""/>
    <b v="0"/>
    <s v="es"/>
    <m/>
    <s v=""/>
    <b v="0"/>
    <n v="1"/>
    <s v="1195409233682018306"/>
    <s v="Twitter for iPhone"/>
    <b v="0"/>
    <s v="1195409233682018306"/>
    <s v="Tweet"/>
    <n v="0"/>
    <n v="0"/>
    <m/>
    <m/>
    <m/>
    <m/>
    <m/>
    <m/>
    <m/>
    <m/>
    <n v="1"/>
    <s v="31"/>
    <s v="31"/>
    <n v="0"/>
    <n v="0"/>
    <n v="1"/>
    <n v="4.545454545454546"/>
    <n v="0"/>
    <n v="0"/>
    <n v="21"/>
    <n v="95.45454545454545"/>
    <n v="22"/>
  </r>
  <r>
    <s v="nsolop"/>
    <s v="nsolop"/>
    <m/>
    <m/>
    <m/>
    <m/>
    <m/>
    <m/>
    <m/>
    <m/>
    <s v="No"/>
    <n v="340"/>
    <m/>
    <m/>
    <x v="1"/>
    <d v="2019-11-08T12:05:26.000"/>
    <s v="Si buscÃ¡s informaciÃ³n de las APIs de #vmware #vra #cloud acÃ¡ tenes todo el detalle de lo quÃ© podes hacer! https://t.co/8DWSokThRH https://t.co/DIytRC759r"/>
    <s v="http://wetcom.shp.so/a/sVaEmW"/>
    <s v="shp.so"/>
    <x v="65"/>
    <s v="https://pbs.twimg.com/media/EI2WqTeXkAAaYUl.jpg"/>
    <s v="https://pbs.twimg.com/media/EI2WqTeXkAAaYUl.jpg"/>
    <x v="230"/>
    <s v="https://twitter.com/#!/nsolop/status/1192775132189728773"/>
    <m/>
    <m/>
    <s v="1192775132189728773"/>
    <m/>
    <b v="0"/>
    <n v="0"/>
    <s v=""/>
    <b v="0"/>
    <s v="es"/>
    <m/>
    <s v=""/>
    <b v="0"/>
    <n v="0"/>
    <s v=""/>
    <s v="SocialHP Brand Ambassador"/>
    <b v="0"/>
    <s v="1192775132189728773"/>
    <s v="Tweet"/>
    <n v="0"/>
    <n v="0"/>
    <m/>
    <m/>
    <m/>
    <m/>
    <m/>
    <m/>
    <m/>
    <m/>
    <n v="1"/>
    <s v="31"/>
    <s v="31"/>
    <n v="0"/>
    <n v="0"/>
    <n v="1"/>
    <n v="4.545454545454546"/>
    <n v="0"/>
    <n v="0"/>
    <n v="21"/>
    <n v="95.45454545454545"/>
    <n v="22"/>
  </r>
  <r>
    <s v="deemoney521"/>
    <s v="mayatcontreras"/>
    <m/>
    <m/>
    <m/>
    <m/>
    <m/>
    <m/>
    <m/>
    <m/>
    <s v="No"/>
    <n v="341"/>
    <m/>
    <m/>
    <x v="0"/>
    <d v="2019-11-15T22:40:38.000"/>
    <s v="RT @mayatcontreras: 2/ There have been over 1688 polling places shut down since the #VRA was gutted by Chief Justice Roberts and the conser…"/>
    <m/>
    <m/>
    <x v="3"/>
    <m/>
    <s v="http://pbs.twimg.com/profile_images/1098649312689618944/nG-PezK3_normal.png"/>
    <x v="231"/>
    <s v="https://twitter.com/#!/deemoney521/status/1195471697073311747"/>
    <m/>
    <m/>
    <s v="1195471697073311747"/>
    <m/>
    <b v="0"/>
    <n v="0"/>
    <s v=""/>
    <b v="0"/>
    <s v="en"/>
    <m/>
    <s v=""/>
    <b v="0"/>
    <n v="16"/>
    <s v="1195432537713184768"/>
    <s v="Twitter Web App"/>
    <b v="0"/>
    <s v="1195432537713184768"/>
    <s v="Tweet"/>
    <n v="0"/>
    <n v="0"/>
    <m/>
    <m/>
    <m/>
    <m/>
    <m/>
    <m/>
    <m/>
    <m/>
    <n v="1"/>
    <s v="5"/>
    <s v="5"/>
    <n v="0"/>
    <n v="0"/>
    <n v="0"/>
    <n v="0"/>
    <n v="0"/>
    <n v="0"/>
    <n v="24"/>
    <n v="100"/>
    <n v="24"/>
  </r>
  <r>
    <s v="batuhandemirdal"/>
    <s v="vrealizeauto"/>
    <m/>
    <m/>
    <m/>
    <m/>
    <m/>
    <m/>
    <m/>
    <m/>
    <s v="No"/>
    <n v="342"/>
    <m/>
    <m/>
    <x v="0"/>
    <d v="2019-11-08T18:54:26.000"/>
    <s v="RT @vRealizeAuto: #vRA Cloud users can now configure projects for project-level deployment sharing, or for deployments to be owned by a spe…"/>
    <m/>
    <m/>
    <x v="3"/>
    <m/>
    <s v="http://pbs.twimg.com/profile_images/1192420282226692096/3p-DfdGS_normal.jpg"/>
    <x v="232"/>
    <s v="https://twitter.com/#!/batuhandemirdal/status/1192878056991576066"/>
    <m/>
    <m/>
    <s v="1192878056991576066"/>
    <m/>
    <b v="0"/>
    <n v="0"/>
    <s v=""/>
    <b v="0"/>
    <s v="en"/>
    <m/>
    <s v=""/>
    <b v="0"/>
    <n v="3"/>
    <s v="1192841785489395714"/>
    <s v="Twitter for Android"/>
    <b v="0"/>
    <s v="1192841785489395714"/>
    <s v="Tweet"/>
    <n v="0"/>
    <n v="0"/>
    <m/>
    <m/>
    <m/>
    <m/>
    <m/>
    <m/>
    <m/>
    <m/>
    <n v="2"/>
    <s v="4"/>
    <s v="4"/>
    <n v="0"/>
    <n v="0"/>
    <n v="1"/>
    <n v="4.3478260869565215"/>
    <n v="0"/>
    <n v="0"/>
    <n v="22"/>
    <n v="95.65217391304348"/>
    <n v="23"/>
  </r>
  <r>
    <s v="batuhandemirdal"/>
    <s v="vrealizeops"/>
    <m/>
    <m/>
    <m/>
    <m/>
    <m/>
    <m/>
    <m/>
    <m/>
    <s v="No"/>
    <n v="343"/>
    <m/>
    <m/>
    <x v="0"/>
    <d v="2019-11-15T23:27:07.000"/>
    <s v="RT @vRealizeAuto: Several #vRA object types are in @vRealizeOps in our 8.0 releases, including: _x000a_✔️Cloud Zones_x000a_✔️Projects_x000a_✔️Blueprints_x000a_✔️De…"/>
    <m/>
    <m/>
    <x v="3"/>
    <m/>
    <s v="http://pbs.twimg.com/profile_images/1192420282226692096/3p-DfdGS_normal.jpg"/>
    <x v="233"/>
    <s v="https://twitter.com/#!/batuhandemirdal/status/1195483398292287488"/>
    <m/>
    <m/>
    <s v="1195483398292287488"/>
    <m/>
    <b v="0"/>
    <n v="0"/>
    <s v=""/>
    <b v="0"/>
    <s v="en"/>
    <m/>
    <s v=""/>
    <b v="0"/>
    <n v="8"/>
    <s v="1195374677931282432"/>
    <s v="Twitter for Android"/>
    <b v="0"/>
    <s v="1195374677931282432"/>
    <s v="Tweet"/>
    <n v="0"/>
    <n v="0"/>
    <m/>
    <m/>
    <m/>
    <m/>
    <m/>
    <m/>
    <m/>
    <m/>
    <n v="1"/>
    <s v="4"/>
    <s v="4"/>
    <m/>
    <m/>
    <m/>
    <m/>
    <m/>
    <m/>
    <m/>
    <m/>
    <m/>
  </r>
  <r>
    <s v="truth_wins"/>
    <s v="andrewgillum"/>
    <m/>
    <m/>
    <m/>
    <m/>
    <m/>
    <m/>
    <m/>
    <m/>
    <s v="No"/>
    <n v="345"/>
    <m/>
    <m/>
    <x v="0"/>
    <d v="2019-11-15T23:54:59.000"/>
    <s v="RT @Only4RM: America was robbed of 2 historic governorships - @staceyabrams in GA, @AndrewGillum in FL.  No coincidence that these 2 candid…"/>
    <m/>
    <m/>
    <x v="0"/>
    <m/>
    <s v="http://pbs.twimg.com/profile_images/822388596778926080/AjElV3E-_normal.jpg"/>
    <x v="234"/>
    <s v="https://twitter.com/#!/truth_wins/status/1195490411638190081"/>
    <m/>
    <m/>
    <s v="1195490411638190081"/>
    <m/>
    <b v="0"/>
    <n v="0"/>
    <s v=""/>
    <b v="1"/>
    <s v="en"/>
    <m/>
    <s v="1195380155935531008"/>
    <b v="0"/>
    <n v="42"/>
    <s v="1195422576576802816"/>
    <s v="Twitter for Android"/>
    <b v="0"/>
    <s v="1195422576576802816"/>
    <s v="Tweet"/>
    <n v="0"/>
    <n v="0"/>
    <m/>
    <m/>
    <m/>
    <m/>
    <m/>
    <m/>
    <m/>
    <m/>
    <n v="1"/>
    <s v="1"/>
    <s v="1"/>
    <m/>
    <m/>
    <m/>
    <m/>
    <m/>
    <m/>
    <m/>
    <m/>
    <m/>
  </r>
  <r>
    <s v="miyualmirante10"/>
    <s v="cryptovanessa"/>
    <m/>
    <m/>
    <m/>
    <m/>
    <m/>
    <m/>
    <m/>
    <m/>
    <s v="No"/>
    <n v="348"/>
    <m/>
    <m/>
    <x v="0"/>
    <d v="2019-11-16T00:37:44.000"/>
    <s v="RT @CryptoVanessa: 🚨GIVEAWAY🚨free money 🚨_x000a__x000a_https://t.co/CfTxuWcyeW will #giveaway 30000 #VRA to 3 random people 🥳🥳🥳_x000a__x000a_STEPS TO WIN:_x000a__x000a_1) like…"/>
    <s v="https://verasity.io/"/>
    <s v="verasity.io"/>
    <x v="29"/>
    <m/>
    <s v="http://pbs.twimg.com/profile_images/1178558270824304640/ACd87g8j_normal.png"/>
    <x v="235"/>
    <s v="https://twitter.com/#!/miyualmirante10/status/1195501168476033024"/>
    <m/>
    <m/>
    <s v="1195501168476033024"/>
    <m/>
    <b v="0"/>
    <n v="0"/>
    <s v=""/>
    <b v="1"/>
    <s v="en"/>
    <m/>
    <s v="1191321456011026433"/>
    <b v="0"/>
    <n v="30"/>
    <s v="1193801692376190977"/>
    <s v="Twitter for Android"/>
    <b v="0"/>
    <s v="1193801692376190977"/>
    <s v="Tweet"/>
    <n v="0"/>
    <n v="0"/>
    <m/>
    <m/>
    <m/>
    <m/>
    <m/>
    <m/>
    <m/>
    <m/>
    <n v="1"/>
    <s v="2"/>
    <s v="2"/>
    <n v="3"/>
    <n v="16.666666666666668"/>
    <n v="0"/>
    <n v="0"/>
    <n v="0"/>
    <n v="0"/>
    <n v="15"/>
    <n v="83.33333333333333"/>
    <n v="18"/>
  </r>
  <r>
    <s v="charta_77"/>
    <s v="mayatcontreras"/>
    <m/>
    <m/>
    <m/>
    <m/>
    <m/>
    <m/>
    <m/>
    <m/>
    <s v="No"/>
    <n v="349"/>
    <m/>
    <m/>
    <x v="0"/>
    <d v="2019-11-16T00:56:24.000"/>
    <s v="RT @mayatcontreras: 2/ There have been over 1688 polling places shut down since the #VRA was gutted by Chief Justice Roberts and the conser…"/>
    <m/>
    <m/>
    <x v="3"/>
    <m/>
    <s v="http://pbs.twimg.com/profile_images/844216557668651008/iNn0rWN6_normal.jpg"/>
    <x v="236"/>
    <s v="https://twitter.com/#!/charta_77/status/1195505866037960704"/>
    <m/>
    <m/>
    <s v="1195505866037960704"/>
    <m/>
    <b v="0"/>
    <n v="0"/>
    <s v=""/>
    <b v="0"/>
    <s v="en"/>
    <m/>
    <s v=""/>
    <b v="0"/>
    <n v="16"/>
    <s v="1195432537713184768"/>
    <s v="Twitter Web App"/>
    <b v="0"/>
    <s v="1195432537713184768"/>
    <s v="Tweet"/>
    <n v="0"/>
    <n v="0"/>
    <m/>
    <m/>
    <m/>
    <m/>
    <m/>
    <m/>
    <m/>
    <m/>
    <n v="1"/>
    <s v="5"/>
    <s v="5"/>
    <n v="0"/>
    <n v="0"/>
    <n v="0"/>
    <n v="0"/>
    <n v="0"/>
    <n v="0"/>
    <n v="24"/>
    <n v="100"/>
    <n v="24"/>
  </r>
  <r>
    <s v="susanb98604"/>
    <s v="andrewgillum"/>
    <m/>
    <m/>
    <m/>
    <m/>
    <m/>
    <m/>
    <m/>
    <m/>
    <s v="No"/>
    <n v="350"/>
    <m/>
    <m/>
    <x v="0"/>
    <d v="2019-11-16T02:51:09.000"/>
    <s v="RT @Only4RM: America was robbed of 2 historic governorships - @staceyabrams in GA, @AndrewGillum in FL.  No coincidence that these 2 candid…"/>
    <m/>
    <m/>
    <x v="0"/>
    <m/>
    <s v="http://abs.twimg.com/sticky/default_profile_images/default_profile_normal.png"/>
    <x v="237"/>
    <s v="https://twitter.com/#!/susanb98604/status/1195534742298300418"/>
    <m/>
    <m/>
    <s v="1195534742298300418"/>
    <m/>
    <b v="0"/>
    <n v="0"/>
    <s v=""/>
    <b v="1"/>
    <s v="en"/>
    <m/>
    <s v="1195380155935531008"/>
    <b v="0"/>
    <n v="42"/>
    <s v="1195422576576802816"/>
    <s v="Twitter for Android"/>
    <b v="0"/>
    <s v="1195422576576802816"/>
    <s v="Tweet"/>
    <n v="0"/>
    <n v="0"/>
    <m/>
    <m/>
    <m/>
    <m/>
    <m/>
    <m/>
    <m/>
    <m/>
    <n v="1"/>
    <s v="1"/>
    <s v="1"/>
    <m/>
    <m/>
    <m/>
    <m/>
    <m/>
    <m/>
    <m/>
    <m/>
    <m/>
  </r>
  <r>
    <s v="abovevlaardinge"/>
    <s v="abovevlaardinge"/>
    <m/>
    <m/>
    <m/>
    <m/>
    <m/>
    <m/>
    <m/>
    <m/>
    <s v="No"/>
    <n v="353"/>
    <m/>
    <m/>
    <x v="1"/>
    <d v="2019-11-16T08:36:58.000"/>
    <s v="#EWG1131 (A333): #VRA (Varadero) to #DUS (Dusseldorf). 0.3 mi away @ 30725 ft, descending 2176 ft/m, heading E @ 390.0kts / time 09:36:35 #BrusselsAirlines #UpInTheClouds #MovingQuickly #Vlaardingen #RaspberryPi #ADSB #dump1090 https://t.co/uzzdHu1HfH"/>
    <m/>
    <m/>
    <x v="66"/>
    <s v="https://pbs.twimg.com/media/EJezqhhWsAEdS4r.png"/>
    <s v="https://pbs.twimg.com/media/EJezqhhWsAEdS4r.png"/>
    <x v="238"/>
    <s v="https://twitter.com/#!/abovevlaardinge/status/1195621771162062848"/>
    <m/>
    <m/>
    <s v="1195621771162062848"/>
    <m/>
    <b v="0"/>
    <n v="0"/>
    <s v=""/>
    <b v="0"/>
    <s v="en"/>
    <m/>
    <s v=""/>
    <b v="0"/>
    <n v="0"/>
    <s v=""/>
    <s v="AboveVlaardingen"/>
    <b v="0"/>
    <s v="1195621771162062848"/>
    <s v="Tweet"/>
    <n v="0"/>
    <n v="0"/>
    <m/>
    <m/>
    <m/>
    <m/>
    <m/>
    <m/>
    <m/>
    <m/>
    <n v="1"/>
    <s v="3"/>
    <s v="3"/>
    <n v="0"/>
    <n v="0"/>
    <n v="0"/>
    <n v="0"/>
    <n v="0"/>
    <n v="0"/>
    <n v="32"/>
    <n v="100"/>
    <n v="32"/>
  </r>
  <r>
    <s v="vrealizeauto"/>
    <s v="vrealizeops"/>
    <m/>
    <m/>
    <m/>
    <m/>
    <m/>
    <m/>
    <m/>
    <m/>
    <s v="No"/>
    <n v="354"/>
    <m/>
    <m/>
    <x v="0"/>
    <d v="2019-11-15T16:15:06.000"/>
    <s v="Several #vRA object types are in @vRealizeOps in our 8.0 releases, including: _x000a_✔️Cloud Zones_x000a_✔️Projects_x000a_✔️Blueprints_x000a_✔️Deployments_x000a__x000a_See what else we’ve added: https://t.co/TV7UhicfA5 https://t.co/g32v2q7A4v"/>
    <s v="http://r.socialstudio.radian6.com/9e5b8f70-1b2d-4a80-ab2d-8dbe0c0c390e"/>
    <s v="radian6.com"/>
    <x v="3"/>
    <s v="https://pbs.twimg.com/media/EJbS7dDWsAAV39n.jpg"/>
    <s v="https://pbs.twimg.com/media/EJbS7dDWsAAV39n.jpg"/>
    <x v="239"/>
    <s v="https://twitter.com/#!/vrealizeauto/status/1195374677931282432"/>
    <m/>
    <m/>
    <s v="1195374677931282432"/>
    <m/>
    <b v="0"/>
    <n v="2"/>
    <s v=""/>
    <b v="0"/>
    <s v="en"/>
    <m/>
    <s v=""/>
    <b v="0"/>
    <n v="0"/>
    <s v=""/>
    <s v="Salesforce - Social Studio"/>
    <b v="0"/>
    <s v="1195374677931282432"/>
    <s v="Tweet"/>
    <n v="0"/>
    <n v="0"/>
    <m/>
    <m/>
    <m/>
    <m/>
    <m/>
    <m/>
    <m/>
    <m/>
    <n v="1"/>
    <s v="4"/>
    <s v="4"/>
    <n v="0"/>
    <n v="0"/>
    <n v="2"/>
    <n v="8.333333333333334"/>
    <n v="0"/>
    <n v="0"/>
    <n v="22"/>
    <n v="91.66666666666667"/>
    <n v="24"/>
  </r>
  <r>
    <s v="vnagesh"/>
    <s v="vrealizeops"/>
    <m/>
    <m/>
    <m/>
    <m/>
    <m/>
    <m/>
    <m/>
    <m/>
    <s v="No"/>
    <n v="355"/>
    <m/>
    <m/>
    <x v="0"/>
    <d v="2019-11-16T12:08:18.000"/>
    <s v="RT @vRealizeAuto: Several #vRA object types are in @vRealizeOps in our 8.0 releases, including: _x000a_✔️Cloud Zones_x000a_✔️Projects_x000a_✔️Blueprints_x000a_✔️De…"/>
    <m/>
    <m/>
    <x v="3"/>
    <m/>
    <s v="http://pbs.twimg.com/profile_images/820988813292011521/Bw9TfjiW_normal.jpg"/>
    <x v="240"/>
    <s v="https://twitter.com/#!/vnagesh/status/1195674954362163201"/>
    <m/>
    <m/>
    <s v="1195674954362163201"/>
    <m/>
    <b v="0"/>
    <n v="0"/>
    <s v=""/>
    <b v="0"/>
    <s v="en"/>
    <m/>
    <s v=""/>
    <b v="0"/>
    <n v="8"/>
    <s v="1195374677931282432"/>
    <s v="Twitter for Android"/>
    <b v="0"/>
    <s v="1195374677931282432"/>
    <s v="Tweet"/>
    <n v="0"/>
    <n v="0"/>
    <m/>
    <m/>
    <m/>
    <m/>
    <m/>
    <m/>
    <m/>
    <m/>
    <n v="1"/>
    <s v="4"/>
    <s v="4"/>
    <m/>
    <m/>
    <m/>
    <m/>
    <m/>
    <m/>
    <m/>
    <m/>
    <m/>
  </r>
  <r>
    <s v="vrealizeauto"/>
    <s v="vrealizeauto"/>
    <m/>
    <m/>
    <m/>
    <m/>
    <m/>
    <m/>
    <m/>
    <m/>
    <s v="No"/>
    <n v="356"/>
    <m/>
    <m/>
    <x v="1"/>
    <d v="2019-11-07T19:30:00.000"/>
    <s v="â˜‘ï¸Simple set up_x000a_â˜‘ï¸DevOps friendly_x000a_â˜‘ï¸Secure and compliant _x000a__x000a_Explore the benefits and features of #vRA."/>
    <m/>
    <m/>
    <x v="3"/>
    <m/>
    <s v="http://pbs.twimg.com/profile_images/884672543780519937/V1A9oV4E_normal.jpg"/>
    <x v="241"/>
    <s v="https://twitter.com/#!/vrealizeauto/status/1192524620815065088"/>
    <m/>
    <m/>
    <s v="1192524620815065088"/>
    <m/>
    <b v="0"/>
    <n v="10"/>
    <s v=""/>
    <b v="0"/>
    <s v="en"/>
    <m/>
    <s v=""/>
    <b v="0"/>
    <n v="5"/>
    <s v=""/>
    <s v="Twitter Ads Composer"/>
    <b v="0"/>
    <s v="1192524620815065088"/>
    <s v="Tweet"/>
    <n v="0"/>
    <n v="0"/>
    <m/>
    <m/>
    <m/>
    <m/>
    <m/>
    <m/>
    <m/>
    <m/>
    <n v="3"/>
    <s v="4"/>
    <s v="4"/>
    <n v="4"/>
    <n v="19.047619047619047"/>
    <n v="0"/>
    <n v="0"/>
    <n v="0"/>
    <n v="0"/>
    <n v="17"/>
    <n v="80.95238095238095"/>
    <n v="21"/>
  </r>
  <r>
    <s v="vrealizeauto"/>
    <s v="vrealizeauto"/>
    <m/>
    <m/>
    <m/>
    <m/>
    <m/>
    <m/>
    <m/>
    <m/>
    <s v="No"/>
    <n v="357"/>
    <m/>
    <m/>
    <x v="1"/>
    <d v="2019-11-08T16:30:18.000"/>
    <s v="#vRA Cloud users can now configure projects for project-level deployment sharing, or for deployments to be owned by a specific user. 👥_x000a__x000a_We share examples of permissions from the latest release: https://t.co/XB8jkqZHJr https://t.co/YP4u9kWKB6"/>
    <s v="http://r.socialstudio.radian6.com/1edc05e7-a882-4d16-99d5-4d439c735a2d"/>
    <s v="radian6.com"/>
    <x v="3"/>
    <s v="https://pbs.twimg.com/media/EI3TR1hXsAAVqk1.jpg"/>
    <s v="https://pbs.twimg.com/media/EI3TR1hXsAAVqk1.jpg"/>
    <x v="242"/>
    <s v="https://twitter.com/#!/vrealizeauto/status/1192841785489395714"/>
    <m/>
    <m/>
    <s v="1192841785489395714"/>
    <m/>
    <b v="0"/>
    <n v="4"/>
    <s v=""/>
    <b v="0"/>
    <s v="en"/>
    <m/>
    <s v=""/>
    <b v="0"/>
    <n v="3"/>
    <s v=""/>
    <s v="Salesforce - Social Studio"/>
    <b v="0"/>
    <s v="1192841785489395714"/>
    <s v="Tweet"/>
    <n v="0"/>
    <n v="0"/>
    <m/>
    <m/>
    <m/>
    <m/>
    <m/>
    <m/>
    <m/>
    <m/>
    <n v="3"/>
    <s v="4"/>
    <s v="4"/>
    <n v="0"/>
    <n v="0"/>
    <n v="1"/>
    <n v="3.225806451612903"/>
    <n v="0"/>
    <n v="0"/>
    <n v="30"/>
    <n v="96.7741935483871"/>
    <n v="31"/>
  </r>
  <r>
    <s v="vrealizeauto"/>
    <s v="vrealizeauto"/>
    <m/>
    <m/>
    <m/>
    <m/>
    <m/>
    <m/>
    <m/>
    <m/>
    <s v="No"/>
    <n v="358"/>
    <m/>
    <m/>
    <x v="1"/>
    <d v="2019-11-13T17:20:10.000"/>
    <s v="General availability for #vRA 8.0 is here! 🙌🎉_x000a__x000a_Which strategic use cases are you using #vRealize Automation for? https://t.co/vcXgHZkSN0"/>
    <s v="https://blogs.vmware.com/management/2019/10/announcing-general-availability-of-vmware-vrealize-automation-8-0.html?src=so_5703fb3d92c20&amp;cid=70134000001M5td&amp;utm_source=social&amp;utm_medium=social&amp;utm_campaign=CMBU-social-efforts"/>
    <s v="vmware.com"/>
    <x v="67"/>
    <m/>
    <s v="http://pbs.twimg.com/profile_images/884672543780519937/V1A9oV4E_normal.jpg"/>
    <x v="243"/>
    <s v="https://twitter.com/#!/vrealizeauto/status/1194666275814821888"/>
    <m/>
    <m/>
    <s v="1194666275814821888"/>
    <m/>
    <b v="0"/>
    <n v="4"/>
    <s v=""/>
    <b v="0"/>
    <s v="en"/>
    <m/>
    <s v=""/>
    <b v="0"/>
    <n v="2"/>
    <s v=""/>
    <s v="Twitter Web App"/>
    <b v="0"/>
    <s v="1194666275814821888"/>
    <s v="Tweet"/>
    <n v="0"/>
    <n v="0"/>
    <m/>
    <m/>
    <m/>
    <m/>
    <m/>
    <m/>
    <m/>
    <m/>
    <n v="3"/>
    <s v="4"/>
    <s v="4"/>
    <n v="0"/>
    <n v="0"/>
    <n v="0"/>
    <n v="0"/>
    <n v="0"/>
    <n v="0"/>
    <n v="18"/>
    <n v="100"/>
    <n v="18"/>
  </r>
  <r>
    <s v="vnagesh"/>
    <s v="vrealizeauto"/>
    <m/>
    <m/>
    <m/>
    <m/>
    <m/>
    <m/>
    <m/>
    <m/>
    <s v="No"/>
    <n v="359"/>
    <m/>
    <m/>
    <x v="0"/>
    <d v="2019-11-13T19:27:11.000"/>
    <s v="RT @vRealizeAuto: General availability for #vRA 8.0 is here! 🙌🎉_x000a__x000a_Which strategic use cases are you using #vRealize Automation for? https://…"/>
    <m/>
    <m/>
    <x v="67"/>
    <m/>
    <s v="http://pbs.twimg.com/profile_images/820988813292011521/Bw9TfjiW_normal.jpg"/>
    <x v="244"/>
    <s v="https://twitter.com/#!/vnagesh/status/1194698241113284608"/>
    <m/>
    <m/>
    <s v="1194698241113284608"/>
    <m/>
    <b v="0"/>
    <n v="0"/>
    <s v=""/>
    <b v="0"/>
    <s v="en"/>
    <m/>
    <s v=""/>
    <b v="0"/>
    <n v="2"/>
    <s v="1194666275814821888"/>
    <s v="Twitter for Android"/>
    <b v="0"/>
    <s v="1194666275814821888"/>
    <s v="Tweet"/>
    <n v="0"/>
    <n v="0"/>
    <m/>
    <m/>
    <m/>
    <m/>
    <m/>
    <m/>
    <m/>
    <m/>
    <n v="2"/>
    <s v="4"/>
    <s v="4"/>
    <n v="0"/>
    <n v="0"/>
    <n v="0"/>
    <n v="0"/>
    <n v="0"/>
    <n v="0"/>
    <n v="20"/>
    <n v="100"/>
    <n v="20"/>
  </r>
  <r>
    <s v="publicsafetyust"/>
    <s v="tiktok_us"/>
    <m/>
    <m/>
    <m/>
    <m/>
    <m/>
    <m/>
    <m/>
    <m/>
    <s v="No"/>
    <n v="361"/>
    <m/>
    <m/>
    <x v="0"/>
    <d v="2019-11-16T04:37:26.000"/>
    <s v="We realize making videos for @tiktok_us is all the rage right now, but please...don’t do them in the middle of the street. _x000a__x000a_#VRA #USTPubSafe #roxanne"/>
    <m/>
    <m/>
    <x v="68"/>
    <m/>
    <s v="http://pbs.twimg.com/profile_images/1190164881967857664/-QqOdOmK_normal.jpg"/>
    <x v="245"/>
    <s v="https://twitter.com/#!/publicsafetyust/status/1195561490549481472"/>
    <m/>
    <m/>
    <s v="1195561490549481472"/>
    <m/>
    <b v="0"/>
    <n v="12"/>
    <s v=""/>
    <b v="0"/>
    <s v="en"/>
    <m/>
    <s v=""/>
    <b v="0"/>
    <n v="1"/>
    <s v=""/>
    <s v="Twitter for iPhone"/>
    <b v="0"/>
    <s v="1195561490549481472"/>
    <s v="Tweet"/>
    <n v="0"/>
    <n v="0"/>
    <m/>
    <m/>
    <m/>
    <m/>
    <m/>
    <m/>
    <m/>
    <m/>
    <n v="1"/>
    <s v="30"/>
    <s v="30"/>
    <n v="1"/>
    <n v="3.7037037037037037"/>
    <n v="1"/>
    <n v="3.7037037037037037"/>
    <n v="0"/>
    <n v="0"/>
    <n v="25"/>
    <n v="92.5925925925926"/>
    <n v="27"/>
  </r>
  <r>
    <s v="publicsafetyust"/>
    <s v="publicsafetyust"/>
    <m/>
    <m/>
    <m/>
    <m/>
    <m/>
    <m/>
    <m/>
    <m/>
    <s v="No"/>
    <n v="362"/>
    <m/>
    <m/>
    <x v="1"/>
    <d v="2019-11-14T00:52:00.000"/>
    <s v="Follow along with us this Friday starting at 7 PM._x000a__x000a_It will be our first 12 Hour VRA of the year!_x000a__x000a_#VRA #USTPubSafe #CaffeineWillBeNeeded https://t.co/yrF1qABfSI"/>
    <m/>
    <m/>
    <x v="69"/>
    <s v="https://pbs.twimg.com/ext_tw_video_thumb/1194779957786005504/pu/img/RDFQlYdQefjNLx7S.jpg"/>
    <s v="https://pbs.twimg.com/ext_tw_video_thumb/1194779957786005504/pu/img/RDFQlYdQefjNLx7S.jpg"/>
    <x v="246"/>
    <s v="https://twitter.com/#!/publicsafetyust/status/1194779984189112320"/>
    <m/>
    <m/>
    <s v="1194779984189112320"/>
    <m/>
    <b v="0"/>
    <n v="0"/>
    <s v=""/>
    <b v="0"/>
    <s v="en"/>
    <m/>
    <s v=""/>
    <b v="0"/>
    <n v="0"/>
    <s v=""/>
    <s v="Twitter for iPhone"/>
    <b v="0"/>
    <s v="1194779984189112320"/>
    <s v="Tweet"/>
    <n v="0"/>
    <n v="0"/>
    <m/>
    <m/>
    <m/>
    <m/>
    <m/>
    <m/>
    <m/>
    <m/>
    <n v="8"/>
    <s v="30"/>
    <s v="30"/>
    <n v="0"/>
    <n v="0"/>
    <n v="0"/>
    <n v="0"/>
    <n v="0"/>
    <n v="0"/>
    <n v="24"/>
    <n v="100"/>
    <n v="24"/>
  </r>
  <r>
    <s v="publicsafetyust"/>
    <s v="publicsafetyust"/>
    <m/>
    <m/>
    <m/>
    <m/>
    <m/>
    <m/>
    <m/>
    <m/>
    <s v="No"/>
    <n v="363"/>
    <m/>
    <m/>
    <x v="1"/>
    <d v="2019-11-16T01:59:28.000"/>
    <s v="We’re a little late with the start of our Virtual Ride Along 😬😬_x000a__x000a_At the beginning of the shift, officers responded to a medical/injury where a student ran into a door 🤦‍♂️_x000a__x000a_#VRA #USTPubSafe https://t.co/LhDC2Jaoax"/>
    <m/>
    <m/>
    <x v="70"/>
    <s v="https://pbs.twimg.com/tweet_video_thumb/EJdYrXdXsAApoym.jpg"/>
    <s v="https://pbs.twimg.com/tweet_video_thumb/EJdYrXdXsAApoym.jpg"/>
    <x v="247"/>
    <s v="https://twitter.com/#!/publicsafetyust/status/1195521738320367618"/>
    <m/>
    <m/>
    <s v="1195521738320367618"/>
    <m/>
    <b v="0"/>
    <n v="9"/>
    <s v=""/>
    <b v="0"/>
    <s v="en"/>
    <m/>
    <s v=""/>
    <b v="0"/>
    <n v="0"/>
    <s v=""/>
    <s v="Twitter for iPhone"/>
    <b v="0"/>
    <s v="1195521738320367618"/>
    <s v="Tweet"/>
    <n v="0"/>
    <n v="0"/>
    <m/>
    <m/>
    <m/>
    <m/>
    <m/>
    <m/>
    <m/>
    <m/>
    <n v="8"/>
    <s v="30"/>
    <s v="30"/>
    <n v="0"/>
    <n v="0"/>
    <n v="1"/>
    <n v="2.9411764705882355"/>
    <n v="0"/>
    <n v="0"/>
    <n v="33"/>
    <n v="97.05882352941177"/>
    <n v="34"/>
  </r>
  <r>
    <s v="publicsafetyust"/>
    <s v="publicsafetyust"/>
    <m/>
    <m/>
    <m/>
    <m/>
    <m/>
    <m/>
    <m/>
    <m/>
    <s v="No"/>
    <n v="364"/>
    <m/>
    <m/>
    <x v="1"/>
    <d v="2019-11-16T02:05:04.000"/>
    <s v="Officers also checked on a complaint on Selby Avenue. _x000a__x000a_A neighbor called in and stated a charter bus was left running for an extended period of time. _x000a__x000a_Officers located the bus, which was turned off at the time. _x000a__x000a_#VRA #USTPubSafe"/>
    <m/>
    <m/>
    <x v="70"/>
    <m/>
    <s v="http://pbs.twimg.com/profile_images/1190164881967857664/-QqOdOmK_normal.jpg"/>
    <x v="248"/>
    <s v="https://twitter.com/#!/publicsafetyust/status/1195523146562113542"/>
    <m/>
    <m/>
    <s v="1195523146562113542"/>
    <m/>
    <b v="0"/>
    <n v="0"/>
    <s v=""/>
    <b v="0"/>
    <s v="en"/>
    <m/>
    <s v=""/>
    <b v="0"/>
    <n v="0"/>
    <s v=""/>
    <s v="Twitter for iPhone"/>
    <b v="0"/>
    <s v="1195523146562113542"/>
    <s v="Tweet"/>
    <n v="0"/>
    <n v="0"/>
    <m/>
    <m/>
    <m/>
    <m/>
    <m/>
    <m/>
    <m/>
    <m/>
    <n v="8"/>
    <s v="30"/>
    <s v="30"/>
    <n v="0"/>
    <n v="0"/>
    <n v="1"/>
    <n v="2.5"/>
    <n v="0"/>
    <n v="0"/>
    <n v="39"/>
    <n v="97.5"/>
    <n v="40"/>
  </r>
  <r>
    <s v="publicsafetyust"/>
    <s v="publicsafetyust"/>
    <m/>
    <m/>
    <m/>
    <m/>
    <m/>
    <m/>
    <m/>
    <m/>
    <s v="No"/>
    <n v="365"/>
    <m/>
    <m/>
    <x v="1"/>
    <d v="2019-11-16T03:19:27.000"/>
    <s v="Officers are responding to a suspicious odor call on north campus. _x000a__x000a_#VRA #USTPubSafe"/>
    <m/>
    <m/>
    <x v="70"/>
    <m/>
    <s v="http://pbs.twimg.com/profile_images/1190164881967857664/-QqOdOmK_normal.jpg"/>
    <x v="249"/>
    <s v="https://twitter.com/#!/publicsafetyust/status/1195541865426280448"/>
    <m/>
    <m/>
    <s v="1195541865426280448"/>
    <m/>
    <b v="0"/>
    <n v="5"/>
    <s v=""/>
    <b v="0"/>
    <s v="en"/>
    <m/>
    <s v=""/>
    <b v="0"/>
    <n v="0"/>
    <s v=""/>
    <s v="Twitter for iPhone"/>
    <b v="0"/>
    <s v="1195541865426280448"/>
    <s v="Tweet"/>
    <n v="0"/>
    <n v="0"/>
    <m/>
    <m/>
    <m/>
    <m/>
    <m/>
    <m/>
    <m/>
    <m/>
    <n v="8"/>
    <s v="30"/>
    <s v="30"/>
    <n v="0"/>
    <n v="0"/>
    <n v="2"/>
    <n v="15.384615384615385"/>
    <n v="0"/>
    <n v="0"/>
    <n v="11"/>
    <n v="84.61538461538461"/>
    <n v="13"/>
  </r>
  <r>
    <s v="publicsafetyust"/>
    <s v="publicsafetyust"/>
    <m/>
    <m/>
    <m/>
    <m/>
    <m/>
    <m/>
    <m/>
    <m/>
    <s v="No"/>
    <n v="366"/>
    <m/>
    <m/>
    <x v="1"/>
    <d v="2019-11-16T05:52:15.000"/>
    <s v="We know, we know...it’s officially cuffing season._x000a__x000a_Our law enforcement partners are out keeping our roadways safe. SO...if you’re going out this weekend, make sure you have a sober ride lined up._x000a__x000a_We’d hate to see you end up in actual cuffs._x000a__x000a_#VRA #USTPubSafe #BecauseWeCare https://t.co/6DlMd2ygGi"/>
    <m/>
    <m/>
    <x v="71"/>
    <s v="https://pbs.twimg.com/tweet_video_thumb/EJeN9XNXUAA8bmZ.jpg"/>
    <s v="https://pbs.twimg.com/tweet_video_thumb/EJeN9XNXUAA8bmZ.jpg"/>
    <x v="250"/>
    <s v="https://twitter.com/#!/publicsafetyust/status/1195580317706440705"/>
    <m/>
    <m/>
    <s v="1195580317706440705"/>
    <m/>
    <b v="0"/>
    <n v="4"/>
    <s v=""/>
    <b v="0"/>
    <s v="en"/>
    <m/>
    <s v=""/>
    <b v="0"/>
    <n v="0"/>
    <s v=""/>
    <s v="Twitter for iPhone"/>
    <b v="0"/>
    <s v="1195580317706440705"/>
    <s v="Tweet"/>
    <n v="0"/>
    <n v="0"/>
    <m/>
    <m/>
    <m/>
    <m/>
    <m/>
    <m/>
    <m/>
    <m/>
    <n v="8"/>
    <s v="30"/>
    <s v="30"/>
    <n v="1"/>
    <n v="2"/>
    <n v="2"/>
    <n v="4"/>
    <n v="1"/>
    <n v="2"/>
    <n v="47"/>
    <n v="94"/>
    <n v="50"/>
  </r>
  <r>
    <s v="publicsafetyust"/>
    <s v="publicsafetyust"/>
    <m/>
    <m/>
    <m/>
    <m/>
    <m/>
    <m/>
    <m/>
    <m/>
    <s v="No"/>
    <n v="367"/>
    <m/>
    <m/>
    <x v="1"/>
    <d v="2019-11-16T06:41:22.000"/>
    <s v="Officers just cleared from an alcohol incident on north campus. _x000a__x000a_Two individuals were picked up and taken off campus by parents. _x000a__x000a_#VRA #USTPubSafe"/>
    <m/>
    <m/>
    <x v="70"/>
    <m/>
    <s v="http://pbs.twimg.com/profile_images/1190164881967857664/-QqOdOmK_normal.jpg"/>
    <x v="251"/>
    <s v="https://twitter.com/#!/publicsafetyust/status/1195592680178356224"/>
    <m/>
    <m/>
    <s v="1195592680178356224"/>
    <m/>
    <b v="0"/>
    <n v="4"/>
    <s v=""/>
    <b v="0"/>
    <s v="en"/>
    <m/>
    <s v=""/>
    <b v="0"/>
    <n v="0"/>
    <s v=""/>
    <s v="Twitter for iPhone"/>
    <b v="0"/>
    <s v="1195592680178356224"/>
    <s v="Tweet"/>
    <n v="0"/>
    <n v="0"/>
    <m/>
    <m/>
    <m/>
    <m/>
    <m/>
    <m/>
    <m/>
    <m/>
    <n v="8"/>
    <s v="30"/>
    <s v="30"/>
    <n v="1"/>
    <n v="4.3478260869565215"/>
    <n v="0"/>
    <n v="0"/>
    <n v="0"/>
    <n v="0"/>
    <n v="22"/>
    <n v="95.65217391304348"/>
    <n v="23"/>
  </r>
  <r>
    <s v="publicsafetyust"/>
    <s v="publicsafetyust"/>
    <m/>
    <m/>
    <m/>
    <m/>
    <m/>
    <m/>
    <m/>
    <m/>
    <s v="No"/>
    <n v="368"/>
    <m/>
    <m/>
    <x v="1"/>
    <d v="2019-11-16T08:40:03.000"/>
    <s v="We took possession of three unsecured bikes outside of Cretin Residence Hall tonight. Two of which had bike locks on them, but were not being used to secure them to the rack 🤦‍♂️_x000a__x000a_If these belong to you, stop by our office to claim them!_x000a__x000a_#VRA #BikeTheftPrevention #USTPubSafe https://t.co/HqMF3G1OEa"/>
    <m/>
    <m/>
    <x v="72"/>
    <s v="https://pbs.twimg.com/tweet_video_thumb/EJe0XYQXkAAIJM_.jpg"/>
    <s v="https://pbs.twimg.com/tweet_video_thumb/EJe0XYQXkAAIJM_.jpg"/>
    <x v="252"/>
    <s v="https://twitter.com/#!/publicsafetyust/status/1195622546575679489"/>
    <m/>
    <m/>
    <s v="1195622546575679489"/>
    <m/>
    <b v="0"/>
    <n v="3"/>
    <s v=""/>
    <b v="0"/>
    <s v="en"/>
    <m/>
    <s v=""/>
    <b v="0"/>
    <n v="0"/>
    <s v=""/>
    <s v="Twitter for iPhone"/>
    <b v="0"/>
    <s v="1195622546575679489"/>
    <s v="Tweet"/>
    <n v="0"/>
    <n v="0"/>
    <m/>
    <m/>
    <m/>
    <m/>
    <m/>
    <m/>
    <m/>
    <m/>
    <n v="8"/>
    <s v="30"/>
    <s v="30"/>
    <n v="1"/>
    <n v="2.127659574468085"/>
    <n v="0"/>
    <n v="0"/>
    <n v="0"/>
    <n v="0"/>
    <n v="46"/>
    <n v="97.87234042553192"/>
    <n v="47"/>
  </r>
  <r>
    <s v="publicsafetyust"/>
    <s v="publicsafetyust"/>
    <m/>
    <m/>
    <m/>
    <m/>
    <m/>
    <m/>
    <m/>
    <m/>
    <s v="No"/>
    <n v="369"/>
    <m/>
    <m/>
    <x v="1"/>
    <d v="2019-11-16T12:24:34.000"/>
    <s v="That does it for tonight! Sorry it was a slow one!_x000a__x000a_#VRA #USTPubSafe"/>
    <m/>
    <m/>
    <x v="70"/>
    <m/>
    <s v="http://pbs.twimg.com/profile_images/1190164881967857664/-QqOdOmK_normal.jpg"/>
    <x v="253"/>
    <s v="https://twitter.com/#!/publicsafetyust/status/1195679049080877056"/>
    <m/>
    <m/>
    <s v="1195679049080877056"/>
    <m/>
    <b v="0"/>
    <n v="0"/>
    <s v=""/>
    <b v="0"/>
    <s v="en"/>
    <m/>
    <s v=""/>
    <b v="0"/>
    <n v="0"/>
    <s v=""/>
    <s v="Twitter for iPhone"/>
    <b v="0"/>
    <s v="1195679049080877056"/>
    <s v="Tweet"/>
    <n v="0"/>
    <n v="0"/>
    <m/>
    <m/>
    <m/>
    <m/>
    <m/>
    <m/>
    <m/>
    <m/>
    <n v="8"/>
    <s v="30"/>
    <s v="30"/>
    <n v="0"/>
    <n v="0"/>
    <n v="2"/>
    <n v="15.384615384615385"/>
    <n v="0"/>
    <n v="0"/>
    <n v="11"/>
    <n v="84.61538461538461"/>
    <n v="13"/>
  </r>
  <r>
    <s v="tvallons"/>
    <s v="vmware_be"/>
    <m/>
    <m/>
    <m/>
    <m/>
    <m/>
    <m/>
    <m/>
    <m/>
    <s v="No"/>
    <n v="370"/>
    <m/>
    <m/>
    <x v="0"/>
    <d v="2019-11-16T12:30:14.000"/>
    <s v="Great post from @vhojan! Also the @ITQ_BeLux team has several kick ass consultants aspiring to become a #VCDX. And we fully support them. We also continue to hire, so if you’re inspired, get in touch! #VMware #vRO #vRA #PKS #Horizon #WorkspaceONE @VMware_BE #vExpert @ITQ https://t.co/0odB5rSdh9"/>
    <s v="https://twitter.com/vhojan/status/1195665201833619456"/>
    <s v="twitter.com"/>
    <x v="73"/>
    <m/>
    <s v="http://pbs.twimg.com/profile_images/776692731833905153/2AQmiscn_normal.jpg"/>
    <x v="254"/>
    <s v="https://twitter.com/#!/tvallons/status/1195680476108906496"/>
    <m/>
    <m/>
    <s v="1195680476108906496"/>
    <m/>
    <b v="0"/>
    <n v="7"/>
    <s v=""/>
    <b v="1"/>
    <s v="en"/>
    <m/>
    <s v="1195665201833619456"/>
    <b v="0"/>
    <n v="4"/>
    <s v=""/>
    <s v="Twitter for iPhone"/>
    <b v="0"/>
    <s v="1195680476108906496"/>
    <s v="Tweet"/>
    <n v="0"/>
    <n v="0"/>
    <m/>
    <m/>
    <m/>
    <m/>
    <m/>
    <m/>
    <m/>
    <m/>
    <n v="1"/>
    <s v="9"/>
    <s v="9"/>
    <m/>
    <m/>
    <m/>
    <m/>
    <m/>
    <m/>
    <m/>
    <m/>
    <m/>
  </r>
  <r>
    <s v="coscialeo"/>
    <s v="coscialeo"/>
    <m/>
    <m/>
    <m/>
    <m/>
    <m/>
    <m/>
    <m/>
    <m/>
    <s v="No"/>
    <n v="371"/>
    <m/>
    <m/>
    <x v="1"/>
    <d v="2019-11-06T11:25:38.000"/>
    <s v="DÃ©couvrez les nouveautÃ©s sur vRA 8 par Alexandre Gerbaud #vmworld #vra #vrealize https://t.co/XAwPGc8QCK"/>
    <s v="https://www.linkedin.com/slink?code=eqvvvm2"/>
    <s v="linkedin.com"/>
    <x v="74"/>
    <m/>
    <s v="http://pbs.twimg.com/profile_images/1013928329114681345/37f08RGf_normal.jpg"/>
    <x v="255"/>
    <s v="https://twitter.com/#!/coscialeo/status/1192040337935613952"/>
    <m/>
    <m/>
    <s v="1192040337935613952"/>
    <m/>
    <b v="0"/>
    <n v="0"/>
    <s v=""/>
    <b v="0"/>
    <s v="fr"/>
    <m/>
    <s v=""/>
    <b v="0"/>
    <n v="0"/>
    <s v=""/>
    <s v="LinkedIn"/>
    <b v="0"/>
    <s v="1192040337935613952"/>
    <s v="Tweet"/>
    <n v="0"/>
    <n v="0"/>
    <m/>
    <m/>
    <m/>
    <m/>
    <m/>
    <m/>
    <m/>
    <m/>
    <n v="1"/>
    <s v="9"/>
    <s v="9"/>
    <n v="0"/>
    <n v="0"/>
    <n v="0"/>
    <n v="0"/>
    <n v="0"/>
    <n v="0"/>
    <n v="14"/>
    <n v="100"/>
    <n v="14"/>
  </r>
  <r>
    <s v="itq_belux"/>
    <s v="coscialeo"/>
    <m/>
    <m/>
    <m/>
    <m/>
    <m/>
    <m/>
    <m/>
    <m/>
    <s v="No"/>
    <n v="372"/>
    <m/>
    <m/>
    <x v="0"/>
    <d v="2019-11-06T16:41:01.000"/>
    <s v="RT @coscialeo: DÃ©couvrez les nouveautÃ©s sur vRA 8 par Alexandre Gerbaud #vmworld #vra #vrealize https://t.co/XAwPGc8QCK"/>
    <s v="https://www.linkedin.com/slink?code=eqvvvm2"/>
    <s v="linkedin.com"/>
    <x v="74"/>
    <m/>
    <s v="http://pbs.twimg.com/profile_images/1177332252012875776/POeU6Gk8_normal.jpg"/>
    <x v="256"/>
    <s v="https://twitter.com/#!/itq_belux/status/1192119708495036416"/>
    <m/>
    <m/>
    <s v="1192119708495036416"/>
    <m/>
    <b v="0"/>
    <n v="0"/>
    <s v=""/>
    <b v="0"/>
    <s v="fr"/>
    <m/>
    <s v=""/>
    <b v="0"/>
    <n v="1"/>
    <s v="1192040337935613952"/>
    <s v="Twitter for iPhone"/>
    <b v="0"/>
    <s v="1192040337935613952"/>
    <s v="Tweet"/>
    <n v="0"/>
    <n v="0"/>
    <m/>
    <m/>
    <m/>
    <m/>
    <m/>
    <m/>
    <m/>
    <m/>
    <n v="1"/>
    <s v="9"/>
    <s v="9"/>
    <n v="0"/>
    <n v="0"/>
    <n v="0"/>
    <n v="0"/>
    <n v="0"/>
    <n v="0"/>
    <n v="16"/>
    <n v="100"/>
    <n v="16"/>
  </r>
  <r>
    <s v="digidaddyin"/>
    <s v="digidaddyin"/>
    <m/>
    <m/>
    <m/>
    <m/>
    <m/>
    <m/>
    <m/>
    <m/>
    <s v="No"/>
    <n v="373"/>
    <m/>
    <m/>
    <x v="1"/>
    <d v="2019-11-16T12:02:17.000"/>
    <s v="తహసీల్దారుల  తాటా తీసాడు _x000a__x000a_https://t.co/LboC6qgyEy_x000a__x000a_#Tahsildar #mro #vro #vra #revenue #telangana #TSGovt"/>
    <s v="https://www.youtube.com/watch?v=fG8zXBDqzFo&amp;feature=youtu.be"/>
    <s v="youtube.com"/>
    <x v="75"/>
    <m/>
    <s v="http://pbs.twimg.com/profile_images/1192746861783728128/OUQOUnlT_normal.png"/>
    <x v="257"/>
    <s v="https://twitter.com/#!/digidaddyin/status/1195673441480740864"/>
    <m/>
    <m/>
    <s v="1195673441480740864"/>
    <m/>
    <b v="0"/>
    <n v="0"/>
    <s v=""/>
    <b v="0"/>
    <s v="te"/>
    <m/>
    <s v=""/>
    <b v="0"/>
    <n v="1"/>
    <s v=""/>
    <s v="Twitter Web App"/>
    <b v="0"/>
    <s v="1195673441480740864"/>
    <s v="Tweet"/>
    <n v="0"/>
    <n v="0"/>
    <m/>
    <m/>
    <m/>
    <m/>
    <m/>
    <m/>
    <m/>
    <m/>
    <n v="1"/>
    <s v="29"/>
    <s v="29"/>
    <n v="0"/>
    <n v="0"/>
    <n v="0"/>
    <n v="0"/>
    <n v="0"/>
    <n v="0"/>
    <n v="17"/>
    <n v="100"/>
    <n v="17"/>
  </r>
  <r>
    <s v="telangaanabidda"/>
    <s v="digidaddyin"/>
    <m/>
    <m/>
    <m/>
    <m/>
    <m/>
    <m/>
    <m/>
    <m/>
    <s v="No"/>
    <n v="374"/>
    <m/>
    <m/>
    <x v="0"/>
    <d v="2019-11-16T13:00:37.000"/>
    <s v="RT @DigiDaddyin: తహసీల్దారుల  తాటా తీసాడు _x000a__x000a_https://t.co/LboC6qgyEy_x000a__x000a_#Tahsildar #mro #vro #vra #revenue #telangana #TSGovt"/>
    <s v="https://www.youtube.com/watch?v=fG8zXBDqzFo&amp;feature=youtu.be"/>
    <s v="youtube.com"/>
    <x v="75"/>
    <m/>
    <s v="http://pbs.twimg.com/profile_images/773957337589567488/AtIjt8aC_normal.jpg"/>
    <x v="258"/>
    <s v="https://twitter.com/#!/telangaanabidda/status/1195688119162589186"/>
    <m/>
    <m/>
    <s v="1195688119162589186"/>
    <m/>
    <b v="0"/>
    <n v="0"/>
    <s v=""/>
    <b v="0"/>
    <s v="te"/>
    <m/>
    <s v=""/>
    <b v="0"/>
    <n v="1"/>
    <s v="1195673441480740864"/>
    <s v="RT Telangana Based Tweets"/>
    <b v="0"/>
    <s v="1195673441480740864"/>
    <s v="Tweet"/>
    <n v="0"/>
    <n v="0"/>
    <m/>
    <m/>
    <m/>
    <m/>
    <m/>
    <m/>
    <m/>
    <m/>
    <n v="1"/>
    <s v="29"/>
    <s v="29"/>
    <n v="0"/>
    <n v="0"/>
    <n v="0"/>
    <n v="0"/>
    <n v="0"/>
    <n v="0"/>
    <n v="19"/>
    <n v="100"/>
    <n v="19"/>
  </r>
  <r>
    <s v="perezitq"/>
    <s v="itq_belux"/>
    <m/>
    <m/>
    <m/>
    <m/>
    <m/>
    <m/>
    <m/>
    <m/>
    <s v="No"/>
    <n v="375"/>
    <m/>
    <m/>
    <x v="0"/>
    <d v="2019-11-16T15:00:59.000"/>
    <s v="RT @tvallons: Great post from @vhojan! Also the @ITQ_BeLux team has several kick ass consultants aspiring to become a #VCDX. And we fully s…"/>
    <m/>
    <m/>
    <x v="76"/>
    <m/>
    <s v="http://pbs.twimg.com/profile_images/1058646830777536512/5IZ5V59G_normal.jpg"/>
    <x v="259"/>
    <s v="https://twitter.com/#!/perezitq/status/1195718412137304064"/>
    <m/>
    <m/>
    <s v="1195718412137304064"/>
    <m/>
    <b v="0"/>
    <n v="0"/>
    <s v=""/>
    <b v="1"/>
    <s v="en"/>
    <m/>
    <s v="1195665201833619456"/>
    <b v="0"/>
    <n v="4"/>
    <s v="1195680476108906496"/>
    <s v="Twitter for iPhone"/>
    <b v="0"/>
    <s v="1195680476108906496"/>
    <s v="Tweet"/>
    <n v="0"/>
    <n v="0"/>
    <m/>
    <m/>
    <m/>
    <m/>
    <m/>
    <m/>
    <m/>
    <m/>
    <n v="1"/>
    <s v="9"/>
    <s v="9"/>
    <m/>
    <m/>
    <m/>
    <m/>
    <m/>
    <m/>
    <m/>
    <m/>
    <m/>
  </r>
  <r>
    <s v="mayatcontreras"/>
    <s v="mayatcontreras"/>
    <m/>
    <m/>
    <m/>
    <m/>
    <m/>
    <m/>
    <m/>
    <m/>
    <s v="No"/>
    <n v="378"/>
    <m/>
    <m/>
    <x v="1"/>
    <d v="2019-11-15T20:05:01.000"/>
    <s v="2/ There have been over 1688 polling places shut down since the #VRA was gutted by Chief Justice Roberts and the conservatives on SCOTUS. According to a study done by The Leadership Conference on Civil and Human Rights, 214 of those closed polling locations are in GA alone. https://t.co/hiVdnZ6Jgb"/>
    <m/>
    <m/>
    <x v="3"/>
    <s v="https://pbs.twimg.com/media/EJcHja-XYAMN1Hw.jpg"/>
    <s v="https://pbs.twimg.com/media/EJcHja-XYAMN1Hw.jpg"/>
    <x v="260"/>
    <s v="https://twitter.com/#!/mayatcontreras/status/1195432537713184768"/>
    <m/>
    <m/>
    <s v="1195432537713184768"/>
    <s v="1195432528951296000"/>
    <b v="0"/>
    <n v="19"/>
    <s v="25801216"/>
    <b v="0"/>
    <s v="en"/>
    <m/>
    <s v=""/>
    <b v="0"/>
    <n v="16"/>
    <s v=""/>
    <s v="Twitter Web App"/>
    <b v="0"/>
    <s v="1195432528951296000"/>
    <s v="Tweet"/>
    <n v="0"/>
    <n v="0"/>
    <m/>
    <m/>
    <m/>
    <m/>
    <m/>
    <m/>
    <m/>
    <m/>
    <n v="1"/>
    <s v="5"/>
    <s v="5"/>
    <n v="0"/>
    <n v="0"/>
    <n v="0"/>
    <n v="0"/>
    <n v="0"/>
    <n v="0"/>
    <n v="48"/>
    <n v="100"/>
    <n v="48"/>
  </r>
  <r>
    <s v="jenhodges7"/>
    <s v="mayatcontreras"/>
    <m/>
    <m/>
    <m/>
    <m/>
    <m/>
    <m/>
    <m/>
    <m/>
    <s v="No"/>
    <n v="379"/>
    <m/>
    <m/>
    <x v="0"/>
    <d v="2019-11-16T15:01:24.000"/>
    <s v="RT @mayatcontreras: 2/ There have been over 1688 polling places shut down since the #VRA was gutted by Chief Justice Roberts and the conser…"/>
    <m/>
    <m/>
    <x v="3"/>
    <m/>
    <s v="http://pbs.twimg.com/profile_images/1044989581983010817/MT5fAD2y_normal.jpg"/>
    <x v="261"/>
    <s v="https://twitter.com/#!/jenhodges7/status/1195718516034457601"/>
    <m/>
    <m/>
    <s v="1195718516034457601"/>
    <m/>
    <b v="0"/>
    <n v="0"/>
    <s v=""/>
    <b v="0"/>
    <s v="en"/>
    <m/>
    <s v=""/>
    <b v="0"/>
    <n v="16"/>
    <s v="1195432537713184768"/>
    <s v="Twitter Web App"/>
    <b v="0"/>
    <s v="1195432537713184768"/>
    <s v="Tweet"/>
    <n v="0"/>
    <n v="0"/>
    <m/>
    <m/>
    <m/>
    <m/>
    <m/>
    <m/>
    <m/>
    <m/>
    <n v="1"/>
    <s v="5"/>
    <s v="5"/>
    <n v="0"/>
    <n v="0"/>
    <n v="0"/>
    <n v="0"/>
    <n v="0"/>
    <n v="0"/>
    <n v="24"/>
    <n v="100"/>
    <n v="24"/>
  </r>
  <r>
    <s v="nartist"/>
    <s v="andrewgillum"/>
    <m/>
    <m/>
    <m/>
    <m/>
    <m/>
    <m/>
    <m/>
    <m/>
    <s v="No"/>
    <n v="380"/>
    <m/>
    <m/>
    <x v="0"/>
    <d v="2019-11-16T15:38:19.000"/>
    <s v="RT @Only4RM: America was robbed of 2 historic governorships - @staceyabrams in GA, @AndrewGillum in FL.  No coincidence that these 2 candid…"/>
    <m/>
    <m/>
    <x v="0"/>
    <m/>
    <s v="http://pbs.twimg.com/profile_images/650169730750287872/uFysftr6_normal.jpg"/>
    <x v="262"/>
    <s v="https://twitter.com/#!/nartist/status/1195727806401040384"/>
    <m/>
    <m/>
    <s v="1195727806401040384"/>
    <m/>
    <b v="0"/>
    <n v="0"/>
    <s v=""/>
    <b v="1"/>
    <s v="en"/>
    <m/>
    <s v="1195380155935531008"/>
    <b v="0"/>
    <n v="42"/>
    <s v="1195422576576802816"/>
    <s v="TweetDeck"/>
    <b v="0"/>
    <s v="1195422576576802816"/>
    <s v="Tweet"/>
    <n v="0"/>
    <n v="0"/>
    <m/>
    <m/>
    <m/>
    <m/>
    <m/>
    <m/>
    <m/>
    <m/>
    <n v="1"/>
    <s v="1"/>
    <s v="1"/>
    <m/>
    <m/>
    <m/>
    <m/>
    <m/>
    <m/>
    <m/>
    <m/>
    <m/>
  </r>
  <r>
    <s v="joyceporterdunn"/>
    <s v="andrewgillum"/>
    <m/>
    <m/>
    <m/>
    <m/>
    <m/>
    <m/>
    <m/>
    <m/>
    <s v="No"/>
    <n v="383"/>
    <m/>
    <m/>
    <x v="0"/>
    <d v="2019-11-16T15:41:10.000"/>
    <s v="RT @Only4RM: America was robbed of 2 historic governorships - @staceyabrams in GA, @AndrewGillum in FL.  No coincidence that these 2 candid…"/>
    <m/>
    <m/>
    <x v="0"/>
    <m/>
    <s v="http://pbs.twimg.com/profile_images/850819601906753537/CdoLJuMG_normal.jpg"/>
    <x v="263"/>
    <s v="https://twitter.com/#!/joyceporterdunn/status/1195728524549726208"/>
    <m/>
    <m/>
    <s v="1195728524549726208"/>
    <m/>
    <b v="0"/>
    <n v="0"/>
    <s v=""/>
    <b v="1"/>
    <s v="en"/>
    <m/>
    <s v="1195380155935531008"/>
    <b v="0"/>
    <n v="42"/>
    <s v="1195422576576802816"/>
    <s v="Twitter for iPhone"/>
    <b v="0"/>
    <s v="1195422576576802816"/>
    <s v="Tweet"/>
    <n v="0"/>
    <n v="0"/>
    <m/>
    <m/>
    <m/>
    <m/>
    <m/>
    <m/>
    <m/>
    <m/>
    <n v="1"/>
    <s v="1"/>
    <s v="1"/>
    <m/>
    <m/>
    <m/>
    <m/>
    <m/>
    <m/>
    <m/>
    <m/>
    <m/>
  </r>
  <r>
    <s v="plantflowes"/>
    <s v="andrewgillum"/>
    <m/>
    <m/>
    <m/>
    <m/>
    <m/>
    <m/>
    <m/>
    <m/>
    <s v="No"/>
    <n v="386"/>
    <m/>
    <m/>
    <x v="0"/>
    <d v="2019-11-16T15:42:10.000"/>
    <s v="RT @Only4RM: America was robbed of 2 historic governorships - @staceyabrams in GA, @AndrewGillum in FL.  No coincidence that these 2 candid…"/>
    <m/>
    <m/>
    <x v="0"/>
    <m/>
    <s v="http://pbs.twimg.com/profile_images/1189721203805753345/qDcBw7-D_normal.png"/>
    <x v="264"/>
    <s v="https://twitter.com/#!/plantflowes/status/1195728776308645890"/>
    <m/>
    <m/>
    <s v="1195728776308645890"/>
    <m/>
    <b v="0"/>
    <n v="0"/>
    <s v=""/>
    <b v="1"/>
    <s v="en"/>
    <m/>
    <s v="1195380155935531008"/>
    <b v="0"/>
    <n v="42"/>
    <s v="1195422576576802816"/>
    <s v="Twitter Web Client"/>
    <b v="0"/>
    <s v="1195422576576802816"/>
    <s v="Tweet"/>
    <n v="0"/>
    <n v="0"/>
    <m/>
    <m/>
    <m/>
    <m/>
    <m/>
    <m/>
    <m/>
    <m/>
    <n v="1"/>
    <s v="1"/>
    <s v="1"/>
    <m/>
    <m/>
    <m/>
    <m/>
    <m/>
    <m/>
    <m/>
    <m/>
    <m/>
  </r>
  <r>
    <s v="bluestate2018"/>
    <s v="andrewgillum"/>
    <m/>
    <m/>
    <m/>
    <m/>
    <m/>
    <m/>
    <m/>
    <m/>
    <s v="No"/>
    <n v="389"/>
    <m/>
    <m/>
    <x v="0"/>
    <d v="2019-11-16T15:45:05.000"/>
    <s v="RT @Only4RM: America was robbed of 2 historic governorships - @staceyabrams in GA, @AndrewGillum in FL.  No coincidence that these 2 candid…"/>
    <m/>
    <m/>
    <x v="0"/>
    <m/>
    <s v="http://pbs.twimg.com/profile_images/560185413302628354/LjZDo2bv_normal.png"/>
    <x v="265"/>
    <s v="https://twitter.com/#!/bluestate2018/status/1195729509431087105"/>
    <m/>
    <m/>
    <s v="1195729509431087105"/>
    <m/>
    <b v="0"/>
    <n v="0"/>
    <s v=""/>
    <b v="1"/>
    <s v="en"/>
    <m/>
    <s v="1195380155935531008"/>
    <b v="0"/>
    <n v="42"/>
    <s v="1195422576576802816"/>
    <s v="Twitter for iPhone"/>
    <b v="0"/>
    <s v="1195422576576802816"/>
    <s v="Tweet"/>
    <n v="0"/>
    <n v="0"/>
    <m/>
    <m/>
    <m/>
    <m/>
    <m/>
    <m/>
    <m/>
    <m/>
    <n v="1"/>
    <s v="1"/>
    <s v="1"/>
    <m/>
    <m/>
    <m/>
    <m/>
    <m/>
    <m/>
    <m/>
    <m/>
    <m/>
  </r>
  <r>
    <s v="willmay"/>
    <s v="andrewgillum"/>
    <m/>
    <m/>
    <m/>
    <m/>
    <m/>
    <m/>
    <m/>
    <m/>
    <s v="No"/>
    <n v="392"/>
    <m/>
    <m/>
    <x v="0"/>
    <d v="2019-11-16T15:47:59.000"/>
    <s v="RT @Only4RM: America was robbed of 2 historic governorships - @staceyabrams in GA, @AndrewGillum in FL.  No coincidence that these 2 candid…"/>
    <m/>
    <m/>
    <x v="0"/>
    <m/>
    <s v="http://pbs.twimg.com/profile_images/897164254272405507/ll_7EvI7_normal.jpg"/>
    <x v="266"/>
    <s v="https://twitter.com/#!/willmay/status/1195730240997380096"/>
    <m/>
    <m/>
    <s v="1195730240997380096"/>
    <m/>
    <b v="0"/>
    <n v="0"/>
    <s v=""/>
    <b v="1"/>
    <s v="en"/>
    <m/>
    <s v="1195380155935531008"/>
    <b v="0"/>
    <n v="42"/>
    <s v="1195422576576802816"/>
    <s v="Twitter for iPhone"/>
    <b v="0"/>
    <s v="1195422576576802816"/>
    <s v="Tweet"/>
    <n v="0"/>
    <n v="0"/>
    <m/>
    <m/>
    <m/>
    <m/>
    <m/>
    <m/>
    <m/>
    <m/>
    <n v="1"/>
    <s v="1"/>
    <s v="1"/>
    <m/>
    <m/>
    <m/>
    <m/>
    <m/>
    <m/>
    <m/>
    <m/>
    <m/>
  </r>
  <r>
    <s v="southbounddeb"/>
    <s v="andrewgillum"/>
    <m/>
    <m/>
    <m/>
    <m/>
    <m/>
    <m/>
    <m/>
    <m/>
    <s v="No"/>
    <n v="395"/>
    <m/>
    <m/>
    <x v="0"/>
    <d v="2019-11-16T15:50:50.000"/>
    <s v="RT @Only4RM: America was robbed of 2 historic governorships - @staceyabrams in GA, @AndrewGillum in FL.  No coincidence that these 2 candid…"/>
    <m/>
    <m/>
    <x v="0"/>
    <m/>
    <s v="http://pbs.twimg.com/profile_images/1194258105246343169/WHZZEkQX_normal.jpg"/>
    <x v="267"/>
    <s v="https://twitter.com/#!/southbounddeb/status/1195730956101062656"/>
    <m/>
    <m/>
    <s v="1195730956101062656"/>
    <m/>
    <b v="0"/>
    <n v="0"/>
    <s v=""/>
    <b v="1"/>
    <s v="en"/>
    <m/>
    <s v="1195380155935531008"/>
    <b v="0"/>
    <n v="42"/>
    <s v="1195422576576802816"/>
    <s v="Twitter for Android"/>
    <b v="0"/>
    <s v="1195422576576802816"/>
    <s v="Tweet"/>
    <n v="0"/>
    <n v="0"/>
    <m/>
    <m/>
    <m/>
    <m/>
    <m/>
    <m/>
    <m/>
    <m/>
    <n v="1"/>
    <s v="1"/>
    <s v="1"/>
    <m/>
    <m/>
    <m/>
    <m/>
    <m/>
    <m/>
    <m/>
    <m/>
    <m/>
  </r>
  <r>
    <s v="only4rm"/>
    <s v="andrewgillum"/>
    <m/>
    <m/>
    <m/>
    <m/>
    <m/>
    <m/>
    <m/>
    <m/>
    <s v="No"/>
    <n v="398"/>
    <m/>
    <m/>
    <x v="0"/>
    <d v="2019-11-15T19:25:26.000"/>
    <s v="America was robbed of 2 historic governorships - @staceyabrams in GA, @AndrewGillum in FL.  No coincidence that these 2 candidates are both Black, ran in the former Old South, and seem to have lost directly as a result of election spoilage allowed only by SCOTUS gutting the #VRA. https://t.co/bFrrcmh6h2"/>
    <s v="https://twitter.com/marceelias/status/1195380155935531008"/>
    <s v="twitter.com"/>
    <x v="3"/>
    <m/>
    <s v="http://pbs.twimg.com/profile_images/1176729167418843137/d7p1gwXc_normal.jpg"/>
    <x v="268"/>
    <s v="https://twitter.com/#!/only4rm/status/1195422576576802816"/>
    <m/>
    <m/>
    <s v="1195422576576802816"/>
    <m/>
    <b v="0"/>
    <n v="76"/>
    <s v=""/>
    <b v="1"/>
    <s v="en"/>
    <m/>
    <s v="1195380155935531008"/>
    <b v="0"/>
    <n v="42"/>
    <s v=""/>
    <s v="Twitter Web App"/>
    <b v="0"/>
    <s v="1195422576576802816"/>
    <s v="Tweet"/>
    <n v="0"/>
    <n v="0"/>
    <m/>
    <m/>
    <m/>
    <m/>
    <m/>
    <m/>
    <m/>
    <m/>
    <n v="2"/>
    <s v="1"/>
    <s v="1"/>
    <m/>
    <m/>
    <m/>
    <m/>
    <m/>
    <m/>
    <m/>
    <m/>
    <m/>
  </r>
  <r>
    <s v="only4rm"/>
    <s v="andrewgillum"/>
    <m/>
    <m/>
    <m/>
    <m/>
    <m/>
    <m/>
    <m/>
    <m/>
    <s v="No"/>
    <n v="399"/>
    <m/>
    <m/>
    <x v="0"/>
    <d v="2019-11-16T15:37:51.000"/>
    <s v="RT @Only4RM: America was robbed of 2 historic governorships - @staceyabrams in GA, @AndrewGillum in FL.  No coincidence that these 2 candid…"/>
    <m/>
    <m/>
    <x v="0"/>
    <m/>
    <s v="http://pbs.twimg.com/profile_images/1176729167418843137/d7p1gwXc_normal.jpg"/>
    <x v="269"/>
    <s v="https://twitter.com/#!/only4rm/status/1195727689027661824"/>
    <m/>
    <m/>
    <s v="1195727689027661824"/>
    <m/>
    <b v="0"/>
    <n v="0"/>
    <s v=""/>
    <b v="1"/>
    <s v="en"/>
    <m/>
    <s v="1195380155935531008"/>
    <b v="0"/>
    <n v="42"/>
    <s v="1195422576576802816"/>
    <s v="Twitter Web App"/>
    <b v="0"/>
    <s v="1195422576576802816"/>
    <s v="Tweet"/>
    <n v="0"/>
    <n v="0"/>
    <m/>
    <m/>
    <m/>
    <m/>
    <m/>
    <m/>
    <m/>
    <m/>
    <n v="2"/>
    <s v="1"/>
    <s v="1"/>
    <m/>
    <m/>
    <m/>
    <m/>
    <m/>
    <m/>
    <m/>
    <m/>
    <m/>
  </r>
  <r>
    <s v="thecynic14"/>
    <s v="andrewgillum"/>
    <m/>
    <m/>
    <m/>
    <m/>
    <m/>
    <m/>
    <m/>
    <m/>
    <s v="No"/>
    <n v="400"/>
    <m/>
    <m/>
    <x v="0"/>
    <d v="2019-11-16T15:54:53.000"/>
    <s v="RT @Only4RM: America was robbed of 2 historic governorships - @staceyabrams in GA, @AndrewGillum in FL.  No coincidence that these 2 candid…"/>
    <m/>
    <m/>
    <x v="0"/>
    <m/>
    <s v="http://pbs.twimg.com/profile_images/1076433065524776960/5VdbhMev_normal.jpg"/>
    <x v="270"/>
    <s v="https://twitter.com/#!/thecynic14/status/1195731976986275840"/>
    <m/>
    <m/>
    <s v="1195731976986275840"/>
    <m/>
    <b v="0"/>
    <n v="0"/>
    <s v=""/>
    <b v="1"/>
    <s v="en"/>
    <m/>
    <s v="1195380155935531008"/>
    <b v="0"/>
    <n v="42"/>
    <s v="1195422576576802816"/>
    <s v="Twitter Web App"/>
    <b v="0"/>
    <s v="1195422576576802816"/>
    <s v="Tweet"/>
    <n v="0"/>
    <n v="0"/>
    <m/>
    <m/>
    <m/>
    <m/>
    <m/>
    <m/>
    <m/>
    <m/>
    <n v="1"/>
    <s v="1"/>
    <s v="1"/>
    <m/>
    <m/>
    <m/>
    <m/>
    <m/>
    <m/>
    <m/>
    <m/>
    <m/>
  </r>
  <r>
    <s v="vaiper"/>
    <s v="itq_belux"/>
    <m/>
    <m/>
    <m/>
    <m/>
    <m/>
    <m/>
    <m/>
    <m/>
    <s v="No"/>
    <n v="405"/>
    <m/>
    <m/>
    <x v="0"/>
    <d v="2019-11-16T16:53:49.000"/>
    <s v="RT @tvallons: Great post from @vhojan! Also the @ITQ_BeLux team has several kick ass consultants aspiring to become a #VCDX. And we fully s…"/>
    <m/>
    <m/>
    <x v="76"/>
    <m/>
    <s v="http://pbs.twimg.com/profile_images/1129398230721155072/aN7-EC65_normal.jpg"/>
    <x v="271"/>
    <s v="https://twitter.com/#!/vaiper/status/1195746808019992576"/>
    <m/>
    <m/>
    <s v="1195746808019992576"/>
    <m/>
    <b v="0"/>
    <n v="0"/>
    <s v=""/>
    <b v="1"/>
    <s v="en"/>
    <m/>
    <s v="1195665201833619456"/>
    <b v="0"/>
    <n v="4"/>
    <s v="1195680476108906496"/>
    <s v="Twitter for Android"/>
    <b v="0"/>
    <s v="1195680476108906496"/>
    <s v="Tweet"/>
    <n v="0"/>
    <n v="0"/>
    <m/>
    <m/>
    <m/>
    <m/>
    <m/>
    <m/>
    <m/>
    <m/>
    <n v="1"/>
    <s v="9"/>
    <s v="9"/>
    <m/>
    <m/>
    <m/>
    <m/>
    <m/>
    <m/>
    <m/>
    <m/>
    <m/>
  </r>
  <r>
    <s v="cpavmug"/>
    <s v="sheetz"/>
    <m/>
    <m/>
    <m/>
    <m/>
    <m/>
    <m/>
    <m/>
    <m/>
    <s v="No"/>
    <n v="408"/>
    <m/>
    <m/>
    <x v="0"/>
    <d v="2019-11-14T20:52:47.000"/>
    <s v="We love having local community presenters! #vExpert @adminwillie is giving a great overview of how @sheetz uses #vRA #VMUG #CPAVMUG https://t.co/Hg581o4etf"/>
    <m/>
    <m/>
    <x v="77"/>
    <s v="https://pbs.twimg.com/media/EJXIpb2XsAQDzEE.jpg"/>
    <s v="https://pbs.twimg.com/media/EJXIpb2XsAQDzEE.jpg"/>
    <x v="272"/>
    <s v="https://twitter.com/#!/cpavmug/status/1195082168080510997"/>
    <m/>
    <m/>
    <s v="1195082168080510997"/>
    <m/>
    <b v="0"/>
    <n v="15"/>
    <s v=""/>
    <b v="0"/>
    <s v="en"/>
    <m/>
    <s v=""/>
    <b v="0"/>
    <n v="1"/>
    <s v=""/>
    <s v="Twitter for Android"/>
    <b v="0"/>
    <s v="1195082168080510997"/>
    <s v="Tweet"/>
    <n v="0"/>
    <n v="0"/>
    <s v="-77.89980470237731,40.824113333121126 _x000a_-77.89980470237731,40.824113333121126 _x000a_-77.89980470237731,40.824113333121126 _x000a_-77.89980470237731,40.824113333121126"/>
    <s v="United States"/>
    <s v="US"/>
    <s v="Toftrees Golf Resort"/>
    <s v="0fbeb0f0e295b000"/>
    <s v="Toftrees Golf Resort"/>
    <s v="poi"/>
    <s v="https://api.twitter.com/1.1/geo/id/0fbeb0f0e295b000.json"/>
    <n v="1"/>
    <s v="18"/>
    <s v="18"/>
    <m/>
    <m/>
    <m/>
    <m/>
    <m/>
    <m/>
    <m/>
    <m/>
    <m/>
  </r>
  <r>
    <s v="puthoffmatt"/>
    <s v="sheetz"/>
    <m/>
    <m/>
    <m/>
    <m/>
    <m/>
    <m/>
    <m/>
    <m/>
    <s v="No"/>
    <n v="409"/>
    <m/>
    <m/>
    <x v="0"/>
    <d v="2019-11-16T16:56:32.000"/>
    <s v="RT @CPAVMUG: We love having local community presenters! #vExpert @adminwillie is giving a great overview of how @sheetz uses #vRA #VMUG #CP…"/>
    <m/>
    <m/>
    <x v="53"/>
    <m/>
    <s v="http://pbs.twimg.com/profile_images/628240315007270912/54xjb9dM_normal.jpg"/>
    <x v="273"/>
    <s v="https://twitter.com/#!/puthoffmatt/status/1195747490332659712"/>
    <m/>
    <m/>
    <s v="1195747490332659712"/>
    <m/>
    <b v="0"/>
    <n v="0"/>
    <s v=""/>
    <b v="0"/>
    <s v="en"/>
    <m/>
    <s v=""/>
    <b v="0"/>
    <n v="2"/>
    <s v="1195082168080510997"/>
    <s v="Twitter for iPhone"/>
    <b v="0"/>
    <s v="1195082168080510997"/>
    <s v="Tweet"/>
    <n v="0"/>
    <n v="0"/>
    <m/>
    <m/>
    <m/>
    <m/>
    <m/>
    <m/>
    <m/>
    <m/>
    <n v="1"/>
    <s v="18"/>
    <s v="18"/>
    <m/>
    <m/>
    <m/>
    <m/>
    <m/>
    <m/>
    <m/>
    <m/>
    <m/>
  </r>
  <r>
    <s v="aviationyqr"/>
    <s v="aviationyqr"/>
    <m/>
    <m/>
    <m/>
    <m/>
    <m/>
    <m/>
    <m/>
    <m/>
    <s v="No"/>
    <n v="413"/>
    <m/>
    <m/>
    <x v="1"/>
    <d v="2019-11-16T22:11:22.000"/>
    <s v="Sunwing 737-800 into #YQR this afternoon, continuing onto #VRA https://t.co/KWGRNSbrdS"/>
    <m/>
    <m/>
    <x v="78"/>
    <s v="https://pbs.twimg.com/media/EJhuD5RU0AA3e91.jpg"/>
    <s v="https://pbs.twimg.com/media/EJhuD5RU0AA3e91.jpg"/>
    <x v="274"/>
    <s v="https://twitter.com/#!/aviationyqr/status/1195826721552924672"/>
    <m/>
    <m/>
    <s v="1195826721552924672"/>
    <m/>
    <b v="0"/>
    <n v="0"/>
    <s v=""/>
    <b v="0"/>
    <s v="en"/>
    <m/>
    <s v=""/>
    <b v="0"/>
    <n v="0"/>
    <s v=""/>
    <s v="Twitter for iPhone"/>
    <b v="0"/>
    <s v="1195826721552924672"/>
    <s v="Tweet"/>
    <n v="0"/>
    <n v="0"/>
    <s v="-104.778398,50.39659 _x000a_-104.50339,50.39659 _x000a_-104.50339,50.513682 _x000a_-104.778398,50.513682"/>
    <s v="Canada"/>
    <s v="CA"/>
    <s v="Regina, Saskatchewan"/>
    <s v="2c1be03622fe39b8"/>
    <s v="Regina"/>
    <s v="city"/>
    <s v="https://api.twitter.com/1.1/geo/id/2c1be03622fe39b8.json"/>
    <n v="1"/>
    <s v="3"/>
    <s v="3"/>
    <n v="0"/>
    <n v="0"/>
    <n v="0"/>
    <n v="0"/>
    <n v="0"/>
    <n v="0"/>
    <n v="10"/>
    <n v="100"/>
    <n v="10"/>
  </r>
  <r>
    <s v="mscecilem"/>
    <s v="moundsview_pd"/>
    <m/>
    <m/>
    <m/>
    <m/>
    <m/>
    <m/>
    <m/>
    <m/>
    <s v="No"/>
    <n v="414"/>
    <m/>
    <m/>
    <x v="0"/>
    <d v="2019-11-17T00:58:00.000"/>
    <s v="RT @MoundsView_PD: WE DIDNT FORGET ABOUT THIS #VRA. OUR SHIFT DIDNT START 50 MINUTES AGO.......Squad cars are all set up and we’re ready to…"/>
    <m/>
    <m/>
    <x v="3"/>
    <m/>
    <s v="http://pbs.twimg.com/profile_images/917485674730835968/CTdY13CA_normal.jpg"/>
    <x v="275"/>
    <s v="https://twitter.com/#!/mscecilem/status/1195868655487213569"/>
    <m/>
    <m/>
    <s v="1195868655487213569"/>
    <m/>
    <b v="0"/>
    <n v="0"/>
    <s v=""/>
    <b v="0"/>
    <s v="en"/>
    <m/>
    <s v=""/>
    <b v="0"/>
    <n v="2"/>
    <s v="1195867113203912705"/>
    <s v="Twitter for iPad"/>
    <b v="0"/>
    <s v="1195867113203912705"/>
    <s v="Tweet"/>
    <n v="0"/>
    <n v="0"/>
    <m/>
    <m/>
    <m/>
    <m/>
    <m/>
    <m/>
    <m/>
    <m/>
    <n v="1"/>
    <s v="13"/>
    <s v="13"/>
    <n v="1"/>
    <n v="3.8461538461538463"/>
    <n v="0"/>
    <n v="0"/>
    <n v="0"/>
    <n v="0"/>
    <n v="25"/>
    <n v="96.15384615384616"/>
    <n v="26"/>
  </r>
  <r>
    <s v="stan_gene1"/>
    <s v="cryptovanessa"/>
    <m/>
    <m/>
    <m/>
    <m/>
    <m/>
    <m/>
    <m/>
    <m/>
    <s v="No"/>
    <n v="415"/>
    <m/>
    <m/>
    <x v="0"/>
    <d v="2019-11-17T11:58:58.000"/>
    <s v="RT @CryptoVanessa: 🚨GIVEAWAY🚨free money 🚨_x000a__x000a_https://t.co/CfTxuWcyeW will #giveaway 30000 #VRA to 3 random people 🥳🥳🥳_x000a__x000a_STEPS TO WIN:_x000a__x000a_1) like…"/>
    <s v="https://verasity.io/"/>
    <s v="verasity.io"/>
    <x v="29"/>
    <m/>
    <s v="http://pbs.twimg.com/profile_images/1191730609460252672/pBoDjhY7_normal.jpg"/>
    <x v="276"/>
    <s v="https://twitter.com/#!/stan_gene1/status/1196034994541486080"/>
    <m/>
    <m/>
    <s v="1196034994541486080"/>
    <m/>
    <b v="0"/>
    <n v="0"/>
    <s v=""/>
    <b v="1"/>
    <s v="en"/>
    <m/>
    <s v="1191321456011026433"/>
    <b v="0"/>
    <n v="30"/>
    <s v="1193801692376190977"/>
    <s v="Twitter for Android"/>
    <b v="0"/>
    <s v="1193801692376190977"/>
    <s v="Tweet"/>
    <n v="0"/>
    <n v="0"/>
    <m/>
    <m/>
    <m/>
    <m/>
    <m/>
    <m/>
    <m/>
    <m/>
    <n v="1"/>
    <s v="2"/>
    <s v="2"/>
    <n v="3"/>
    <n v="16.666666666666668"/>
    <n v="0"/>
    <n v="0"/>
    <n v="0"/>
    <n v="0"/>
    <n v="15"/>
    <n v="83.33333333333333"/>
    <n v="18"/>
  </r>
  <r>
    <s v="cryptovanessa"/>
    <s v="cryptovanessa"/>
    <m/>
    <m/>
    <m/>
    <m/>
    <m/>
    <m/>
    <m/>
    <m/>
    <s v="No"/>
    <n v="416"/>
    <m/>
    <m/>
    <x v="1"/>
    <d v="2019-11-11T16:35:34.000"/>
    <s v="RT @CryptoVanessa: 🚨GIVEAWAY🚨free money 🚨_x000a__x000a_https://t.co/CfTxuWcyeW will #giveaway 30000 #VRA to 3 random people 🥳🥳🥳_x000a__x000a_STEPS TO WIN:_x000a__x000a_1) like…"/>
    <s v="https://verasity.io/"/>
    <s v="verasity.io"/>
    <x v="29"/>
    <m/>
    <s v="http://pbs.twimg.com/profile_images/1184420162537230336/SfmFCMaf_normal.jpg"/>
    <x v="277"/>
    <s v="https://twitter.com/#!/cryptovanessa/status/1193930277426520065"/>
    <m/>
    <m/>
    <s v="1193930277426520065"/>
    <m/>
    <b v="0"/>
    <n v="0"/>
    <s v=""/>
    <b v="1"/>
    <s v="en"/>
    <m/>
    <s v="1191321456011026433"/>
    <b v="0"/>
    <n v="11"/>
    <s v="1193801692376190977"/>
    <s v="Twitter for iPhone"/>
    <b v="0"/>
    <s v="1193801692376190977"/>
    <s v="Tweet"/>
    <n v="0"/>
    <n v="0"/>
    <m/>
    <m/>
    <m/>
    <m/>
    <m/>
    <m/>
    <m/>
    <m/>
    <n v="4"/>
    <s v="2"/>
    <s v="2"/>
    <n v="3"/>
    <n v="16.666666666666668"/>
    <n v="0"/>
    <n v="0"/>
    <n v="0"/>
    <n v="0"/>
    <n v="15"/>
    <n v="83.33333333333333"/>
    <n v="18"/>
  </r>
  <r>
    <s v="cryptovanessa"/>
    <s v="cryptovanessa"/>
    <m/>
    <m/>
    <m/>
    <m/>
    <m/>
    <m/>
    <m/>
    <m/>
    <s v="No"/>
    <n v="417"/>
    <m/>
    <m/>
    <x v="1"/>
    <d v="2019-11-12T14:12:20.000"/>
    <s v="RT @CryptoVanessa: 🚨GIVEAWAY🚨free money 🚨_x000a__x000a_https://t.co/CfTxuWcyeW will #giveaway 30000 #VRA to 3 random people 🥳🥳🥳_x000a__x000a_STEPS TO WIN:_x000a__x000a_1) like…"/>
    <s v="https://verasity.io/"/>
    <s v="verasity.io"/>
    <x v="29"/>
    <m/>
    <s v="http://pbs.twimg.com/profile_images/1184420162537230336/SfmFCMaf_normal.jpg"/>
    <x v="278"/>
    <s v="https://twitter.com/#!/cryptovanessa/status/1194256617182769153"/>
    <m/>
    <m/>
    <s v="1194256617182769153"/>
    <m/>
    <b v="0"/>
    <n v="0"/>
    <s v=""/>
    <b v="1"/>
    <s v="en"/>
    <m/>
    <s v="1191321456011026433"/>
    <b v="0"/>
    <n v="19"/>
    <s v="1193801692376190977"/>
    <s v="Twitter for iPhone"/>
    <b v="0"/>
    <s v="1193801692376190977"/>
    <s v="Tweet"/>
    <n v="0"/>
    <n v="0"/>
    <m/>
    <m/>
    <m/>
    <m/>
    <m/>
    <m/>
    <m/>
    <m/>
    <n v="4"/>
    <s v="2"/>
    <s v="2"/>
    <n v="3"/>
    <n v="16.666666666666668"/>
    <n v="0"/>
    <n v="0"/>
    <n v="0"/>
    <n v="0"/>
    <n v="15"/>
    <n v="83.33333333333333"/>
    <n v="18"/>
  </r>
  <r>
    <s v="cryptovanessa"/>
    <s v="cryptovanessa"/>
    <m/>
    <m/>
    <m/>
    <m/>
    <m/>
    <m/>
    <m/>
    <m/>
    <s v="No"/>
    <n v="418"/>
    <m/>
    <m/>
    <x v="1"/>
    <d v="2019-11-14T09:26:53.000"/>
    <s v="RT @CryptoVanessa: 🚨GIVEAWAY🚨free money 🚨_x000a__x000a_https://t.co/CfTxuWcyeW will #giveaway 30000 #VRA to 3 random people 🥳🥳🥳_x000a__x000a_STEPS TO WIN:_x000a__x000a_1) like…"/>
    <s v="https://verasity.io/"/>
    <s v="verasity.io"/>
    <x v="29"/>
    <m/>
    <s v="http://pbs.twimg.com/profile_images/1184420162537230336/SfmFCMaf_normal.jpg"/>
    <x v="279"/>
    <s v="https://twitter.com/#!/cryptovanessa/status/1194909559254593536"/>
    <m/>
    <m/>
    <s v="1194909559254593536"/>
    <m/>
    <b v="0"/>
    <n v="0"/>
    <s v=""/>
    <b v="1"/>
    <s v="en"/>
    <m/>
    <s v="1191321456011026433"/>
    <b v="0"/>
    <n v="26"/>
    <s v="1193801692376190977"/>
    <s v="Twitter for iPhone"/>
    <b v="0"/>
    <s v="1193801692376190977"/>
    <s v="Tweet"/>
    <n v="0"/>
    <n v="0"/>
    <m/>
    <m/>
    <m/>
    <m/>
    <m/>
    <m/>
    <m/>
    <m/>
    <n v="4"/>
    <s v="2"/>
    <s v="2"/>
    <n v="3"/>
    <n v="16.666666666666668"/>
    <n v="0"/>
    <n v="0"/>
    <n v="0"/>
    <n v="0"/>
    <n v="15"/>
    <n v="83.33333333333333"/>
    <n v="18"/>
  </r>
  <r>
    <s v="cryptovanessa"/>
    <s v="cryptovanessa"/>
    <m/>
    <m/>
    <m/>
    <m/>
    <m/>
    <m/>
    <m/>
    <m/>
    <s v="No"/>
    <n v="419"/>
    <m/>
    <m/>
    <x v="1"/>
    <d v="2019-11-15T12:05:08.000"/>
    <s v="RT @CryptoVanessa: 🚨GIVEAWAY🚨free money 🚨_x000a__x000a_https://t.co/CfTxuWcyeW will #giveaway 30000 #VRA to 3 random people 🥳🥳🥳_x000a__x000a_STEPS TO WIN:_x000a__x000a_1) like…"/>
    <s v="https://verasity.io/"/>
    <s v="verasity.io"/>
    <x v="29"/>
    <m/>
    <s v="http://pbs.twimg.com/profile_images/1184420162537230336/SfmFCMaf_normal.jpg"/>
    <x v="280"/>
    <s v="https://twitter.com/#!/cryptovanessa/status/1195311769952116738"/>
    <m/>
    <m/>
    <s v="1195311769952116738"/>
    <m/>
    <b v="0"/>
    <n v="0"/>
    <s v=""/>
    <b v="1"/>
    <s v="en"/>
    <m/>
    <s v="1191321456011026433"/>
    <b v="0"/>
    <n v="26"/>
    <s v="1193801692376190977"/>
    <s v="Twitter for iPhone"/>
    <b v="0"/>
    <s v="1193801692376190977"/>
    <s v="Tweet"/>
    <n v="0"/>
    <n v="0"/>
    <m/>
    <m/>
    <m/>
    <m/>
    <m/>
    <m/>
    <m/>
    <m/>
    <n v="4"/>
    <s v="2"/>
    <s v="2"/>
    <n v="3"/>
    <n v="16.666666666666668"/>
    <n v="0"/>
    <n v="0"/>
    <n v="0"/>
    <n v="0"/>
    <n v="15"/>
    <n v="83.33333333333333"/>
    <n v="18"/>
  </r>
  <r>
    <s v="kyle88027243"/>
    <s v="cryptovanessa"/>
    <m/>
    <m/>
    <m/>
    <m/>
    <m/>
    <m/>
    <m/>
    <m/>
    <s v="No"/>
    <n v="420"/>
    <m/>
    <m/>
    <x v="0"/>
    <d v="2019-11-17T12:08:20.000"/>
    <s v="RT @CryptoVanessa: 🚨GIVEAWAY🚨free money 🚨_x000a__x000a_https://t.co/CfTxuWcyeW will #giveaway 30000 #VRA to 3 random people 🥳🥳🥳_x000a__x000a_STEPS TO WIN:_x000a__x000a_1) like…"/>
    <s v="https://verasity.io/"/>
    <s v="verasity.io"/>
    <x v="29"/>
    <m/>
    <s v="http://pbs.twimg.com/profile_images/1186035474479173632/yfNmcvzH_normal.jpg"/>
    <x v="281"/>
    <s v="https://twitter.com/#!/kyle88027243/status/1196037352642228224"/>
    <m/>
    <m/>
    <s v="1196037352642228224"/>
    <m/>
    <b v="0"/>
    <n v="0"/>
    <s v=""/>
    <b v="1"/>
    <s v="en"/>
    <m/>
    <s v="1191321456011026433"/>
    <b v="0"/>
    <n v="30"/>
    <s v="1193801692376190977"/>
    <s v="bot-test123322"/>
    <b v="0"/>
    <s v="1193801692376190977"/>
    <s v="Tweet"/>
    <n v="0"/>
    <n v="0"/>
    <m/>
    <m/>
    <m/>
    <m/>
    <m/>
    <m/>
    <m/>
    <m/>
    <n v="1"/>
    <s v="2"/>
    <s v="2"/>
    <n v="3"/>
    <n v="16.666666666666668"/>
    <n v="0"/>
    <n v="0"/>
    <n v="0"/>
    <n v="0"/>
    <n v="15"/>
    <n v="83.33333333333333"/>
    <n v="18"/>
  </r>
  <r>
    <s v="karrasamelia5"/>
    <s v="cloquetpolicemn"/>
    <m/>
    <m/>
    <m/>
    <m/>
    <m/>
    <m/>
    <m/>
    <m/>
    <s v="No"/>
    <n v="421"/>
    <m/>
    <m/>
    <x v="0"/>
    <d v="2019-11-17T12:30:06.000"/>
    <s v="RT @CloquetPoliceMN: I spent time on reports and evidence for the domestic arrest. Also found out its slippery on the roadways! Slow down a…"/>
    <m/>
    <m/>
    <x v="0"/>
    <m/>
    <s v="http://pbs.twimg.com/profile_images/1187879914294435840/dhxopquZ_normal.jpg"/>
    <x v="282"/>
    <s v="https://twitter.com/#!/karrasamelia5/status/1196042829799268352"/>
    <m/>
    <m/>
    <s v="1196042829799268352"/>
    <m/>
    <b v="0"/>
    <n v="0"/>
    <s v=""/>
    <b v="0"/>
    <s v="en"/>
    <m/>
    <s v=""/>
    <b v="0"/>
    <n v="3"/>
    <s v="1196042724060872705"/>
    <s v="Twitter for Android"/>
    <b v="0"/>
    <s v="1196042724060872705"/>
    <s v="Tweet"/>
    <n v="0"/>
    <n v="0"/>
    <m/>
    <m/>
    <m/>
    <m/>
    <m/>
    <m/>
    <m/>
    <m/>
    <n v="1"/>
    <s v="13"/>
    <s v="13"/>
    <n v="0"/>
    <n v="0"/>
    <n v="1"/>
    <n v="4.166666666666667"/>
    <n v="0"/>
    <n v="0"/>
    <n v="23"/>
    <n v="95.83333333333333"/>
    <n v="24"/>
  </r>
  <r>
    <s v="moundsview_pd"/>
    <s v="mncopsvra"/>
    <m/>
    <m/>
    <m/>
    <m/>
    <m/>
    <m/>
    <m/>
    <m/>
    <s v="Yes"/>
    <n v="422"/>
    <m/>
    <m/>
    <x v="0"/>
    <d v="2019-11-17T00:51:52.000"/>
    <s v="WE DIDNT FORGET ABOUT THIS #VRA. OUR SHIFT DIDNT START 50 MINUTES AGO.......Squad cars are all set up and we’re ready to start our #VirtualRideAlong with @MNcopsVRA  #WhoPutMeInCharge #BetterLateThanNever 🚓"/>
    <m/>
    <m/>
    <x v="79"/>
    <m/>
    <s v="http://pbs.twimg.com/profile_images/930521890220838912/9JmnQxXF_normal.jpg"/>
    <x v="283"/>
    <s v="https://twitter.com/#!/moundsview_pd/status/1195867113203912705"/>
    <m/>
    <m/>
    <s v="1195867113203912705"/>
    <m/>
    <b v="0"/>
    <n v="20"/>
    <s v=""/>
    <b v="0"/>
    <s v="en"/>
    <m/>
    <s v=""/>
    <b v="0"/>
    <n v="2"/>
    <s v=""/>
    <s v="Twitter for iPhone"/>
    <b v="0"/>
    <s v="1195867113203912705"/>
    <s v="Tweet"/>
    <n v="0"/>
    <n v="0"/>
    <m/>
    <m/>
    <m/>
    <m/>
    <m/>
    <m/>
    <m/>
    <m/>
    <n v="1"/>
    <s v="13"/>
    <s v="13"/>
    <n v="1"/>
    <n v="3.225806451612903"/>
    <n v="0"/>
    <n v="0"/>
    <n v="0"/>
    <n v="0"/>
    <n v="30"/>
    <n v="96.7741935483871"/>
    <n v="31"/>
  </r>
  <r>
    <s v="mncopsvra"/>
    <s v="moundsview_pd"/>
    <m/>
    <m/>
    <m/>
    <m/>
    <m/>
    <m/>
    <m/>
    <m/>
    <s v="Yes"/>
    <n v="423"/>
    <m/>
    <m/>
    <x v="0"/>
    <d v="2019-11-17T01:12:12.000"/>
    <s v="RT @MoundsView_PD: WE DIDNT FORGET ABOUT THIS #VRA. OUR SHIFT DIDNT START 50 MINUTES AGO.......Squad cars are all set up and we’re ready to…"/>
    <m/>
    <m/>
    <x v="3"/>
    <m/>
    <s v="http://pbs.twimg.com/profile_images/1120511029966929921/qyHCqCKO_normal.png"/>
    <x v="284"/>
    <s v="https://twitter.com/#!/mncopsvra/status/1195872229768253442"/>
    <m/>
    <m/>
    <s v="1195872229768253442"/>
    <m/>
    <b v="0"/>
    <n v="0"/>
    <s v=""/>
    <b v="0"/>
    <s v="en"/>
    <m/>
    <s v=""/>
    <b v="0"/>
    <n v="2"/>
    <s v="1195867113203912705"/>
    <s v="Twitter for iPhone"/>
    <b v="0"/>
    <s v="1195867113203912705"/>
    <s v="Tweet"/>
    <n v="0"/>
    <n v="0"/>
    <m/>
    <m/>
    <m/>
    <m/>
    <m/>
    <m/>
    <m/>
    <m/>
    <n v="1"/>
    <s v="13"/>
    <s v="13"/>
    <n v="1"/>
    <n v="3.8461538461538463"/>
    <n v="0"/>
    <n v="0"/>
    <n v="0"/>
    <n v="0"/>
    <n v="25"/>
    <n v="96.15384615384616"/>
    <n v="26"/>
  </r>
  <r>
    <s v="mncopsvra"/>
    <s v="cloquetpolicemn"/>
    <m/>
    <m/>
    <m/>
    <m/>
    <m/>
    <m/>
    <m/>
    <m/>
    <s v="No"/>
    <n v="424"/>
    <m/>
    <m/>
    <x v="0"/>
    <d v="2019-11-17T01:11:54.000"/>
    <s v="RT @CloquetPoliceMN: Spent the beginning of the shift following up on cases and trying to contact people. Off to check out a parking compla…"/>
    <m/>
    <m/>
    <x v="0"/>
    <m/>
    <s v="http://pbs.twimg.com/profile_images/1120511029966929921/qyHCqCKO_normal.png"/>
    <x v="285"/>
    <s v="https://twitter.com/#!/mncopsvra/status/1195872152748220416"/>
    <m/>
    <m/>
    <s v="1195872152748220416"/>
    <m/>
    <b v="0"/>
    <n v="0"/>
    <s v=""/>
    <b v="0"/>
    <s v="en"/>
    <m/>
    <s v=""/>
    <b v="0"/>
    <n v="1"/>
    <s v="1195870664013553665"/>
    <s v="Twitter for iPhone"/>
    <b v="0"/>
    <s v="1195870664013553665"/>
    <s v="Tweet"/>
    <n v="0"/>
    <n v="0"/>
    <m/>
    <m/>
    <m/>
    <m/>
    <m/>
    <m/>
    <m/>
    <m/>
    <n v="2"/>
    <s v="13"/>
    <s v="13"/>
    <n v="0"/>
    <n v="0"/>
    <n v="0"/>
    <n v="0"/>
    <n v="0"/>
    <n v="0"/>
    <n v="24"/>
    <n v="100"/>
    <n v="24"/>
  </r>
  <r>
    <s v="mncopsvra"/>
    <s v="cloquetpolicemn"/>
    <m/>
    <m/>
    <m/>
    <m/>
    <m/>
    <m/>
    <m/>
    <m/>
    <s v="No"/>
    <n v="425"/>
    <m/>
    <m/>
    <x v="0"/>
    <d v="2019-11-17T12:38:24.000"/>
    <s v="RT @CloquetPoliceMN: I spent time on reports and evidence for the domestic arrest. Also found out its slippery on the roadways! Slow down a…"/>
    <m/>
    <m/>
    <x v="0"/>
    <m/>
    <s v="http://pbs.twimg.com/profile_images/1120511029966929921/qyHCqCKO_normal.png"/>
    <x v="286"/>
    <s v="https://twitter.com/#!/mncopsvra/status/1196044919544143874"/>
    <m/>
    <m/>
    <s v="1196044919544143874"/>
    <m/>
    <b v="0"/>
    <n v="0"/>
    <s v=""/>
    <b v="0"/>
    <s v="en"/>
    <m/>
    <s v=""/>
    <b v="0"/>
    <n v="3"/>
    <s v="1196042724060872705"/>
    <s v="Twitter for iPhone"/>
    <b v="0"/>
    <s v="1196042724060872705"/>
    <s v="Tweet"/>
    <n v="0"/>
    <n v="0"/>
    <m/>
    <m/>
    <m/>
    <m/>
    <m/>
    <m/>
    <m/>
    <m/>
    <n v="2"/>
    <s v="13"/>
    <s v="13"/>
    <n v="0"/>
    <n v="0"/>
    <n v="1"/>
    <n v="4.166666666666667"/>
    <n v="0"/>
    <n v="0"/>
    <n v="23"/>
    <n v="95.83333333333333"/>
    <n v="24"/>
  </r>
  <r>
    <s v="cloquetpolicemn"/>
    <s v="cloquetpolicemn"/>
    <m/>
    <m/>
    <m/>
    <m/>
    <m/>
    <m/>
    <m/>
    <m/>
    <s v="No"/>
    <n v="426"/>
    <m/>
    <m/>
    <x v="1"/>
    <d v="2019-11-17T01:05:59.000"/>
    <s v="Spent the beginning of the shift following up on cases and trying to contact people. Off to check out a parking complaint at our high school. #MNcopsVRA #VRA https://t.co/vCZiTykwLE"/>
    <m/>
    <m/>
    <x v="80"/>
    <s v="https://pbs.twimg.com/media/EJiWBa6XsAA5vuq.jpg"/>
    <s v="https://pbs.twimg.com/media/EJiWBa6XsAA5vuq.jpg"/>
    <x v="287"/>
    <s v="https://twitter.com/#!/cloquetpolicemn/status/1195870664013553665"/>
    <m/>
    <m/>
    <s v="1195870664013553665"/>
    <m/>
    <b v="0"/>
    <n v="11"/>
    <s v=""/>
    <b v="0"/>
    <s v="en"/>
    <m/>
    <s v=""/>
    <b v="0"/>
    <n v="1"/>
    <s v=""/>
    <s v="Twitter for Android"/>
    <b v="0"/>
    <s v="1195870664013553665"/>
    <s v="Tweet"/>
    <n v="0"/>
    <n v="0"/>
    <m/>
    <m/>
    <m/>
    <m/>
    <m/>
    <m/>
    <m/>
    <m/>
    <n v="2"/>
    <s v="13"/>
    <s v="13"/>
    <n v="0"/>
    <n v="0"/>
    <n v="1"/>
    <n v="3.5714285714285716"/>
    <n v="0"/>
    <n v="0"/>
    <n v="27"/>
    <n v="96.42857142857143"/>
    <n v="28"/>
  </r>
  <r>
    <s v="cloquetpolicemn"/>
    <s v="cloquetpolicemn"/>
    <m/>
    <m/>
    <m/>
    <m/>
    <m/>
    <m/>
    <m/>
    <m/>
    <s v="No"/>
    <n v="427"/>
    <m/>
    <m/>
    <x v="1"/>
    <d v="2019-11-17T12:29:41.000"/>
    <s v="I spent time on reports and evidence for the domestic arrest. Also found out its slippery on the roadways! Slow down and check your tread depth on your tires! That's it for me and this #VRA. Thanks for following along and I'll see you on the next one. 👮‍♂️#MNcopsVRA"/>
    <m/>
    <m/>
    <x v="81"/>
    <m/>
    <s v="http://pbs.twimg.com/profile_images/685638856473849856/T5YFcqR4_normal.jpg"/>
    <x v="288"/>
    <s v="https://twitter.com/#!/cloquetpolicemn/status/1196042724060872705"/>
    <m/>
    <m/>
    <s v="1196042724060872705"/>
    <m/>
    <b v="0"/>
    <n v="17"/>
    <s v=""/>
    <b v="0"/>
    <s v="en"/>
    <m/>
    <s v=""/>
    <b v="0"/>
    <n v="3"/>
    <s v=""/>
    <s v="Twitter for Android"/>
    <b v="0"/>
    <s v="1196042724060872705"/>
    <s v="Tweet"/>
    <n v="0"/>
    <n v="0"/>
    <m/>
    <m/>
    <m/>
    <m/>
    <m/>
    <m/>
    <m/>
    <m/>
    <n v="2"/>
    <s v="13"/>
    <s v="13"/>
    <n v="0"/>
    <n v="0"/>
    <n v="1"/>
    <n v="2.0408163265306123"/>
    <n v="0"/>
    <n v="0"/>
    <n v="48"/>
    <n v="97.95918367346938"/>
    <n v="49"/>
  </r>
  <r>
    <s v="ihatei35"/>
    <s v="cloquetpolicemn"/>
    <m/>
    <m/>
    <m/>
    <m/>
    <m/>
    <m/>
    <m/>
    <m/>
    <s v="No"/>
    <n v="428"/>
    <m/>
    <m/>
    <x v="0"/>
    <d v="2019-11-17T14:20:10.000"/>
    <s v="RT @CloquetPoliceMN: I spent time on reports and evidence for the domestic arrest. Also found out its slippery on the roadways! Slow down a…"/>
    <m/>
    <m/>
    <x v="0"/>
    <m/>
    <s v="http://pbs.twimg.com/profile_images/435538567792586752/CcX8p09G_normal.jpeg"/>
    <x v="289"/>
    <s v="https://twitter.com/#!/ihatei35/status/1196070529486249984"/>
    <m/>
    <m/>
    <s v="1196070529486249984"/>
    <m/>
    <b v="0"/>
    <n v="0"/>
    <s v=""/>
    <b v="0"/>
    <s v="en"/>
    <m/>
    <s v=""/>
    <b v="0"/>
    <n v="3"/>
    <s v="1196042724060872705"/>
    <s v="Twitter for iPhone"/>
    <b v="0"/>
    <s v="1196042724060872705"/>
    <s v="Tweet"/>
    <n v="0"/>
    <n v="0"/>
    <m/>
    <m/>
    <m/>
    <m/>
    <m/>
    <m/>
    <m/>
    <m/>
    <n v="1"/>
    <s v="13"/>
    <s v="13"/>
    <n v="0"/>
    <n v="0"/>
    <n v="1"/>
    <n v="4.166666666666667"/>
    <n v="0"/>
    <n v="0"/>
    <n v="23"/>
    <n v="95.83333333333333"/>
    <n v="24"/>
  </r>
  <r>
    <s v="above_boonville"/>
    <s v="above_boonville"/>
    <m/>
    <m/>
    <m/>
    <m/>
    <m/>
    <m/>
    <m/>
    <m/>
    <s v="No"/>
    <n v="429"/>
    <m/>
    <m/>
    <x v="1"/>
    <d v="2019-11-15T19:35:19.000"/>
    <s v="#SWG371 : #VRA (Varadero) to #YQB (Quebec City, Quebec). 6.7 mi away @ 37000 ft and 46.2° frm hrzn, heading NE @ 613.4mi/h 14:34:56 icao:C033A0. #WayTheHeckUpThere #FastMover #AboveBoonville #ADSB https://t.co/aDKiDUkLmI"/>
    <m/>
    <m/>
    <x v="82"/>
    <s v="https://pbs.twimg.com/media/EJcAwt0XUAAja4p.png"/>
    <s v="https://pbs.twimg.com/media/EJcAwt0XUAAja4p.png"/>
    <x v="290"/>
    <s v="https://twitter.com/#!/above_boonville/status/1195425064574947328"/>
    <m/>
    <m/>
    <s v="1195425064574947328"/>
    <m/>
    <b v="0"/>
    <n v="0"/>
    <s v=""/>
    <b v="0"/>
    <s v="und"/>
    <m/>
    <s v=""/>
    <b v="0"/>
    <n v="0"/>
    <s v=""/>
    <s v="AboveBoonvilleBot"/>
    <b v="0"/>
    <s v="1195425064574947328"/>
    <s v="Tweet"/>
    <n v="0"/>
    <n v="0"/>
    <m/>
    <m/>
    <m/>
    <m/>
    <m/>
    <m/>
    <m/>
    <m/>
    <n v="2"/>
    <s v="3"/>
    <s v="3"/>
    <n v="0"/>
    <n v="0"/>
    <n v="0"/>
    <n v="0"/>
    <n v="0"/>
    <n v="0"/>
    <n v="33"/>
    <n v="100"/>
    <n v="33"/>
  </r>
  <r>
    <s v="above_boonville"/>
    <s v="above_boonville"/>
    <m/>
    <m/>
    <m/>
    <m/>
    <m/>
    <m/>
    <m/>
    <m/>
    <s v="No"/>
    <n v="430"/>
    <m/>
    <m/>
    <x v="1"/>
    <d v="2019-11-17T14:46:39.000"/>
    <s v="#TSC492 : #YUL (Montreal, Quebec) to #VRA (Varadero). 5.2 mi away @ 34000 ft and 51.1° frm hrzn, heading SW @ 515.5mi/h 09:45:57 icao:C05681. #UpInTheClouds #FastMover #AboveBoonville #ADSB https://t.co/GpP3mRNJe0"/>
    <m/>
    <m/>
    <x v="83"/>
    <s v="https://pbs.twimg.com/media/EJlR3q-W4AQiXtA.png"/>
    <s v="https://pbs.twimg.com/media/EJlR3q-W4AQiXtA.png"/>
    <x v="291"/>
    <s v="https://twitter.com/#!/above_boonville/status/1196077194629521409"/>
    <m/>
    <m/>
    <s v="1196077194629521409"/>
    <m/>
    <b v="0"/>
    <n v="0"/>
    <s v=""/>
    <b v="0"/>
    <s v="en"/>
    <m/>
    <s v=""/>
    <b v="0"/>
    <n v="0"/>
    <s v=""/>
    <s v="AboveBoonvilleBot"/>
    <b v="0"/>
    <s v="1196077194629521409"/>
    <s v="Tweet"/>
    <n v="0"/>
    <n v="0"/>
    <m/>
    <m/>
    <m/>
    <m/>
    <m/>
    <m/>
    <m/>
    <m/>
    <n v="2"/>
    <s v="3"/>
    <s v="3"/>
    <n v="0"/>
    <n v="0"/>
    <n v="0"/>
    <n v="0"/>
    <n v="0"/>
    <n v="0"/>
    <n v="32"/>
    <n v="100"/>
    <n v="32"/>
  </r>
  <r>
    <s v="ga10indivisible"/>
    <s v="brennancenter"/>
    <m/>
    <m/>
    <m/>
    <m/>
    <m/>
    <m/>
    <m/>
    <m/>
    <s v="No"/>
    <n v="431"/>
    <m/>
    <m/>
    <x v="0"/>
    <d v="2019-11-16T00:50:00.000"/>
    <s v="@ossoff Thank you, Jon! Keep up the good fight #VRA #VRAA #VEA #HandMarkedPaperBallots✍🏼#BanBarcodePaperBallots #SAFEAct @BrennanCenter #ACLU #NAACP #gapol"/>
    <m/>
    <m/>
    <x v="84"/>
    <m/>
    <s v="http://pbs.twimg.com/profile_images/1089569620141387777/Kd5f_VXM_normal.jpg"/>
    <x v="292"/>
    <s v="https://twitter.com/#!/ga10indivisible/status/1195504255710498816"/>
    <m/>
    <m/>
    <s v="1195504255710498816"/>
    <s v="1195172457163956225"/>
    <b v="0"/>
    <n v="0"/>
    <s v="521747968"/>
    <b v="0"/>
    <s v="en"/>
    <m/>
    <s v=""/>
    <b v="0"/>
    <n v="0"/>
    <s v=""/>
    <s v="Twitter for iPhone"/>
    <b v="0"/>
    <s v="1195172457163956225"/>
    <s v="Tweet"/>
    <n v="0"/>
    <n v="0"/>
    <m/>
    <m/>
    <m/>
    <m/>
    <m/>
    <m/>
    <m/>
    <m/>
    <n v="1"/>
    <s v="12"/>
    <s v="12"/>
    <m/>
    <m/>
    <m/>
    <m/>
    <m/>
    <m/>
    <m/>
    <m/>
    <m/>
  </r>
  <r>
    <s v="ga10indivisible"/>
    <s v="fairdistrictsga"/>
    <m/>
    <m/>
    <m/>
    <m/>
    <m/>
    <m/>
    <m/>
    <m/>
    <s v="No"/>
    <n v="433"/>
    <m/>
    <m/>
    <x v="0"/>
    <d v="2019-11-17T20:09:07.000"/>
    <s v="Can you spot the Election Notice in this local newspaper on Page 5?  #TheDemocracyAct #SR52 #HR369 #GA10 @FairDistrictsGA #VRA https://t.co/qTPejTvhG1"/>
    <m/>
    <m/>
    <x v="85"/>
    <s v="https://pbs.twimg.com/media/EJmbpBKXUAY-496.jpg"/>
    <s v="https://pbs.twimg.com/media/EJmbpBKXUAY-496.jpg"/>
    <x v="293"/>
    <s v="https://twitter.com/#!/ga10indivisible/status/1196158343229952000"/>
    <m/>
    <m/>
    <s v="1196158343229952000"/>
    <m/>
    <b v="0"/>
    <n v="0"/>
    <s v=""/>
    <b v="0"/>
    <s v="en"/>
    <m/>
    <s v=""/>
    <b v="0"/>
    <n v="1"/>
    <s v=""/>
    <s v="Twitter for iPhone"/>
    <b v="0"/>
    <s v="1196158343229952000"/>
    <s v="Tweet"/>
    <n v="0"/>
    <n v="0"/>
    <m/>
    <m/>
    <m/>
    <m/>
    <m/>
    <m/>
    <m/>
    <m/>
    <n v="1"/>
    <s v="12"/>
    <s v="12"/>
    <n v="0"/>
    <n v="0"/>
    <n v="0"/>
    <n v="0"/>
    <n v="0"/>
    <n v="0"/>
    <n v="19"/>
    <n v="100"/>
    <n v="19"/>
  </r>
  <r>
    <s v="laurendownsouth"/>
    <s v="fairdistrict"/>
    <m/>
    <m/>
    <m/>
    <m/>
    <m/>
    <m/>
    <m/>
    <m/>
    <s v="No"/>
    <n v="434"/>
    <m/>
    <m/>
    <x v="0"/>
    <d v="2019-11-17T22:56:35.000"/>
    <s v="RT @GA10Indivisible: Can you spot the Election Notice in this local newspaper on Page 5?  #TheDemocracyAct #SR52 #HR369 #GA10 @FairDistrict…"/>
    <m/>
    <m/>
    <x v="86"/>
    <m/>
    <s v="http://pbs.twimg.com/profile_images/828776587021553664/HaCFStnH_normal.jpg"/>
    <x v="294"/>
    <s v="https://twitter.com/#!/laurendownsouth/status/1196200487021879297"/>
    <m/>
    <m/>
    <s v="1196200487021879297"/>
    <m/>
    <b v="0"/>
    <n v="0"/>
    <s v=""/>
    <b v="0"/>
    <s v="en"/>
    <m/>
    <s v=""/>
    <b v="0"/>
    <n v="1"/>
    <s v="1196158343229952000"/>
    <s v="Twitter for iPhone"/>
    <b v="0"/>
    <s v="1196158343229952000"/>
    <s v="Tweet"/>
    <n v="0"/>
    <n v="0"/>
    <m/>
    <m/>
    <m/>
    <m/>
    <m/>
    <m/>
    <m/>
    <m/>
    <n v="1"/>
    <s v="12"/>
    <s v="12"/>
    <n v="0"/>
    <n v="0"/>
    <n v="0"/>
    <n v="0"/>
    <n v="0"/>
    <n v="0"/>
    <n v="20"/>
    <n v="100"/>
    <n v="20"/>
  </r>
  <r>
    <s v="josecavalheri"/>
    <s v="josecavalheri"/>
    <m/>
    <m/>
    <m/>
    <m/>
    <m/>
    <m/>
    <m/>
    <m/>
    <s v="No"/>
    <n v="436"/>
    <m/>
    <m/>
    <x v="1"/>
    <d v="2019-11-06T13:00:13.000"/>
    <s v="Time to see a bit more of the product that  I love work with!!! #vRA #vRA8 #vRA4U #VMworld #vExpert  #PSO #ITQ #itqlife #BlogPass https://t.co/BdPtCgx8ya"/>
    <m/>
    <m/>
    <x v="87"/>
    <s v="https://pbs.twimg.com/media/EIsP9sxX0AERdse.jpg"/>
    <s v="https://pbs.twimg.com/media/EIsP9sxX0AERdse.jpg"/>
    <x v="295"/>
    <s v="https://twitter.com/#!/josecavalheri/status/1192064141126766594"/>
    <m/>
    <m/>
    <s v="1192064141126766594"/>
    <m/>
    <b v="0"/>
    <n v="0"/>
    <s v=""/>
    <b v="0"/>
    <s v="en"/>
    <m/>
    <s v=""/>
    <b v="0"/>
    <n v="1"/>
    <s v=""/>
    <s v="Twitter for iPhone"/>
    <b v="0"/>
    <s v="1192064141126766594"/>
    <s v="Tweet"/>
    <n v="0"/>
    <n v="0"/>
    <m/>
    <m/>
    <m/>
    <m/>
    <m/>
    <m/>
    <m/>
    <m/>
    <n v="1"/>
    <s v="9"/>
    <s v="9"/>
    <n v="2"/>
    <n v="8.695652173913043"/>
    <n v="0"/>
    <n v="0"/>
    <n v="0"/>
    <n v="0"/>
    <n v="21"/>
    <n v="91.30434782608695"/>
    <n v="23"/>
  </r>
  <r>
    <s v="itq"/>
    <s v="josecavalheri"/>
    <m/>
    <m/>
    <m/>
    <m/>
    <m/>
    <m/>
    <m/>
    <m/>
    <s v="No"/>
    <n v="437"/>
    <m/>
    <m/>
    <x v="0"/>
    <d v="2019-11-06T13:11:30.000"/>
    <s v="RT @JoseCavalheri: Time to see a bit more of the product that  I love work with!!! #vRA #vRA8 #vRA4U #VMworld #vExpert  #PSO #ITQ #itqlifeâ€¦"/>
    <m/>
    <m/>
    <x v="88"/>
    <m/>
    <s v="http://pbs.twimg.com/profile_images/943464893495246848/KIFK3gWI_normal.jpg"/>
    <x v="296"/>
    <s v="https://twitter.com/#!/itq/status/1192066979894566912"/>
    <m/>
    <m/>
    <s v="1192066979894566912"/>
    <m/>
    <b v="0"/>
    <n v="0"/>
    <s v=""/>
    <b v="0"/>
    <s v="en"/>
    <m/>
    <s v=""/>
    <b v="0"/>
    <n v="1"/>
    <s v="1192064141126766594"/>
    <s v="Twitter for Android"/>
    <b v="0"/>
    <s v="1192064141126766594"/>
    <s v="Tweet"/>
    <n v="0"/>
    <n v="0"/>
    <m/>
    <m/>
    <m/>
    <m/>
    <m/>
    <m/>
    <m/>
    <m/>
    <n v="1"/>
    <s v="9"/>
    <s v="9"/>
    <n v="2"/>
    <n v="8.333333333333334"/>
    <n v="0"/>
    <n v="0"/>
    <n v="0"/>
    <n v="0"/>
    <n v="22"/>
    <n v="91.66666666666667"/>
    <n v="24"/>
  </r>
  <r>
    <s v="itq_belux"/>
    <s v="vhojan"/>
    <m/>
    <m/>
    <m/>
    <m/>
    <m/>
    <m/>
    <m/>
    <m/>
    <s v="Yes"/>
    <n v="439"/>
    <m/>
    <m/>
    <x v="0"/>
    <d v="2019-11-16T12:31:45.000"/>
    <s v="RT @tvallons: Great post from @vhojan! Also the @ITQ_BeLux team has several kick ass consultants aspiring to become a #VCDX. And we fully s…"/>
    <m/>
    <m/>
    <x v="76"/>
    <m/>
    <s v="http://pbs.twimg.com/profile_images/1177332252012875776/POeU6Gk8_normal.jpg"/>
    <x v="297"/>
    <s v="https://twitter.com/#!/itq_belux/status/1195680858050613251"/>
    <m/>
    <m/>
    <s v="1195680858050613251"/>
    <m/>
    <b v="0"/>
    <n v="0"/>
    <s v=""/>
    <b v="1"/>
    <s v="en"/>
    <m/>
    <s v="1195665201833619456"/>
    <b v="0"/>
    <n v="4"/>
    <s v="1195680476108906496"/>
    <s v="Twitter for iPhone"/>
    <b v="0"/>
    <s v="1195680476108906496"/>
    <s v="Tweet"/>
    <n v="0"/>
    <n v="0"/>
    <m/>
    <m/>
    <m/>
    <m/>
    <m/>
    <m/>
    <m/>
    <m/>
    <n v="1"/>
    <s v="9"/>
    <s v="9"/>
    <n v="1"/>
    <n v="4.166666666666667"/>
    <n v="0"/>
    <n v="0"/>
    <n v="0"/>
    <n v="0"/>
    <n v="23"/>
    <n v="95.83333333333333"/>
    <n v="24"/>
  </r>
  <r>
    <s v="vhojan"/>
    <s v="itq_belux"/>
    <m/>
    <m/>
    <m/>
    <m/>
    <m/>
    <m/>
    <m/>
    <m/>
    <s v="Yes"/>
    <n v="441"/>
    <m/>
    <m/>
    <x v="0"/>
    <d v="2019-11-16T12:37:33.000"/>
    <s v="RT @tvallons: Great post from @vhojan! Also the @ITQ_BeLux team has several kick ass consultants aspiring to become a #VCDX. And we fully s…"/>
    <m/>
    <m/>
    <x v="76"/>
    <m/>
    <s v="http://pbs.twimg.com/profile_images/1029818823640264705/8tWZ4S8V_normal.jpg"/>
    <x v="298"/>
    <s v="https://twitter.com/#!/vhojan/status/1195682314233294850"/>
    <m/>
    <m/>
    <s v="1195682314233294850"/>
    <m/>
    <b v="0"/>
    <n v="0"/>
    <s v=""/>
    <b v="1"/>
    <s v="en"/>
    <m/>
    <s v="1195665201833619456"/>
    <b v="0"/>
    <n v="4"/>
    <s v="1195680476108906496"/>
    <s v="Twitter for iPhone"/>
    <b v="0"/>
    <s v="1195680476108906496"/>
    <s v="Tweet"/>
    <n v="0"/>
    <n v="0"/>
    <m/>
    <m/>
    <m/>
    <m/>
    <m/>
    <m/>
    <m/>
    <m/>
    <n v="1"/>
    <s v="9"/>
    <s v="9"/>
    <m/>
    <m/>
    <m/>
    <m/>
    <m/>
    <m/>
    <m/>
    <m/>
    <m/>
  </r>
  <r>
    <s v="itq"/>
    <s v="itq_belux"/>
    <m/>
    <m/>
    <m/>
    <m/>
    <m/>
    <m/>
    <m/>
    <m/>
    <s v="No"/>
    <n v="442"/>
    <m/>
    <m/>
    <x v="0"/>
    <d v="2019-11-18T07:56:54.000"/>
    <s v="RT @tvallons: Great post from @vhojan! Also the @ITQ_BeLux team has several kick ass consultants aspiring to become a #VCDX. And we fully s…"/>
    <m/>
    <m/>
    <x v="76"/>
    <m/>
    <s v="http://pbs.twimg.com/profile_images/943464893495246848/KIFK3gWI_normal.jpg"/>
    <x v="299"/>
    <s v="https://twitter.com/#!/itq/status/1196336464629575680"/>
    <m/>
    <m/>
    <s v="1196336464629575680"/>
    <m/>
    <b v="0"/>
    <n v="0"/>
    <s v=""/>
    <b v="1"/>
    <s v="en"/>
    <m/>
    <s v="1195665201833619456"/>
    <b v="0"/>
    <n v="5"/>
    <s v="1195680476108906496"/>
    <s v="Twitter Web App"/>
    <b v="0"/>
    <s v="1195680476108906496"/>
    <s v="Tweet"/>
    <n v="0"/>
    <n v="0"/>
    <m/>
    <m/>
    <m/>
    <m/>
    <m/>
    <m/>
    <m/>
    <m/>
    <n v="1"/>
    <s v="9"/>
    <s v="9"/>
    <m/>
    <m/>
    <m/>
    <m/>
    <m/>
    <m/>
    <m/>
    <m/>
    <m/>
  </r>
  <r>
    <s v="o_oweilk"/>
    <s v="m_koulibaly"/>
    <m/>
    <m/>
    <m/>
    <m/>
    <m/>
    <m/>
    <m/>
    <m/>
    <s v="No"/>
    <n v="448"/>
    <m/>
    <m/>
    <x v="0"/>
    <d v="2019-11-14T09:56:11.000"/>
    <s v="Professeur @M_Koulibaly _x000a_&quot;Le #CFA n'est pas une monnaie, c'est un traité&quot;._x000a__x000a_Merci prof!_x000a_#VRA #REZOPANACOM https://t.co/4QYEbx0Ex2"/>
    <m/>
    <m/>
    <x v="89"/>
    <s v="https://pbs.twimg.com/media/EJUynOOWkAAbgdL.jpg"/>
    <s v="https://pbs.twimg.com/media/EJUynOOWkAAbgdL.jpg"/>
    <x v="300"/>
    <s v="https://twitter.com/#!/o_oweilk/status/1194916930416721921"/>
    <m/>
    <m/>
    <s v="1194916930416721921"/>
    <m/>
    <b v="0"/>
    <n v="1"/>
    <s v=""/>
    <b v="0"/>
    <s v="fr"/>
    <m/>
    <s v=""/>
    <b v="0"/>
    <n v="0"/>
    <s v=""/>
    <s v="Twitter for Android"/>
    <b v="0"/>
    <s v="1194916930416721921"/>
    <s v="Tweet"/>
    <n v="0"/>
    <n v="0"/>
    <m/>
    <m/>
    <m/>
    <m/>
    <m/>
    <m/>
    <m/>
    <m/>
    <n v="1"/>
    <s v="17"/>
    <s v="17"/>
    <n v="0"/>
    <n v="0"/>
    <n v="0"/>
    <n v="0"/>
    <n v="0"/>
    <n v="0"/>
    <n v="15"/>
    <n v="100"/>
    <n v="15"/>
  </r>
  <r>
    <s v="o_oweilk"/>
    <s v="didierdrogba"/>
    <m/>
    <m/>
    <m/>
    <m/>
    <m/>
    <m/>
    <m/>
    <m/>
    <s v="No"/>
    <n v="449"/>
    <m/>
    <m/>
    <x v="0"/>
    <d v="2019-11-17T22:38:32.000"/>
    <s v="3potentiels candidats de gde envergure pour mettre fin à la marmaille de #SidyDiallo ds la maison de verre de Treichville dpuis 7ans._x000a_#KalouBonaventure l'actuel Maire de Vavoua qui a lgtps critiqué les gestionnaires de la FIF, la Légende @didierdrogba &amp;amp; #BenBadi_x000a_#VRA #REZOPANACOM https://t.co/MICG3Nfy9K"/>
    <m/>
    <m/>
    <x v="90"/>
    <s v="https://pbs.twimg.com/media/EJm93ZQWsAYY01t.jpg"/>
    <s v="https://pbs.twimg.com/media/EJm93ZQWsAYY01t.jpg"/>
    <x v="301"/>
    <s v="https://twitter.com/#!/o_oweilk/status/1196195946499059719"/>
    <m/>
    <m/>
    <s v="1196195946499059719"/>
    <m/>
    <b v="0"/>
    <n v="1"/>
    <s v=""/>
    <b v="0"/>
    <s v="fr"/>
    <m/>
    <s v=""/>
    <b v="0"/>
    <n v="0"/>
    <s v=""/>
    <s v="Twitter for Android"/>
    <b v="0"/>
    <s v="1196195946499059719"/>
    <s v="Tweet"/>
    <n v="0"/>
    <n v="0"/>
    <m/>
    <m/>
    <m/>
    <m/>
    <m/>
    <m/>
    <m/>
    <m/>
    <n v="1"/>
    <s v="17"/>
    <s v="17"/>
    <n v="0"/>
    <n v="0"/>
    <n v="0"/>
    <n v="0"/>
    <n v="0"/>
    <n v="0"/>
    <n v="43"/>
    <n v="100"/>
    <n v="43"/>
  </r>
  <r>
    <s v="o_oweilk"/>
    <s v="president_gn"/>
    <m/>
    <m/>
    <m/>
    <m/>
    <m/>
    <m/>
    <m/>
    <m/>
    <s v="No"/>
    <n v="450"/>
    <m/>
    <m/>
    <x v="0"/>
    <d v="2019-11-17T23:19:36.000"/>
    <s v="Bilan des manifestat@ du jeudi, sur le chemin du 3ème de @President_GN: 3 tués dont ce mignon jeune guinéen de19ans, #AlphaSouleymaneDiallo._x000a_Selon son entourage, le 3ème mandat, CONDE n'en veut pas._x000a_Pquoi ne fait il pas de déclarat@ car le sang a trop coulé?_x000a_#VRA #REZOPANACOM https://t.co/waRJfoljbq"/>
    <m/>
    <m/>
    <x v="91"/>
    <s v="https://pbs.twimg.com/media/EJnHQo7X0AAGg3N.jpg"/>
    <s v="https://pbs.twimg.com/media/EJnHQo7X0AAGg3N.jpg"/>
    <x v="302"/>
    <s v="https://twitter.com/#!/o_oweilk/status/1196206279812886528"/>
    <m/>
    <m/>
    <s v="1196206279812886528"/>
    <m/>
    <b v="0"/>
    <n v="1"/>
    <s v=""/>
    <b v="0"/>
    <s v="fr"/>
    <m/>
    <s v=""/>
    <b v="0"/>
    <n v="0"/>
    <s v=""/>
    <s v="Twitter for Android"/>
    <b v="0"/>
    <s v="1196206279812886528"/>
    <s v="Tweet"/>
    <n v="0"/>
    <n v="0"/>
    <m/>
    <m/>
    <m/>
    <m/>
    <m/>
    <m/>
    <m/>
    <m/>
    <n v="1"/>
    <s v="17"/>
    <s v="17"/>
    <n v="0"/>
    <n v="0"/>
    <n v="0"/>
    <n v="0"/>
    <n v="0"/>
    <n v="0"/>
    <n v="46"/>
    <n v="100"/>
    <n v="46"/>
  </r>
  <r>
    <s v="o_oweilk"/>
    <s v="aouattara_prci"/>
    <m/>
    <m/>
    <m/>
    <m/>
    <m/>
    <m/>
    <m/>
    <m/>
    <s v="No"/>
    <n v="451"/>
    <m/>
    <m/>
    <x v="0"/>
    <d v="2019-11-14T08:44:18.000"/>
    <s v="La miss@ de l'ONU pour les élections séjourne actuellement en #cotedivoire. Au cas où la CEI de @AOuattara_PRCI décriée par toute la classe politique reste en l'état pour les élections de 2020, c'est que l'ONU vient de donner caution à une 2ème guerre ds ce pays_x000a_#VRA #REZOPANACOM"/>
    <m/>
    <m/>
    <x v="92"/>
    <m/>
    <s v="http://pbs.twimg.com/profile_images/1194743757071093767/wG_xT6zW_normal.jpg"/>
    <x v="303"/>
    <s v="https://twitter.com/#!/o_oweilk/status/1194898839913848832"/>
    <m/>
    <m/>
    <s v="1194898839913848832"/>
    <m/>
    <b v="0"/>
    <n v="1"/>
    <s v=""/>
    <b v="0"/>
    <s v="fr"/>
    <m/>
    <s v=""/>
    <b v="0"/>
    <n v="0"/>
    <s v=""/>
    <s v="Twitter for Android"/>
    <b v="0"/>
    <s v="1194898839913848832"/>
    <s v="Tweet"/>
    <n v="0"/>
    <n v="0"/>
    <m/>
    <m/>
    <m/>
    <m/>
    <m/>
    <m/>
    <m/>
    <m/>
    <n v="3"/>
    <s v="17"/>
    <s v="17"/>
    <n v="0"/>
    <n v="0"/>
    <n v="1"/>
    <n v="2.0833333333333335"/>
    <n v="0"/>
    <n v="0"/>
    <n v="47"/>
    <n v="97.91666666666667"/>
    <n v="48"/>
  </r>
  <r>
    <s v="o_oweilk"/>
    <s v="aouattara_prci"/>
    <m/>
    <m/>
    <m/>
    <m/>
    <m/>
    <m/>
    <m/>
    <m/>
    <s v="No"/>
    <n v="452"/>
    <m/>
    <m/>
    <x v="0"/>
    <d v="2019-11-17T23:40:19.000"/>
    <s v="#cotedivoire, un pays en pleine croissance! Mais ce pays de @AOuattara_PRCI demande à l'ONU qui est en pleine faillite de l'aider à organiser les élect@ 2020._x000a_Qlq chose ne tourne pas rond entre ces 2parties. La marmaille à l'internle est ds une autre dimens@._x000a_#VRA #REZOPANANCOM"/>
    <m/>
    <m/>
    <x v="93"/>
    <m/>
    <s v="http://pbs.twimg.com/profile_images/1194743757071093767/wG_xT6zW_normal.jpg"/>
    <x v="304"/>
    <s v="https://twitter.com/#!/o_oweilk/status/1196211495962632193"/>
    <m/>
    <m/>
    <s v="1196211495962632193"/>
    <m/>
    <b v="0"/>
    <n v="1"/>
    <s v=""/>
    <b v="0"/>
    <s v="fr"/>
    <m/>
    <s v=""/>
    <b v="0"/>
    <n v="0"/>
    <s v=""/>
    <s v="Twitter Web App"/>
    <b v="0"/>
    <s v="1196211495962632193"/>
    <s v="Tweet"/>
    <n v="0"/>
    <n v="0"/>
    <m/>
    <m/>
    <m/>
    <m/>
    <m/>
    <m/>
    <m/>
    <m/>
    <n v="3"/>
    <s v="17"/>
    <s v="17"/>
    <n v="0"/>
    <n v="0"/>
    <n v="0"/>
    <n v="0"/>
    <n v="0"/>
    <n v="0"/>
    <n v="46"/>
    <n v="100"/>
    <n v="46"/>
  </r>
  <r>
    <s v="o_oweilk"/>
    <s v="aouattara_prci"/>
    <m/>
    <m/>
    <m/>
    <m/>
    <m/>
    <m/>
    <m/>
    <m/>
    <s v="No"/>
    <n v="453"/>
    <m/>
    <m/>
    <x v="0"/>
    <d v="2019-11-18T08:37:56.000"/>
    <s v="L'ONU a déclaré que le régime de #cotedivoire l'a sollicité pour les élect@ 2020. Nous savons déjà que ces 2parties se partageront l'argent du contribuable ivoirien. Mais que dit l'ONU sur la CEI meurtrière de @AOuattara_PRCI? CEI tant décriée par les ivoiriens?_x000a_#VRA #REZOPANACOM https://t.co/LyPbSkPbdO"/>
    <m/>
    <m/>
    <x v="92"/>
    <s v="https://pbs.twimg.com/media/EJpHDntXsAMjDsU.jpg"/>
    <s v="https://pbs.twimg.com/media/EJpHDntXsAMjDsU.jpg"/>
    <x v="305"/>
    <s v="https://twitter.com/#!/o_oweilk/status/1196346789886074880"/>
    <m/>
    <m/>
    <s v="1196346789886074880"/>
    <m/>
    <b v="0"/>
    <n v="1"/>
    <s v=""/>
    <b v="0"/>
    <s v="fr"/>
    <m/>
    <s v=""/>
    <b v="0"/>
    <n v="0"/>
    <s v=""/>
    <s v="Twitter for Android"/>
    <b v="0"/>
    <s v="1196346789886074880"/>
    <s v="Tweet"/>
    <n v="0"/>
    <n v="0"/>
    <m/>
    <m/>
    <m/>
    <m/>
    <m/>
    <m/>
    <m/>
    <m/>
    <n v="3"/>
    <s v="17"/>
    <s v="17"/>
    <n v="0"/>
    <n v="0"/>
    <n v="0"/>
    <n v="0"/>
    <n v="0"/>
    <n v="0"/>
    <n v="44"/>
    <n v="100"/>
    <n v="44"/>
  </r>
  <r>
    <s v="o_oweilk"/>
    <s v="o_oweilk"/>
    <m/>
    <m/>
    <m/>
    <m/>
    <m/>
    <m/>
    <m/>
    <m/>
    <s v="No"/>
    <n v="454"/>
    <m/>
    <m/>
    <x v="1"/>
    <d v="2019-11-14T08:37:04.000"/>
    <s v="#Tshisekedi president #RDC_x000a_&quot;Le Congo en lui-même ne porte pas de germes d'autodestruction, de guerre ou d'instabilité&quot;_x000a__x000a_C'est clair, toutes ces guerres et instabilités sont importées comme le disait aussi le président #LaurentGbagbo._x000a_#VRA #REZOPANACOM https://t.co/XGQJH7aomX"/>
    <m/>
    <m/>
    <x v="94"/>
    <s v="https://pbs.twimg.com/media/EJUggNKXkAEhZR1.jpg"/>
    <s v="https://pbs.twimg.com/media/EJUggNKXkAEhZR1.jpg"/>
    <x v="306"/>
    <s v="https://twitter.com/#!/o_oweilk/status/1194897022194765824"/>
    <m/>
    <m/>
    <s v="1194897022194765824"/>
    <m/>
    <b v="0"/>
    <n v="1"/>
    <s v=""/>
    <b v="0"/>
    <s v="fr"/>
    <m/>
    <s v=""/>
    <b v="0"/>
    <n v="0"/>
    <s v=""/>
    <s v="Twitter for Android"/>
    <b v="0"/>
    <s v="1194897022194765824"/>
    <s v="Tweet"/>
    <n v="0"/>
    <n v="0"/>
    <m/>
    <m/>
    <m/>
    <m/>
    <m/>
    <m/>
    <m/>
    <m/>
    <n v="1"/>
    <s v="17"/>
    <s v="17"/>
    <n v="0"/>
    <n v="0"/>
    <n v="0"/>
    <n v="0"/>
    <n v="0"/>
    <n v="0"/>
    <n v="36"/>
    <n v="100"/>
    <n v="36"/>
  </r>
  <r>
    <s v="sigingstone"/>
    <s v="sigingstone"/>
    <m/>
    <m/>
    <m/>
    <m/>
    <m/>
    <m/>
    <m/>
    <m/>
    <s v="No"/>
    <n v="455"/>
    <m/>
    <m/>
    <x v="1"/>
    <d v="2019-11-18T08:51:11.000"/>
    <s v="#EWG1131 : #VRA (Varadero) to #DUS (Dusseldorf). 3.3mi away@39000ft, heading E@500.6mph, 64ft/min. #ReallyHighUpThere #FlyingFast #AboveSigingstone #ADSB"/>
    <m/>
    <m/>
    <x v="95"/>
    <m/>
    <s v="http://pbs.twimg.com/profile_images/1159145779879133185/m84sOC_Z_normal.jpg"/>
    <x v="307"/>
    <s v="https://twitter.com/#!/sigingstone/status/1196350123795787777"/>
    <m/>
    <m/>
    <s v="1196350123795787777"/>
    <m/>
    <b v="0"/>
    <n v="0"/>
    <s v=""/>
    <b v="0"/>
    <s v="et"/>
    <m/>
    <s v=""/>
    <b v="0"/>
    <n v="0"/>
    <s v=""/>
    <s v="Above Sigingstone"/>
    <b v="0"/>
    <s v="1196350123795787777"/>
    <s v="Tweet"/>
    <n v="0"/>
    <n v="0"/>
    <m/>
    <m/>
    <m/>
    <m/>
    <m/>
    <m/>
    <m/>
    <m/>
    <n v="1"/>
    <s v="3"/>
    <s v="3"/>
    <n v="0"/>
    <n v="0"/>
    <n v="0"/>
    <n v="0"/>
    <n v="0"/>
    <n v="0"/>
    <n v="20"/>
    <n v="100"/>
    <n v="20"/>
  </r>
  <r>
    <s v="auscottnorris"/>
    <s v="auscottnorris"/>
    <m/>
    <m/>
    <m/>
    <m/>
    <m/>
    <m/>
    <m/>
    <m/>
    <s v="No"/>
    <n v="456"/>
    <m/>
    <m/>
    <x v="1"/>
    <d v="2019-11-18T05:48:23.000"/>
    <s v="Looking forward to #vFORUMAU tomorrow, interested in seeing some cool multi-cloud automation? come and see sessions “Day in the Life of a VMware Cloud Admin” and &quot;Delivering Multi-Cloud Platform with vRealize Automation 8” see you all there!_x000a_#VMware #vra #vrealize"/>
    <m/>
    <m/>
    <x v="96"/>
    <m/>
    <s v="http://pbs.twimg.com/profile_images/929639611667644416/wjDspV65_normal.jpg"/>
    <x v="308"/>
    <s v="https://twitter.com/#!/auscottnorris/status/1196304122850332672"/>
    <m/>
    <m/>
    <s v="1196304122850332672"/>
    <m/>
    <b v="0"/>
    <n v="5"/>
    <s v=""/>
    <b v="0"/>
    <s v="en"/>
    <m/>
    <s v=""/>
    <b v="0"/>
    <n v="1"/>
    <s v=""/>
    <s v="TweetDeck"/>
    <b v="0"/>
    <s v="1196304122850332672"/>
    <s v="Tweet"/>
    <n v="0"/>
    <n v="0"/>
    <m/>
    <m/>
    <m/>
    <m/>
    <m/>
    <m/>
    <m/>
    <m/>
    <n v="1"/>
    <s v="28"/>
    <s v="28"/>
    <n v="1"/>
    <n v="2.380952380952381"/>
    <n v="3"/>
    <n v="7.142857142857143"/>
    <n v="0"/>
    <n v="0"/>
    <n v="38"/>
    <n v="90.47619047619048"/>
    <n v="42"/>
  </r>
  <r>
    <s v="tonyphan_"/>
    <s v="auscottnorris"/>
    <m/>
    <m/>
    <m/>
    <m/>
    <m/>
    <m/>
    <m/>
    <m/>
    <s v="No"/>
    <n v="457"/>
    <m/>
    <m/>
    <x v="0"/>
    <d v="2019-11-18T09:30:34.000"/>
    <s v="RT @auScottNorris: Looking forward to #vFORUMAU tomorrow, interested in seeing some cool multi-cloud automation? come and see sessions “Day…"/>
    <m/>
    <m/>
    <x v="97"/>
    <m/>
    <s v="http://pbs.twimg.com/profile_images/934273769484402688/aDnKCw3s_normal.jpg"/>
    <x v="309"/>
    <s v="https://twitter.com/#!/tonyphan_/status/1196360035741208577"/>
    <m/>
    <m/>
    <s v="1196360035741208577"/>
    <m/>
    <b v="0"/>
    <n v="0"/>
    <s v=""/>
    <b v="0"/>
    <s v="en"/>
    <m/>
    <s v=""/>
    <b v="0"/>
    <n v="1"/>
    <s v="1196304122850332672"/>
    <s v="Twitter for iPhone"/>
    <b v="0"/>
    <s v="1196304122850332672"/>
    <s v="Tweet"/>
    <n v="0"/>
    <n v="0"/>
    <m/>
    <m/>
    <m/>
    <m/>
    <m/>
    <m/>
    <m/>
    <m/>
    <n v="1"/>
    <s v="28"/>
    <s v="28"/>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76">
    <i>
      <x v="1"/>
    </i>
    <i r="1">
      <x v="5"/>
    </i>
    <i r="2">
      <x v="129"/>
    </i>
    <i r="3">
      <x v="15"/>
    </i>
    <i>
      <x v="3"/>
    </i>
    <i r="1">
      <x v="10"/>
    </i>
    <i r="2">
      <x v="301"/>
    </i>
    <i r="3">
      <x v="17"/>
    </i>
    <i r="1">
      <x v="11"/>
    </i>
    <i r="2">
      <x v="310"/>
    </i>
    <i r="3">
      <x v="1"/>
    </i>
    <i r="3">
      <x v="2"/>
    </i>
    <i r="3">
      <x v="3"/>
    </i>
    <i r="3">
      <x v="7"/>
    </i>
    <i r="3">
      <x v="8"/>
    </i>
    <i r="3">
      <x v="9"/>
    </i>
    <i r="3">
      <x v="12"/>
    </i>
    <i r="3">
      <x v="14"/>
    </i>
    <i r="3">
      <x v="15"/>
    </i>
    <i r="3">
      <x v="18"/>
    </i>
    <i r="3">
      <x v="20"/>
    </i>
    <i r="3">
      <x v="23"/>
    </i>
    <i r="2">
      <x v="311"/>
    </i>
    <i r="3">
      <x v="1"/>
    </i>
    <i r="3">
      <x v="3"/>
    </i>
    <i r="3">
      <x v="11"/>
    </i>
    <i r="3">
      <x v="12"/>
    </i>
    <i r="3">
      <x v="14"/>
    </i>
    <i r="3">
      <x v="15"/>
    </i>
    <i r="3">
      <x v="16"/>
    </i>
    <i r="3">
      <x v="17"/>
    </i>
    <i r="3">
      <x v="18"/>
    </i>
    <i r="2">
      <x v="312"/>
    </i>
    <i r="3">
      <x v="2"/>
    </i>
    <i r="3">
      <x v="3"/>
    </i>
    <i r="3">
      <x v="13"/>
    </i>
    <i r="3">
      <x v="19"/>
    </i>
    <i r="3">
      <x v="20"/>
    </i>
    <i r="3">
      <x v="21"/>
    </i>
    <i r="3">
      <x v="22"/>
    </i>
    <i r="3">
      <x v="24"/>
    </i>
    <i r="2">
      <x v="313"/>
    </i>
    <i r="3">
      <x v="1"/>
    </i>
    <i r="3">
      <x v="4"/>
    </i>
    <i r="3">
      <x v="6"/>
    </i>
    <i r="3">
      <x v="7"/>
    </i>
    <i r="3">
      <x v="9"/>
    </i>
    <i r="3">
      <x v="10"/>
    </i>
    <i r="3">
      <x v="11"/>
    </i>
    <i r="3">
      <x v="12"/>
    </i>
    <i r="3">
      <x v="13"/>
    </i>
    <i r="3">
      <x v="14"/>
    </i>
    <i r="3">
      <x v="17"/>
    </i>
    <i r="3">
      <x v="19"/>
    </i>
    <i r="3">
      <x v="20"/>
    </i>
    <i r="3">
      <x v="21"/>
    </i>
    <i r="3">
      <x v="23"/>
    </i>
    <i r="3">
      <x v="24"/>
    </i>
    <i r="2">
      <x v="314"/>
    </i>
    <i r="3">
      <x v="9"/>
    </i>
    <i r="3">
      <x v="10"/>
    </i>
    <i r="3">
      <x v="13"/>
    </i>
    <i r="3">
      <x v="14"/>
    </i>
    <i r="3">
      <x v="15"/>
    </i>
    <i r="3">
      <x v="16"/>
    </i>
    <i r="3">
      <x v="17"/>
    </i>
    <i r="3">
      <x v="18"/>
    </i>
    <i r="3">
      <x v="19"/>
    </i>
    <i r="3">
      <x v="20"/>
    </i>
    <i r="2">
      <x v="315"/>
    </i>
    <i r="3">
      <x v="12"/>
    </i>
    <i r="3">
      <x v="14"/>
    </i>
    <i r="3">
      <x v="15"/>
    </i>
    <i r="3">
      <x v="16"/>
    </i>
    <i r="3">
      <x v="17"/>
    </i>
    <i r="3">
      <x v="18"/>
    </i>
    <i r="3">
      <x v="19"/>
    </i>
    <i r="3">
      <x v="22"/>
    </i>
    <i r="3">
      <x v="23"/>
    </i>
    <i r="2">
      <x v="316"/>
    </i>
    <i r="3">
      <x v="6"/>
    </i>
    <i r="3">
      <x v="8"/>
    </i>
    <i r="3">
      <x v="9"/>
    </i>
    <i r="3">
      <x v="11"/>
    </i>
    <i r="3">
      <x v="14"/>
    </i>
    <i r="3">
      <x v="15"/>
    </i>
    <i r="3">
      <x v="16"/>
    </i>
    <i r="3">
      <x v="17"/>
    </i>
    <i r="3">
      <x v="18"/>
    </i>
    <i r="3">
      <x v="21"/>
    </i>
    <i r="3">
      <x v="22"/>
    </i>
    <i r="2">
      <x v="317"/>
    </i>
    <i r="3">
      <x v="2"/>
    </i>
    <i r="3">
      <x v="3"/>
    </i>
    <i r="3">
      <x v="4"/>
    </i>
    <i r="3">
      <x v="7"/>
    </i>
    <i r="3">
      <x v="9"/>
    </i>
    <i r="3">
      <x v="10"/>
    </i>
    <i r="3">
      <x v="12"/>
    </i>
    <i r="3">
      <x v="15"/>
    </i>
    <i r="3">
      <x v="17"/>
    </i>
    <i r="3">
      <x v="18"/>
    </i>
    <i r="3">
      <x v="20"/>
    </i>
    <i r="3">
      <x v="21"/>
    </i>
    <i r="3">
      <x v="24"/>
    </i>
    <i r="2">
      <x v="318"/>
    </i>
    <i r="3">
      <x v="4"/>
    </i>
    <i r="3">
      <x v="7"/>
    </i>
    <i r="3">
      <x v="9"/>
    </i>
    <i r="3">
      <x v="10"/>
    </i>
    <i r="3">
      <x v="12"/>
    </i>
    <i r="3">
      <x v="13"/>
    </i>
    <i r="3">
      <x v="15"/>
    </i>
    <i r="3">
      <x v="16"/>
    </i>
    <i r="3">
      <x v="17"/>
    </i>
    <i r="3">
      <x v="18"/>
    </i>
    <i r="3">
      <x v="20"/>
    </i>
    <i r="3">
      <x v="22"/>
    </i>
    <i r="3">
      <x v="23"/>
    </i>
    <i r="3">
      <x v="24"/>
    </i>
    <i r="2">
      <x v="319"/>
    </i>
    <i r="3">
      <x v="1"/>
    </i>
    <i r="3">
      <x v="2"/>
    </i>
    <i r="3">
      <x v="4"/>
    </i>
    <i r="3">
      <x v="5"/>
    </i>
    <i r="3">
      <x v="9"/>
    </i>
    <i r="3">
      <x v="10"/>
    </i>
    <i r="3">
      <x v="12"/>
    </i>
    <i r="3">
      <x v="13"/>
    </i>
    <i r="3">
      <x v="14"/>
    </i>
    <i r="3">
      <x v="16"/>
    </i>
    <i r="3">
      <x v="17"/>
    </i>
    <i r="3">
      <x v="19"/>
    </i>
    <i r="3">
      <x v="21"/>
    </i>
    <i r="3">
      <x v="22"/>
    </i>
    <i r="2">
      <x v="320"/>
    </i>
    <i r="3">
      <x v="11"/>
    </i>
    <i r="3">
      <x v="13"/>
    </i>
    <i r="3">
      <x v="15"/>
    </i>
    <i r="3">
      <x v="17"/>
    </i>
    <i r="3">
      <x v="18"/>
    </i>
    <i r="3">
      <x v="19"/>
    </i>
    <i r="3">
      <x v="20"/>
    </i>
    <i r="3">
      <x v="21"/>
    </i>
    <i r="3">
      <x v="22"/>
    </i>
    <i r="3">
      <x v="23"/>
    </i>
    <i r="3">
      <x v="24"/>
    </i>
    <i r="2">
      <x v="321"/>
    </i>
    <i r="3">
      <x v="1"/>
    </i>
    <i r="3">
      <x v="2"/>
    </i>
    <i r="3">
      <x v="3"/>
    </i>
    <i r="3">
      <x v="4"/>
    </i>
    <i r="3">
      <x v="5"/>
    </i>
    <i r="3">
      <x v="6"/>
    </i>
    <i r="3">
      <x v="7"/>
    </i>
    <i r="3">
      <x v="9"/>
    </i>
    <i r="3">
      <x v="13"/>
    </i>
    <i r="3">
      <x v="14"/>
    </i>
    <i r="3">
      <x v="16"/>
    </i>
    <i r="3">
      <x v="17"/>
    </i>
    <i r="3">
      <x v="23"/>
    </i>
    <i r="2">
      <x v="322"/>
    </i>
    <i r="3">
      <x v="1"/>
    </i>
    <i r="3">
      <x v="2"/>
    </i>
    <i r="3">
      <x v="12"/>
    </i>
    <i r="3">
      <x v="13"/>
    </i>
    <i r="3">
      <x v="15"/>
    </i>
    <i r="3">
      <x v="21"/>
    </i>
    <i r="3">
      <x v="23"/>
    </i>
    <i r="3">
      <x v="24"/>
    </i>
    <i r="2">
      <x v="323"/>
    </i>
    <i r="3">
      <x v="6"/>
    </i>
    <i r="3">
      <x v="8"/>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8">
        <i x="91" s="1"/>
        <i x="14" s="1"/>
        <i x="37" s="1"/>
        <i x="49" s="1"/>
        <i x="34" s="1"/>
        <i x="35" s="1"/>
        <i x="89" s="1"/>
        <i x="11" s="1"/>
        <i x="61" s="1"/>
        <i x="36" s="1"/>
        <i x="92" s="1"/>
        <i x="93" s="1"/>
        <i x="32" s="1"/>
        <i x="44" s="1"/>
        <i x="46" s="1"/>
        <i x="66" s="1"/>
        <i x="95" s="1"/>
        <i x="29" s="1"/>
        <i x="8" s="1"/>
        <i x="10" s="1"/>
        <i x="58" s="1"/>
        <i x="57" s="1"/>
        <i x="42" s="1"/>
        <i x="4" s="1"/>
        <i x="19" s="1"/>
        <i x="1" s="1"/>
        <i x="80" s="1"/>
        <i x="48" s="1"/>
        <i x="45" s="1"/>
        <i x="51" s="1"/>
        <i x="20" s="1"/>
        <i x="90" s="1"/>
        <i x="7" s="1"/>
        <i x="82" s="1"/>
        <i x="75" s="1"/>
        <i x="86" s="1"/>
        <i x="85" s="1"/>
        <i x="47" s="1"/>
        <i x="64" s="1"/>
        <i x="83" s="1"/>
        <i x="94" s="1"/>
        <i x="76" s="1"/>
        <i x="73" s="1"/>
        <i x="13" s="1"/>
        <i x="28" s="1"/>
        <i x="55" s="1"/>
        <i x="54" s="1"/>
        <i x="53" s="1"/>
        <i x="77" s="1"/>
        <i x="97" s="1"/>
        <i x="96" s="1"/>
        <i x="40" s="1"/>
        <i x="21" s="1"/>
        <i x="65" s="1"/>
        <i x="22" s="1"/>
        <i x="23" s="1"/>
        <i x="17" s="1"/>
        <i x="24" s="1"/>
        <i x="74" s="1"/>
        <i x="31" s="1"/>
        <i x="16" s="1"/>
        <i x="15" s="1"/>
        <i x="5" s="1"/>
        <i x="6" s="1"/>
        <i x="27" s="1"/>
        <i x="3" s="1"/>
        <i x="52" s="1"/>
        <i x="72" s="1"/>
        <i x="56" s="1"/>
        <i x="26" s="1"/>
        <i x="81" s="1"/>
        <i x="50" s="1"/>
        <i x="33" s="1"/>
        <i x="70" s="1"/>
        <i x="71" s="1"/>
        <i x="69" s="1"/>
        <i x="68" s="1"/>
        <i x="79" s="1"/>
        <i x="12" s="1"/>
        <i x="59" s="1"/>
        <i x="9" s="1"/>
        <i x="41" s="1"/>
        <i x="88" s="1"/>
        <i x="87" s="1"/>
        <i x="62" s="1"/>
        <i x="84" s="1"/>
        <i x="67" s="1"/>
        <i x="43" s="1"/>
        <i x="60" s="1"/>
        <i x="38" s="1"/>
        <i x="39" s="1"/>
        <i x="25" s="1"/>
        <i x="2" s="1"/>
        <i x="63" s="1"/>
        <i x="30" s="1"/>
        <i x="18" s="1"/>
        <i x="7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57" totalsRowShown="0" headerRowDxfId="496" dataDxfId="495">
  <autoFilter ref="A2:BL45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27" totalsRowShown="0" headerRowDxfId="141" dataDxfId="140">
  <autoFilter ref="A1:G132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6" totalsRowShown="0" headerRowDxfId="443" dataDxfId="442">
  <autoFilter ref="A2:BS29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71" totalsRowShown="0" headerRowDxfId="132" dataDxfId="131">
  <autoFilter ref="A1:L11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3" totalsRowShown="0" headerRowDxfId="88" dataDxfId="87">
  <autoFilter ref="A2:C4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12" totalsRowShown="0" headerRowDxfId="64" dataDxfId="63">
  <autoFilter ref="A2:BL3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2" totalsRowShown="0" headerRowDxfId="400">
  <autoFilter ref="A2:AO4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5" totalsRowShown="0" headerRowDxfId="397" dataDxfId="396">
  <autoFilter ref="A1:C29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9TiL5" TargetMode="External" /><Relationship Id="rId2" Type="http://schemas.openxmlformats.org/officeDocument/2006/relationships/hyperlink" Target="https://naleo.org/COMMS/2019/Reports/Practice_Based_Preclearance_Report_Nov2019.pdf" TargetMode="External" /><Relationship Id="rId3" Type="http://schemas.openxmlformats.org/officeDocument/2006/relationships/hyperlink" Target="https://naleo.org/COMMS/2019/Reports/Practice_Based_Preclearance_Report_Nov2019.pdf" TargetMode="External" /><Relationship Id="rId4" Type="http://schemas.openxmlformats.org/officeDocument/2006/relationships/hyperlink" Target="https://twitter.com/florida_today/status/1190589626517532672" TargetMode="External" /><Relationship Id="rId5" Type="http://schemas.openxmlformats.org/officeDocument/2006/relationships/hyperlink" Target="https://airdropster.com/2426/airdrop-verasity-referral-btc,-vrab-and-vra" TargetMode="External" /><Relationship Id="rId6" Type="http://schemas.openxmlformats.org/officeDocument/2006/relationships/hyperlink" Target="https://www.al.com/news/birmingham/2019/11/former-alabama-sen-hank-sanders-testifies-about-racism-in-gerrymandering-case.html" TargetMode="External" /><Relationship Id="rId7" Type="http://schemas.openxmlformats.org/officeDocument/2006/relationships/hyperlink" Target="https://twitter.com/facingsouth/status/1192468647396225025" TargetMode="External" /><Relationship Id="rId8" Type="http://schemas.openxmlformats.org/officeDocument/2006/relationships/hyperlink" Target="http://wetcom.shp.so/a/VYpugh" TargetMode="External" /><Relationship Id="rId9" Type="http://schemas.openxmlformats.org/officeDocument/2006/relationships/hyperlink" Target="https://twitter.com/jeanhuguesdefr/status/1192683138692071424" TargetMode="External" /><Relationship Id="rId10" Type="http://schemas.openxmlformats.org/officeDocument/2006/relationships/hyperlink" Target="https://twitter.com/jeanhuguesdefr/status/1192683138692071424" TargetMode="External" /><Relationship Id="rId11" Type="http://schemas.openxmlformats.org/officeDocument/2006/relationships/hyperlink" Target="https://twitter.com/jeanhuguesdefr/status/1192683138692071424" TargetMode="External" /><Relationship Id="rId12" Type="http://schemas.openxmlformats.org/officeDocument/2006/relationships/hyperlink" Target="https://twitter.com/jeanhuguesdefr/status/1192683138692071424" TargetMode="External" /><Relationship Id="rId13" Type="http://schemas.openxmlformats.org/officeDocument/2006/relationships/hyperlink" Target="https://twitter.com/jeanhuguesdefr/status/1192683138692071424" TargetMode="External" /><Relationship Id="rId14" Type="http://schemas.openxmlformats.org/officeDocument/2006/relationships/hyperlink" Target="https://twitter.com/vrealizeauto/status/1192841785489395714" TargetMode="External" /><Relationship Id="rId15" Type="http://schemas.openxmlformats.org/officeDocument/2006/relationships/hyperlink" Target="https://www.theguardian.com/us-news/2019/nov/07/is-america-a-democracy-if-so-why-does-it-deny-millions-the-vote?fbclid=IwAR1LJp_I4S38spCeCx-PE68EX5GUts4UP0pZTxXS0HcsqGrm08eMPilHtU8" TargetMode="External" /><Relationship Id="rId16" Type="http://schemas.openxmlformats.org/officeDocument/2006/relationships/hyperlink" Target="https://cloudadvisors.net/2019/10/27/deploying-vrealize-automation-8-with-easy-installer-part-2/" TargetMode="External" /><Relationship Id="rId17" Type="http://schemas.openxmlformats.org/officeDocument/2006/relationships/hyperlink" Target="https://cloudadvisors.net/2019/10/29/directory-management-with-vrealize-automation-8/" TargetMode="External" /><Relationship Id="rId18" Type="http://schemas.openxmlformats.org/officeDocument/2006/relationships/hyperlink" Target="https://cloudadvisors.net/2019/10/27/deploying-vrealize-automation-8-with-easy-installer-part-2/" TargetMode="External" /><Relationship Id="rId19" Type="http://schemas.openxmlformats.org/officeDocument/2006/relationships/hyperlink" Target="https://cloudadvisors.net/2019/10/29/directory-management-with-vrealize-automation-8/" TargetMode="External" /><Relationship Id="rId20" Type="http://schemas.openxmlformats.org/officeDocument/2006/relationships/hyperlink" Target="http://virtualize-automate.com/wp/index.php/2017/05/06/auto-scale-vra-workloads-vropsvro-nsx/" TargetMode="External" /><Relationship Id="rId21" Type="http://schemas.openxmlformats.org/officeDocument/2006/relationships/hyperlink" Target="http://virtualize-automate.com/wp/index.php/2017/05/06/auto-scale-vra-workloads-vropsvro-nsx/" TargetMode="External" /><Relationship Id="rId22" Type="http://schemas.openxmlformats.org/officeDocument/2006/relationships/hyperlink" Target="http://virtualize-automate.com/wp/index.php/2017/05/06/auto-scale-vra-workloads-vropsvro-nsx/" TargetMode="External" /><Relationship Id="rId23" Type="http://schemas.openxmlformats.org/officeDocument/2006/relationships/hyperlink" Target="http://virtualize-automate.com/wp/index.php/2017/05/06/auto-scale-vra-workloads-vropsvro-nsx/" TargetMode="External" /><Relationship Id="rId24" Type="http://schemas.openxmlformats.org/officeDocument/2006/relationships/hyperlink" Target="https://verasity.io/" TargetMode="External" /><Relationship Id="rId25" Type="http://schemas.openxmlformats.org/officeDocument/2006/relationships/hyperlink" Target="https://verasity.io/" TargetMode="External" /><Relationship Id="rId26" Type="http://schemas.openxmlformats.org/officeDocument/2006/relationships/hyperlink" Target="https://verasity.io/" TargetMode="External" /><Relationship Id="rId27" Type="http://schemas.openxmlformats.org/officeDocument/2006/relationships/hyperlink" Target="https://verasity.io/" TargetMode="External" /><Relationship Id="rId28" Type="http://schemas.openxmlformats.org/officeDocument/2006/relationships/hyperlink" Target="https://verasity.io/" TargetMode="External" /><Relationship Id="rId29" Type="http://schemas.openxmlformats.org/officeDocument/2006/relationships/hyperlink" Target="https://verasity.io/" TargetMode="External" /><Relationship Id="rId30" Type="http://schemas.openxmlformats.org/officeDocument/2006/relationships/hyperlink" Target="https://verasity.io/" TargetMode="External" /><Relationship Id="rId31" Type="http://schemas.openxmlformats.org/officeDocument/2006/relationships/hyperlink" Target="https://verasity.io/" TargetMode="External" /><Relationship Id="rId32" Type="http://schemas.openxmlformats.org/officeDocument/2006/relationships/hyperlink" Target="http://wetcom.shp.so/a/mXht2Z" TargetMode="External" /><Relationship Id="rId33" Type="http://schemas.openxmlformats.org/officeDocument/2006/relationships/hyperlink" Target="https://verasity.io/" TargetMode="External" /><Relationship Id="rId34" Type="http://schemas.openxmlformats.org/officeDocument/2006/relationships/hyperlink" Target="https://verasity.io/" TargetMode="External" /><Relationship Id="rId35" Type="http://schemas.openxmlformats.org/officeDocument/2006/relationships/hyperlink" Target="https://blogs.vmware.com/management/2019/11/vmworld-2019-quick-notes-from-barcelona.html" TargetMode="External" /><Relationship Id="rId36" Type="http://schemas.openxmlformats.org/officeDocument/2006/relationships/hyperlink" Target="https://blogs.vmware.com/management/2019/11/vmworld-2019-quick-notes-from-barcelona.html" TargetMode="External" /><Relationship Id="rId37" Type="http://schemas.openxmlformats.org/officeDocument/2006/relationships/hyperlink" Target="https://www.linkedin.com/slink?code=eBGJShE" TargetMode="External" /><Relationship Id="rId38" Type="http://schemas.openxmlformats.org/officeDocument/2006/relationships/hyperlink" Target="https://verasity.io/" TargetMode="External" /><Relationship Id="rId39" Type="http://schemas.openxmlformats.org/officeDocument/2006/relationships/hyperlink" Target="https://verasity.io/" TargetMode="External" /><Relationship Id="rId40" Type="http://schemas.openxmlformats.org/officeDocument/2006/relationships/hyperlink" Target="https://verasity.io/" TargetMode="External" /><Relationship Id="rId41" Type="http://schemas.openxmlformats.org/officeDocument/2006/relationships/hyperlink" Target="https://verasity.io/" TargetMode="External" /><Relationship Id="rId42" Type="http://schemas.openxmlformats.org/officeDocument/2006/relationships/hyperlink" Target="https://verasity.io/" TargetMode="External" /><Relationship Id="rId43" Type="http://schemas.openxmlformats.org/officeDocument/2006/relationships/hyperlink" Target="https://verasity.io/" TargetMode="External" /><Relationship Id="rId44" Type="http://schemas.openxmlformats.org/officeDocument/2006/relationships/hyperlink" Target="https://verasity.io/" TargetMode="External" /><Relationship Id="rId45" Type="http://schemas.openxmlformats.org/officeDocument/2006/relationships/hyperlink" Target="https://verasity.io/" TargetMode="External" /><Relationship Id="rId46" Type="http://schemas.openxmlformats.org/officeDocument/2006/relationships/hyperlink" Target="https://verasity.io/" TargetMode="External" /><Relationship Id="rId47" Type="http://schemas.openxmlformats.org/officeDocument/2006/relationships/hyperlink" Target="https://verasity.io/" TargetMode="External" /><Relationship Id="rId48" Type="http://schemas.openxmlformats.org/officeDocument/2006/relationships/hyperlink" Target="https://verasity.io/" TargetMode="External" /><Relationship Id="rId49" Type="http://schemas.openxmlformats.org/officeDocument/2006/relationships/hyperlink" Target="https://www.linkedin.com/slink?code=eHyyumF" TargetMode="External" /><Relationship Id="rId50" Type="http://schemas.openxmlformats.org/officeDocument/2006/relationships/hyperlink" Target="https://vreps.wordpress.com/" TargetMode="External" /><Relationship Id="rId51" Type="http://schemas.openxmlformats.org/officeDocument/2006/relationships/hyperlink" Target="https://join.slack.com/t/vreps/shared_invite/enQtMzkyMjg1OTI0NTY0LWI5MDJjNzY5YTc2NmRlZDdjMTg4MGU0MTMyNzQ5OGE5MWJiM2M4OWE5NWExZWU0ZGFhZjUzNjFlZjI0YmQzN2U" TargetMode="External" /><Relationship Id="rId52" Type="http://schemas.openxmlformats.org/officeDocument/2006/relationships/hyperlink" Target="http://vraweb.org/membership/benefits/" TargetMode="External" /><Relationship Id="rId53" Type="http://schemas.openxmlformats.org/officeDocument/2006/relationships/hyperlink" Target="https://docs.google.com/forms/d/1M5uCn5MFjP3oeRenytfmdMS40p-ZNOTrVLitJZm5jYs/viewform?edit_requested=true" TargetMode="External" /><Relationship Id="rId54" Type="http://schemas.openxmlformats.org/officeDocument/2006/relationships/hyperlink" Target="http://vraweb.org/about/chapters/" TargetMode="External" /><Relationship Id="rId55" Type="http://schemas.openxmlformats.org/officeDocument/2006/relationships/hyperlink" Target="https://us13.list-manage.com/subscribe?u=c46611521c5ce488206786c31&amp;id=9dff5ed424" TargetMode="External" /><Relationship Id="rId56" Type="http://schemas.openxmlformats.org/officeDocument/2006/relationships/hyperlink" Target="https://www.instagram.com/bgronas" TargetMode="External" /><Relationship Id="rId57" Type="http://schemas.openxmlformats.org/officeDocument/2006/relationships/hyperlink" Target="https://github.com/jakkulabs/PowervRA/issues/207" TargetMode="External" /><Relationship Id="rId58" Type="http://schemas.openxmlformats.org/officeDocument/2006/relationships/hyperlink" Target="https://github.com/jakkulabs/PowervRA/issues/207" TargetMode="External" /><Relationship Id="rId59" Type="http://schemas.openxmlformats.org/officeDocument/2006/relationships/hyperlink" Target="https://github.com/jakkulabs/PowervRA/issues/207" TargetMode="External" /><Relationship Id="rId60" Type="http://schemas.openxmlformats.org/officeDocument/2006/relationships/hyperlink" Target="https://github.com/jakkulabs/PowervRA/issues/207" TargetMode="External" /><Relationship Id="rId61" Type="http://schemas.openxmlformats.org/officeDocument/2006/relationships/hyperlink" Target="https://github.com/jakkulabs/PowervRA/issues/207" TargetMode="External" /><Relationship Id="rId62" Type="http://schemas.openxmlformats.org/officeDocument/2006/relationships/hyperlink" Target="https://github.com/jakkulabs/PowervRA/issues/207" TargetMode="External" /><Relationship Id="rId63" Type="http://schemas.openxmlformats.org/officeDocument/2006/relationships/hyperlink" Target="https://verasity.io/" TargetMode="External" /><Relationship Id="rId64" Type="http://schemas.openxmlformats.org/officeDocument/2006/relationships/hyperlink" Target="https://verasity.io/" TargetMode="External" /><Relationship Id="rId65" Type="http://schemas.openxmlformats.org/officeDocument/2006/relationships/hyperlink" Target="https://verasity.io/" TargetMode="External" /><Relationship Id="rId66" Type="http://schemas.openxmlformats.org/officeDocument/2006/relationships/hyperlink" Target="https://verasity.io/" TargetMode="External" /><Relationship Id="rId67" Type="http://schemas.openxmlformats.org/officeDocument/2006/relationships/hyperlink" Target="https://github.com/jakkulabs/PowervRA/issues/207" TargetMode="External" /><Relationship Id="rId68" Type="http://schemas.openxmlformats.org/officeDocument/2006/relationships/hyperlink" Target="https://github.com/jakkulabs/PowervRA/issues/207" TargetMode="External" /><Relationship Id="rId69" Type="http://schemas.openxmlformats.org/officeDocument/2006/relationships/hyperlink" Target="https://verasity.io/" TargetMode="External" /><Relationship Id="rId70" Type="http://schemas.openxmlformats.org/officeDocument/2006/relationships/hyperlink" Target="https://verasity.io/" TargetMode="External" /><Relationship Id="rId71" Type="http://schemas.openxmlformats.org/officeDocument/2006/relationships/hyperlink" Target="https://twitter.com/robbiegramer/status/1192046877497348097" TargetMode="External" /><Relationship Id="rId72" Type="http://schemas.openxmlformats.org/officeDocument/2006/relationships/hyperlink" Target="https://twitter.com/nytopinion/status/1194944079139934209" TargetMode="External" /><Relationship Id="rId73" Type="http://schemas.openxmlformats.org/officeDocument/2006/relationships/hyperlink" Target="https://aymplaying.wordpress.com/2012/10/03/should-i-bother-to-vote-columbia-county-georgia-usa/" TargetMode="External" /><Relationship Id="rId74" Type="http://schemas.openxmlformats.org/officeDocument/2006/relationships/hyperlink" Target="https://github.com/jakkulabs/PowervRA/issues/207" TargetMode="External" /><Relationship Id="rId75" Type="http://schemas.openxmlformats.org/officeDocument/2006/relationships/hyperlink" Target="https://github.com/jakkulabs/PowervRA/issues/207" TargetMode="External" /><Relationship Id="rId76" Type="http://schemas.openxmlformats.org/officeDocument/2006/relationships/hyperlink" Target="https://blogs.ne10.uol.com.br/jamildo/2019/11/13/governo-federal-investe-r-14-bilhao-na-transposicao-do-sao-francisco/?fbclid=IwAR3e1V6-Pd-BcyGdJnBs6bJ_CylkOEC9wv9iPcpIBMBHU-i-bAGv90gIX6k" TargetMode="External" /><Relationship Id="rId77" Type="http://schemas.openxmlformats.org/officeDocument/2006/relationships/hyperlink" Target="https://twitter.com/masonatoms/status/1195073113039486977" TargetMode="External" /><Relationship Id="rId78" Type="http://schemas.openxmlformats.org/officeDocument/2006/relationships/hyperlink" Target="https://sovlabs.zoom.us/webinar/register/WN_bXiejw5GRiuK6yrpQPMM6Q" TargetMode="External" /><Relationship Id="rId79" Type="http://schemas.openxmlformats.org/officeDocument/2006/relationships/hyperlink" Target="https://www.sovlabs.com/blog/sovlabs-plugin-2019.20.0" TargetMode="External" /><Relationship Id="rId80" Type="http://schemas.openxmlformats.org/officeDocument/2006/relationships/hyperlink" Target="https://www.sovlabs.com/blog/a-first-look-at-the-vra8-migration-assessment-tool-part-1-of-2" TargetMode="External" /><Relationship Id="rId81" Type="http://schemas.openxmlformats.org/officeDocument/2006/relationships/hyperlink" Target="https://www.sovlabs.com/blog/a-first-look-at-the-vra8-migration-assessment-tool-part-1-of-2" TargetMode="External" /><Relationship Id="rId82" Type="http://schemas.openxmlformats.org/officeDocument/2006/relationships/hyperlink" Target="https://blogs.vmware.com/management/2019/10/vra-and-vrops-8-the-peanut-butter-jelly-for-your-hybrid-cloud.html" TargetMode="External" /><Relationship Id="rId83" Type="http://schemas.openxmlformats.org/officeDocument/2006/relationships/hyperlink" Target="https://twitter.com/KHerriage/status/1191367269609345024" TargetMode="External" /><Relationship Id="rId84" Type="http://schemas.openxmlformats.org/officeDocument/2006/relationships/hyperlink" Target="http://wetcom.shp.so/a/oGfxpr" TargetMode="External" /><Relationship Id="rId85" Type="http://schemas.openxmlformats.org/officeDocument/2006/relationships/hyperlink" Target="http://wetcom.shp.so/a/sVaEmW" TargetMode="External" /><Relationship Id="rId86" Type="http://schemas.openxmlformats.org/officeDocument/2006/relationships/hyperlink" Target="https://verasity.io/" TargetMode="External" /><Relationship Id="rId87" Type="http://schemas.openxmlformats.org/officeDocument/2006/relationships/hyperlink" Target="http://r.socialstudio.radian6.com/9e5b8f70-1b2d-4a80-ab2d-8dbe0c0c390e" TargetMode="External" /><Relationship Id="rId88" Type="http://schemas.openxmlformats.org/officeDocument/2006/relationships/hyperlink" Target="http://r.socialstudio.radian6.com/1edc05e7-a882-4d16-99d5-4d439c735a2d" TargetMode="External" /><Relationship Id="rId89" Type="http://schemas.openxmlformats.org/officeDocument/2006/relationships/hyperlink" Target="https://blogs.vmware.com/management/2019/10/announcing-general-availability-of-vmware-vrealize-automation-8-0.html?src=so_5703fb3d92c20&amp;cid=70134000001M5td&amp;utm_source=social&amp;utm_medium=social&amp;utm_campaign=CMBU-social-efforts" TargetMode="External" /><Relationship Id="rId90" Type="http://schemas.openxmlformats.org/officeDocument/2006/relationships/hyperlink" Target="https://twitter.com/vhojan/status/1195665201833619456" TargetMode="External" /><Relationship Id="rId91" Type="http://schemas.openxmlformats.org/officeDocument/2006/relationships/hyperlink" Target="https://www.linkedin.com/slink?code=eqvvvm2" TargetMode="External" /><Relationship Id="rId92" Type="http://schemas.openxmlformats.org/officeDocument/2006/relationships/hyperlink" Target="https://www.linkedin.com/slink?code=eqvvvm2" TargetMode="External" /><Relationship Id="rId93" Type="http://schemas.openxmlformats.org/officeDocument/2006/relationships/hyperlink" Target="https://www.youtube.com/watch?v=fG8zXBDqzFo&amp;feature=youtu.be" TargetMode="External" /><Relationship Id="rId94" Type="http://schemas.openxmlformats.org/officeDocument/2006/relationships/hyperlink" Target="https://www.youtube.com/watch?v=fG8zXBDqzFo&amp;feature=youtu.be" TargetMode="External" /><Relationship Id="rId95" Type="http://schemas.openxmlformats.org/officeDocument/2006/relationships/hyperlink" Target="https://twitter.com/marceelias/status/1195380155935531008" TargetMode="External" /><Relationship Id="rId96" Type="http://schemas.openxmlformats.org/officeDocument/2006/relationships/hyperlink" Target="https://twitter.com/marceelias/status/1195380155935531008" TargetMode="External" /><Relationship Id="rId97" Type="http://schemas.openxmlformats.org/officeDocument/2006/relationships/hyperlink" Target="https://verasity.io/" TargetMode="External" /><Relationship Id="rId98" Type="http://schemas.openxmlformats.org/officeDocument/2006/relationships/hyperlink" Target="https://verasity.io/" TargetMode="External" /><Relationship Id="rId99" Type="http://schemas.openxmlformats.org/officeDocument/2006/relationships/hyperlink" Target="https://verasity.io/" TargetMode="External" /><Relationship Id="rId100" Type="http://schemas.openxmlformats.org/officeDocument/2006/relationships/hyperlink" Target="https://verasity.io/" TargetMode="External" /><Relationship Id="rId101" Type="http://schemas.openxmlformats.org/officeDocument/2006/relationships/hyperlink" Target="https://verasity.io/" TargetMode="External" /><Relationship Id="rId102" Type="http://schemas.openxmlformats.org/officeDocument/2006/relationships/hyperlink" Target="https://verasity.io/" TargetMode="External" /><Relationship Id="rId103" Type="http://schemas.openxmlformats.org/officeDocument/2006/relationships/hyperlink" Target="https://twitter.com/vhojan/status/1195665201833619456" TargetMode="External" /><Relationship Id="rId104" Type="http://schemas.openxmlformats.org/officeDocument/2006/relationships/hyperlink" Target="https://twitter.com/vhojan/status/1195665201833619456" TargetMode="External" /><Relationship Id="rId105" Type="http://schemas.openxmlformats.org/officeDocument/2006/relationships/hyperlink" Target="https://twitter.com/vhojan/status/1195665201833619456" TargetMode="External" /><Relationship Id="rId106" Type="http://schemas.openxmlformats.org/officeDocument/2006/relationships/hyperlink" Target="https://pbs.twimg.com/media/EIofGmkX0AEd9Le.png" TargetMode="External" /><Relationship Id="rId107" Type="http://schemas.openxmlformats.org/officeDocument/2006/relationships/hyperlink" Target="https://pbs.twimg.com/media/EIofGmkX0AEd9Le.png" TargetMode="External" /><Relationship Id="rId108" Type="http://schemas.openxmlformats.org/officeDocument/2006/relationships/hyperlink" Target="https://pbs.twimg.com/media/EIrp-ZNXkAAoUDU.jpg" TargetMode="External" /><Relationship Id="rId109" Type="http://schemas.openxmlformats.org/officeDocument/2006/relationships/hyperlink" Target="https://pbs.twimg.com/media/EIsQPRuXYAAHvl4.jpg" TargetMode="External" /><Relationship Id="rId110" Type="http://schemas.openxmlformats.org/officeDocument/2006/relationships/hyperlink" Target="https://pbs.twimg.com/media/EIsQPRuXYAAHvl4.jpg" TargetMode="External" /><Relationship Id="rId111" Type="http://schemas.openxmlformats.org/officeDocument/2006/relationships/hyperlink" Target="https://pbs.twimg.com/media/EIsQPRuXYAAHvl4.jpg" TargetMode="External" /><Relationship Id="rId112" Type="http://schemas.openxmlformats.org/officeDocument/2006/relationships/hyperlink" Target="https://pbs.twimg.com/media/EIs8hxjWoAg0KI8.png" TargetMode="External" /><Relationship Id="rId113" Type="http://schemas.openxmlformats.org/officeDocument/2006/relationships/hyperlink" Target="https://pbs.twimg.com/media/EI0lWDtUwAIHWyj.jpg" TargetMode="External" /><Relationship Id="rId114" Type="http://schemas.openxmlformats.org/officeDocument/2006/relationships/hyperlink" Target="https://pbs.twimg.com/media/EI4lw5qXsAIXqoF.png" TargetMode="External" /><Relationship Id="rId115" Type="http://schemas.openxmlformats.org/officeDocument/2006/relationships/hyperlink" Target="https://pbs.twimg.com/media/EH5lpPRX0AApAG4.jpg" TargetMode="External" /><Relationship Id="rId116" Type="http://schemas.openxmlformats.org/officeDocument/2006/relationships/hyperlink" Target="https://pbs.twimg.com/media/EI76jR6XUAY9ZJC.jpg" TargetMode="External" /><Relationship Id="rId117" Type="http://schemas.openxmlformats.org/officeDocument/2006/relationships/hyperlink" Target="https://pbs.twimg.com/media/EI76jR6XUAY9ZJC.jpg" TargetMode="External" /><Relationship Id="rId118" Type="http://schemas.openxmlformats.org/officeDocument/2006/relationships/hyperlink" Target="https://pbs.twimg.com/media/EJGNu9CW4AUJMEA.png" TargetMode="External" /><Relationship Id="rId119" Type="http://schemas.openxmlformats.org/officeDocument/2006/relationships/hyperlink" Target="https://pbs.twimg.com/tweet_video_thumb/EJQvDQLUwAI4bUo.jpg" TargetMode="External" /><Relationship Id="rId120" Type="http://schemas.openxmlformats.org/officeDocument/2006/relationships/hyperlink" Target="https://pbs.twimg.com/tweet_video_thumb/EInUh5-X0AABgV-.jpg" TargetMode="External" /><Relationship Id="rId121" Type="http://schemas.openxmlformats.org/officeDocument/2006/relationships/hyperlink" Target="https://pbs.twimg.com/media/EJPRwtaXsAAqhwD.jpg" TargetMode="External" /><Relationship Id="rId122" Type="http://schemas.openxmlformats.org/officeDocument/2006/relationships/hyperlink" Target="https://pbs.twimg.com/media/EJPRwtaXsAAqhwD.jpg" TargetMode="External" /><Relationship Id="rId123" Type="http://schemas.openxmlformats.org/officeDocument/2006/relationships/hyperlink" Target="https://pbs.twimg.com/media/EI8MLvGWoAE3ysb.jpg" TargetMode="External" /><Relationship Id="rId124" Type="http://schemas.openxmlformats.org/officeDocument/2006/relationships/hyperlink" Target="https://pbs.twimg.com/media/EI8N_VQWwAEBplb.jpg" TargetMode="External" /><Relationship Id="rId125" Type="http://schemas.openxmlformats.org/officeDocument/2006/relationships/hyperlink" Target="https://pbs.twimg.com/media/EI85naJXUAA3Ftm.jpg" TargetMode="External" /><Relationship Id="rId126" Type="http://schemas.openxmlformats.org/officeDocument/2006/relationships/hyperlink" Target="https://pbs.twimg.com/media/EJAjMkiXsAAQ4b3.jpg" TargetMode="External" /><Relationship Id="rId127" Type="http://schemas.openxmlformats.org/officeDocument/2006/relationships/hyperlink" Target="https://pbs.twimg.com/media/EJC3XwQXkAECnfM.jpg" TargetMode="External" /><Relationship Id="rId128" Type="http://schemas.openxmlformats.org/officeDocument/2006/relationships/hyperlink" Target="https://pbs.twimg.com/media/EJQAiHbXUAEatHE.jpg" TargetMode="External" /><Relationship Id="rId129" Type="http://schemas.openxmlformats.org/officeDocument/2006/relationships/hyperlink" Target="https://pbs.twimg.com/media/EJXKMtjXkAIy_CV.jpg" TargetMode="External" /><Relationship Id="rId130" Type="http://schemas.openxmlformats.org/officeDocument/2006/relationships/hyperlink" Target="https://pbs.twimg.com/media/EJa-cRLW4AAODVs.jpg" TargetMode="External" /><Relationship Id="rId131" Type="http://schemas.openxmlformats.org/officeDocument/2006/relationships/hyperlink" Target="https://pbs.twimg.com/media/EIxTwg2WoAAGO7O.jpg" TargetMode="External" /><Relationship Id="rId132" Type="http://schemas.openxmlformats.org/officeDocument/2006/relationships/hyperlink" Target="https://pbs.twimg.com/media/EIxTwg2WoAAGO7O.jpg" TargetMode="External" /><Relationship Id="rId133" Type="http://schemas.openxmlformats.org/officeDocument/2006/relationships/hyperlink" Target="https://pbs.twimg.com/media/EItUbSzXsAgousA.png" TargetMode="External" /><Relationship Id="rId134" Type="http://schemas.openxmlformats.org/officeDocument/2006/relationships/hyperlink" Target="https://pbs.twimg.com/media/EJbXif8X0AICfkS.jpg" TargetMode="External" /><Relationship Id="rId135" Type="http://schemas.openxmlformats.org/officeDocument/2006/relationships/hyperlink" Target="https://pbs.twimg.com/media/EJbyXNBXUAEaJrY.jpg" TargetMode="External" /><Relationship Id="rId136" Type="http://schemas.openxmlformats.org/officeDocument/2006/relationships/hyperlink" Target="https://pbs.twimg.com/media/EI2WqTeXkAAaYUl.jpg" TargetMode="External" /><Relationship Id="rId137" Type="http://schemas.openxmlformats.org/officeDocument/2006/relationships/hyperlink" Target="https://pbs.twimg.com/media/EJezqhhWsAEdS4r.png" TargetMode="External" /><Relationship Id="rId138" Type="http://schemas.openxmlformats.org/officeDocument/2006/relationships/hyperlink" Target="https://pbs.twimg.com/media/EJbS7dDWsAAV39n.jpg" TargetMode="External" /><Relationship Id="rId139" Type="http://schemas.openxmlformats.org/officeDocument/2006/relationships/hyperlink" Target="https://pbs.twimg.com/media/EI3TR1hXsAAVqk1.jpg" TargetMode="External" /><Relationship Id="rId140" Type="http://schemas.openxmlformats.org/officeDocument/2006/relationships/hyperlink" Target="https://pbs.twimg.com/ext_tw_video_thumb/1194779957786005504/pu/img/RDFQlYdQefjNLx7S.jpg" TargetMode="External" /><Relationship Id="rId141" Type="http://schemas.openxmlformats.org/officeDocument/2006/relationships/hyperlink" Target="https://pbs.twimg.com/tweet_video_thumb/EJdYrXdXsAApoym.jpg" TargetMode="External" /><Relationship Id="rId142" Type="http://schemas.openxmlformats.org/officeDocument/2006/relationships/hyperlink" Target="https://pbs.twimg.com/tweet_video_thumb/EJeN9XNXUAA8bmZ.jpg" TargetMode="External" /><Relationship Id="rId143" Type="http://schemas.openxmlformats.org/officeDocument/2006/relationships/hyperlink" Target="https://pbs.twimg.com/tweet_video_thumb/EJe0XYQXkAAIJM_.jpg" TargetMode="External" /><Relationship Id="rId144" Type="http://schemas.openxmlformats.org/officeDocument/2006/relationships/hyperlink" Target="https://pbs.twimg.com/media/EJcHja-XYAMN1Hw.jpg" TargetMode="External" /><Relationship Id="rId145" Type="http://schemas.openxmlformats.org/officeDocument/2006/relationships/hyperlink" Target="https://pbs.twimg.com/media/EJXIpb2XsAQDzEE.jpg" TargetMode="External" /><Relationship Id="rId146" Type="http://schemas.openxmlformats.org/officeDocument/2006/relationships/hyperlink" Target="https://pbs.twimg.com/media/EJXIpb2XsAQDzEE.jpg" TargetMode="External" /><Relationship Id="rId147" Type="http://schemas.openxmlformats.org/officeDocument/2006/relationships/hyperlink" Target="https://pbs.twimg.com/media/EJhuD5RU0AA3e91.jpg" TargetMode="External" /><Relationship Id="rId148" Type="http://schemas.openxmlformats.org/officeDocument/2006/relationships/hyperlink" Target="https://pbs.twimg.com/media/EJiWBa6XsAA5vuq.jpg" TargetMode="External" /><Relationship Id="rId149" Type="http://schemas.openxmlformats.org/officeDocument/2006/relationships/hyperlink" Target="https://pbs.twimg.com/media/EJcAwt0XUAAja4p.png" TargetMode="External" /><Relationship Id="rId150" Type="http://schemas.openxmlformats.org/officeDocument/2006/relationships/hyperlink" Target="https://pbs.twimg.com/media/EJlR3q-W4AQiXtA.png" TargetMode="External" /><Relationship Id="rId151" Type="http://schemas.openxmlformats.org/officeDocument/2006/relationships/hyperlink" Target="https://pbs.twimg.com/media/EJmbpBKXUAY-496.jpg" TargetMode="External" /><Relationship Id="rId152" Type="http://schemas.openxmlformats.org/officeDocument/2006/relationships/hyperlink" Target="https://pbs.twimg.com/media/EIsP9sxX0AERdse.jpg" TargetMode="External" /><Relationship Id="rId153" Type="http://schemas.openxmlformats.org/officeDocument/2006/relationships/hyperlink" Target="https://pbs.twimg.com/media/EJUynOOWkAAbgdL.jpg" TargetMode="External" /><Relationship Id="rId154" Type="http://schemas.openxmlformats.org/officeDocument/2006/relationships/hyperlink" Target="https://pbs.twimg.com/media/EJm93ZQWsAYY01t.jpg" TargetMode="External" /><Relationship Id="rId155" Type="http://schemas.openxmlformats.org/officeDocument/2006/relationships/hyperlink" Target="https://pbs.twimg.com/media/EJnHQo7X0AAGg3N.jpg" TargetMode="External" /><Relationship Id="rId156" Type="http://schemas.openxmlformats.org/officeDocument/2006/relationships/hyperlink" Target="https://pbs.twimg.com/media/EJpHDntXsAMjDsU.jpg" TargetMode="External" /><Relationship Id="rId157" Type="http://schemas.openxmlformats.org/officeDocument/2006/relationships/hyperlink" Target="https://pbs.twimg.com/media/EJUggNKXkAEhZR1.jpg" TargetMode="External" /><Relationship Id="rId158" Type="http://schemas.openxmlformats.org/officeDocument/2006/relationships/hyperlink" Target="http://pbs.twimg.com/profile_images/759599074160947200/Lm8Jf69Y_normal.jpg" TargetMode="External" /><Relationship Id="rId159" Type="http://schemas.openxmlformats.org/officeDocument/2006/relationships/hyperlink" Target="http://pbs.twimg.com/profile_images/651216379870253056/yU6cJnH__normal.jpg" TargetMode="External" /><Relationship Id="rId160" Type="http://schemas.openxmlformats.org/officeDocument/2006/relationships/hyperlink" Target="http://pbs.twimg.com/profile_images/1149461119020351489/zuztidbq_normal.jpg" TargetMode="External" /><Relationship Id="rId161" Type="http://schemas.openxmlformats.org/officeDocument/2006/relationships/hyperlink" Target="http://pbs.twimg.com/profile_images/1195291433592328192/0eWOs4C2_normal.jpg" TargetMode="External" /><Relationship Id="rId162" Type="http://schemas.openxmlformats.org/officeDocument/2006/relationships/hyperlink" Target="http://pbs.twimg.com/profile_images/1183541282272174081/peLkAYcW_normal.jpg" TargetMode="External" /><Relationship Id="rId163" Type="http://schemas.openxmlformats.org/officeDocument/2006/relationships/hyperlink" Target="http://pbs.twimg.com/profile_images/805504232464023553/dbuUhuzq_normal.jpg" TargetMode="External" /><Relationship Id="rId164" Type="http://schemas.openxmlformats.org/officeDocument/2006/relationships/hyperlink" Target="http://pbs.twimg.com/profile_images/1168215610234245121/iwPyCO_P_normal.jpg" TargetMode="External" /><Relationship Id="rId165" Type="http://schemas.openxmlformats.org/officeDocument/2006/relationships/hyperlink" Target="http://pbs.twimg.com/profile_images/1168215610234245121/iwPyCO_P_normal.jpg" TargetMode="External" /><Relationship Id="rId166" Type="http://schemas.openxmlformats.org/officeDocument/2006/relationships/hyperlink" Target="http://pbs.twimg.com/profile_images/1168215610234245121/iwPyCO_P_normal.jpg" TargetMode="External" /><Relationship Id="rId167" Type="http://schemas.openxmlformats.org/officeDocument/2006/relationships/hyperlink" Target="http://pbs.twimg.com/profile_images/1168215610234245121/iwPyCO_P_normal.jpg" TargetMode="External" /><Relationship Id="rId168" Type="http://schemas.openxmlformats.org/officeDocument/2006/relationships/hyperlink" Target="http://pbs.twimg.com/profile_images/1102781586427269124/WUSQAQYd_normal.pn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116849304537161729/oFlKZ4IJ_normal.png" TargetMode="External" /><Relationship Id="rId171" Type="http://schemas.openxmlformats.org/officeDocument/2006/relationships/hyperlink" Target="http://pbs.twimg.com/profile_images/973336701618872321/gB1SlCaC_normal.jpg" TargetMode="External" /><Relationship Id="rId172" Type="http://schemas.openxmlformats.org/officeDocument/2006/relationships/hyperlink" Target="http://pbs.twimg.com/profile_images/973336701618872321/gB1SlCaC_normal.jpg" TargetMode="External" /><Relationship Id="rId173" Type="http://schemas.openxmlformats.org/officeDocument/2006/relationships/hyperlink" Target="http://pbs.twimg.com/profile_images/973336701618872321/gB1SlCaC_normal.jpg" TargetMode="External" /><Relationship Id="rId174" Type="http://schemas.openxmlformats.org/officeDocument/2006/relationships/hyperlink" Target="http://pbs.twimg.com/profile_images/1047314732741533696/oakqKcL1_normal.jpg" TargetMode="External" /><Relationship Id="rId175" Type="http://schemas.openxmlformats.org/officeDocument/2006/relationships/hyperlink" Target="https://pbs.twimg.com/media/EIofGmkX0AEd9Le.png" TargetMode="External" /><Relationship Id="rId176" Type="http://schemas.openxmlformats.org/officeDocument/2006/relationships/hyperlink" Target="http://pbs.twimg.com/profile_images/778359624260923393/IUEGEhDk_normal.jpg" TargetMode="External" /><Relationship Id="rId177" Type="http://schemas.openxmlformats.org/officeDocument/2006/relationships/hyperlink" Target="https://pbs.twimg.com/media/EIofGmkX0AEd9Le.png" TargetMode="External" /><Relationship Id="rId178" Type="http://schemas.openxmlformats.org/officeDocument/2006/relationships/hyperlink" Target="http://pbs.twimg.com/profile_images/778359624260923393/IUEGEhDk_normal.jpg" TargetMode="External" /><Relationship Id="rId179" Type="http://schemas.openxmlformats.org/officeDocument/2006/relationships/hyperlink" Target="http://pbs.twimg.com/profile_images/778359624260923393/IUEGEhDk_normal.jpg" TargetMode="External" /><Relationship Id="rId180" Type="http://schemas.openxmlformats.org/officeDocument/2006/relationships/hyperlink" Target="http://pbs.twimg.com/profile_images/745473625730342912/ClixOu4P_normal.jpg" TargetMode="External" /><Relationship Id="rId181" Type="http://schemas.openxmlformats.org/officeDocument/2006/relationships/hyperlink" Target="http://pbs.twimg.com/profile_images/1182210496948097024/FiBsrmhs_normal.jpg" TargetMode="External" /><Relationship Id="rId182" Type="http://schemas.openxmlformats.org/officeDocument/2006/relationships/hyperlink" Target="http://pbs.twimg.com/profile_images/433842469323554816/dh91gZm8_normal.png" TargetMode="External" /><Relationship Id="rId183" Type="http://schemas.openxmlformats.org/officeDocument/2006/relationships/hyperlink" Target="http://pbs.twimg.com/profile_images/433842469323554816/dh91gZm8_normal.png" TargetMode="External" /><Relationship Id="rId184" Type="http://schemas.openxmlformats.org/officeDocument/2006/relationships/hyperlink" Target="http://pbs.twimg.com/profile_images/1384000037/pilotdiner_normal.jpg" TargetMode="External" /><Relationship Id="rId185" Type="http://schemas.openxmlformats.org/officeDocument/2006/relationships/hyperlink" Target="http://pbs.twimg.com/profile_images/888353178529431552/8F1gDTu8_normal.jpg" TargetMode="External" /><Relationship Id="rId186" Type="http://schemas.openxmlformats.org/officeDocument/2006/relationships/hyperlink" Target="http://pbs.twimg.com/profile_images/888353178529431552/8F1gDTu8_normal.jpg" TargetMode="External" /><Relationship Id="rId187" Type="http://schemas.openxmlformats.org/officeDocument/2006/relationships/hyperlink" Target="http://pbs.twimg.com/profile_images/794187300439728128/Q-zBc7pB_normal.jpg" TargetMode="External" /><Relationship Id="rId188" Type="http://schemas.openxmlformats.org/officeDocument/2006/relationships/hyperlink" Target="https://pbs.twimg.com/media/EIrp-ZNXkAAoUDU.jpg" TargetMode="External" /><Relationship Id="rId189" Type="http://schemas.openxmlformats.org/officeDocument/2006/relationships/hyperlink" Target="https://pbs.twimg.com/media/EIsQPRuXYAAHvl4.jpg" TargetMode="External" /><Relationship Id="rId190" Type="http://schemas.openxmlformats.org/officeDocument/2006/relationships/hyperlink" Target="https://pbs.twimg.com/media/EIsQPRuXYAAHvl4.jpg" TargetMode="External" /><Relationship Id="rId191" Type="http://schemas.openxmlformats.org/officeDocument/2006/relationships/hyperlink" Target="https://pbs.twimg.com/media/EIsQPRuXYAAHvl4.jpg" TargetMode="External" /><Relationship Id="rId192" Type="http://schemas.openxmlformats.org/officeDocument/2006/relationships/hyperlink" Target="https://pbs.twimg.com/media/EIs8hxjWoAg0KI8.png" TargetMode="External" /><Relationship Id="rId193" Type="http://schemas.openxmlformats.org/officeDocument/2006/relationships/hyperlink" Target="http://pbs.twimg.com/profile_images/828024613837824000/a3rkr2FD_normal.jpg" TargetMode="External" /><Relationship Id="rId194" Type="http://schemas.openxmlformats.org/officeDocument/2006/relationships/hyperlink" Target="http://pbs.twimg.com/profile_images/1006873108416884736/jRniPfBM_normal.jpg" TargetMode="External" /><Relationship Id="rId195" Type="http://schemas.openxmlformats.org/officeDocument/2006/relationships/hyperlink" Target="http://pbs.twimg.com/profile_images/990842911364468736/sEDWlvgs_normal.jpg" TargetMode="External" /><Relationship Id="rId196" Type="http://schemas.openxmlformats.org/officeDocument/2006/relationships/hyperlink" Target="http://pbs.twimg.com/profile_images/988287336009142273/n93CvQr9_normal.jpg" TargetMode="External" /><Relationship Id="rId197" Type="http://schemas.openxmlformats.org/officeDocument/2006/relationships/hyperlink" Target="http://pbs.twimg.com/profile_images/1180161210395877376/2BRuOTfu_normal.jpg" TargetMode="External" /><Relationship Id="rId198" Type="http://schemas.openxmlformats.org/officeDocument/2006/relationships/hyperlink" Target="http://pbs.twimg.com/profile_images/1180161210395877376/2BRuOTfu_normal.jpg" TargetMode="External" /><Relationship Id="rId199" Type="http://schemas.openxmlformats.org/officeDocument/2006/relationships/hyperlink" Target="http://pbs.twimg.com/profile_images/560495495286509568/IW3sgfSS_normal.jpeg" TargetMode="External" /><Relationship Id="rId200" Type="http://schemas.openxmlformats.org/officeDocument/2006/relationships/hyperlink" Target="http://pbs.twimg.com/profile_images/781949770407538688/vYSBHOBj_normal.jpg" TargetMode="External" /><Relationship Id="rId201" Type="http://schemas.openxmlformats.org/officeDocument/2006/relationships/hyperlink" Target="http://pbs.twimg.com/profile_images/1123595991045656577/ud7635Nv_normal.jpg" TargetMode="External" /><Relationship Id="rId202" Type="http://schemas.openxmlformats.org/officeDocument/2006/relationships/hyperlink" Target="https://pbs.twimg.com/media/EI0lWDtUwAIHWyj.jpg" TargetMode="External" /><Relationship Id="rId203" Type="http://schemas.openxmlformats.org/officeDocument/2006/relationships/hyperlink" Target="http://pbs.twimg.com/profile_images/1164370469513859072/wcrP6wGt_normal.jpg" TargetMode="External" /><Relationship Id="rId204" Type="http://schemas.openxmlformats.org/officeDocument/2006/relationships/hyperlink" Target="http://pbs.twimg.com/profile_images/793113277022760960/n0RTIJGK_normal.jpg" TargetMode="External" /><Relationship Id="rId205" Type="http://schemas.openxmlformats.org/officeDocument/2006/relationships/hyperlink" Target="http://pbs.twimg.com/profile_images/674028502/louise_normal.jpg" TargetMode="External" /><Relationship Id="rId206" Type="http://schemas.openxmlformats.org/officeDocument/2006/relationships/hyperlink" Target="http://pbs.twimg.com/profile_images/827646026970460161/PE3vCxk__normal.jpg" TargetMode="External" /><Relationship Id="rId207" Type="http://schemas.openxmlformats.org/officeDocument/2006/relationships/hyperlink" Target="http://pbs.twimg.com/profile_images/827646026970460161/PE3vCxk__normal.jpg" TargetMode="External" /><Relationship Id="rId208" Type="http://schemas.openxmlformats.org/officeDocument/2006/relationships/hyperlink" Target="http://pbs.twimg.com/profile_images/1035062951584178176/7nw-WftJ_normal.jpg" TargetMode="External" /><Relationship Id="rId209" Type="http://schemas.openxmlformats.org/officeDocument/2006/relationships/hyperlink" Target="http://pbs.twimg.com/profile_images/470671428585394176/2N7bin9W_normal.jpeg" TargetMode="External" /><Relationship Id="rId210" Type="http://schemas.openxmlformats.org/officeDocument/2006/relationships/hyperlink" Target="http://pbs.twimg.com/profile_images/988284946728083457/DPIO7WV8_normal.jpg" TargetMode="External" /><Relationship Id="rId211" Type="http://schemas.openxmlformats.org/officeDocument/2006/relationships/hyperlink" Target="http://pbs.twimg.com/profile_images/844806458621374464/8VZjD-GS_normal.jpg" TargetMode="External" /><Relationship Id="rId212" Type="http://schemas.openxmlformats.org/officeDocument/2006/relationships/hyperlink" Target="http://pbs.twimg.com/profile_images/1191022421010239489/Pz1a4u05_normal.jpg" TargetMode="External" /><Relationship Id="rId213" Type="http://schemas.openxmlformats.org/officeDocument/2006/relationships/hyperlink" Target="http://pbs.twimg.com/profile_images/1195046968390639616/0epBMxIZ_normal.jpg" TargetMode="External" /><Relationship Id="rId214" Type="http://schemas.openxmlformats.org/officeDocument/2006/relationships/hyperlink" Target="http://pbs.twimg.com/profile_images/1177249478929051648/jwVwJ6el_normal.png" TargetMode="External" /><Relationship Id="rId215" Type="http://schemas.openxmlformats.org/officeDocument/2006/relationships/hyperlink" Target="https://pbs.twimg.com/media/EI4lw5qXsAIXqoF.png" TargetMode="External" /><Relationship Id="rId216" Type="http://schemas.openxmlformats.org/officeDocument/2006/relationships/hyperlink" Target="http://pbs.twimg.com/profile_images/1106128547754770432/U8CFWbrz_normal.jpg" TargetMode="External" /><Relationship Id="rId217" Type="http://schemas.openxmlformats.org/officeDocument/2006/relationships/hyperlink" Target="http://pbs.twimg.com/profile_images/1054777233351630853/LFQ8y0dk_normal.jpg" TargetMode="External" /><Relationship Id="rId218" Type="http://schemas.openxmlformats.org/officeDocument/2006/relationships/hyperlink" Target="http://pbs.twimg.com/profile_images/973158092098736129/uJgcpEx5_normal.jpg" TargetMode="External" /><Relationship Id="rId219" Type="http://schemas.openxmlformats.org/officeDocument/2006/relationships/hyperlink" Target="http://pbs.twimg.com/profile_images/919927754774245376/DkmhWqdB_normal.jpg" TargetMode="External" /><Relationship Id="rId220" Type="http://schemas.openxmlformats.org/officeDocument/2006/relationships/hyperlink" Target="http://pbs.twimg.com/profile_images/1106128547754770432/U8CFWbrz_normal.jpg" TargetMode="External" /><Relationship Id="rId221" Type="http://schemas.openxmlformats.org/officeDocument/2006/relationships/hyperlink" Target="http://pbs.twimg.com/profile_images/1054777233351630853/LFQ8y0dk_normal.jpg" TargetMode="External" /><Relationship Id="rId222" Type="http://schemas.openxmlformats.org/officeDocument/2006/relationships/hyperlink" Target="http://pbs.twimg.com/profile_images/973158092098736129/uJgcpEx5_normal.jpg" TargetMode="External" /><Relationship Id="rId223" Type="http://schemas.openxmlformats.org/officeDocument/2006/relationships/hyperlink" Target="http://pbs.twimg.com/profile_images/973158092098736129/uJgcpEx5_normal.jpg" TargetMode="External" /><Relationship Id="rId224" Type="http://schemas.openxmlformats.org/officeDocument/2006/relationships/hyperlink" Target="http://pbs.twimg.com/profile_images/973158092098736129/uJgcpEx5_normal.jpg" TargetMode="External" /><Relationship Id="rId225" Type="http://schemas.openxmlformats.org/officeDocument/2006/relationships/hyperlink" Target="http://pbs.twimg.com/profile_images/973158092098736129/uJgcpEx5_normal.jpg" TargetMode="External" /><Relationship Id="rId226" Type="http://schemas.openxmlformats.org/officeDocument/2006/relationships/hyperlink" Target="http://pbs.twimg.com/profile_images/919927754774245376/DkmhWqdB_normal.jpg" TargetMode="External" /><Relationship Id="rId227" Type="http://schemas.openxmlformats.org/officeDocument/2006/relationships/hyperlink" Target="http://pbs.twimg.com/profile_images/1106128547754770432/U8CFWbrz_normal.jpg" TargetMode="External" /><Relationship Id="rId228" Type="http://schemas.openxmlformats.org/officeDocument/2006/relationships/hyperlink" Target="http://pbs.twimg.com/profile_images/1054777233351630853/LFQ8y0dk_normal.jpg" TargetMode="External" /><Relationship Id="rId229" Type="http://schemas.openxmlformats.org/officeDocument/2006/relationships/hyperlink" Target="http://pbs.twimg.com/profile_images/919927754774245376/DkmhWqdB_normal.jpg" TargetMode="External" /><Relationship Id="rId230" Type="http://schemas.openxmlformats.org/officeDocument/2006/relationships/hyperlink" Target="http://pbs.twimg.com/profile_images/1106128547754770432/U8CFWbrz_normal.jpg" TargetMode="External" /><Relationship Id="rId231" Type="http://schemas.openxmlformats.org/officeDocument/2006/relationships/hyperlink" Target="http://pbs.twimg.com/profile_images/1054777233351630853/LFQ8y0dk_normal.jpg" TargetMode="External" /><Relationship Id="rId232" Type="http://schemas.openxmlformats.org/officeDocument/2006/relationships/hyperlink" Target="http://pbs.twimg.com/profile_images/919927754774245376/DkmhWqdB_normal.jpg" TargetMode="External" /><Relationship Id="rId233" Type="http://schemas.openxmlformats.org/officeDocument/2006/relationships/hyperlink" Target="http://pbs.twimg.com/profile_images/1106128547754770432/U8CFWbrz_normal.jpg" TargetMode="External" /><Relationship Id="rId234" Type="http://schemas.openxmlformats.org/officeDocument/2006/relationships/hyperlink" Target="http://pbs.twimg.com/profile_images/1054777233351630853/LFQ8y0dk_normal.jpg" TargetMode="External" /><Relationship Id="rId235" Type="http://schemas.openxmlformats.org/officeDocument/2006/relationships/hyperlink" Target="http://pbs.twimg.com/profile_images/919927754774245376/DkmhWqdB_normal.jpg" TargetMode="External" /><Relationship Id="rId236" Type="http://schemas.openxmlformats.org/officeDocument/2006/relationships/hyperlink" Target="http://pbs.twimg.com/profile_images/919927754774245376/DkmhWqdB_normal.jpg" TargetMode="External" /><Relationship Id="rId237" Type="http://schemas.openxmlformats.org/officeDocument/2006/relationships/hyperlink" Target="http://pbs.twimg.com/profile_images/596224780086435840/oymLd2am_normal.jpg" TargetMode="External" /><Relationship Id="rId238" Type="http://schemas.openxmlformats.org/officeDocument/2006/relationships/hyperlink" Target="http://pbs.twimg.com/profile_images/953684708876894208/w2np40fz_normal.jpg" TargetMode="External" /><Relationship Id="rId239" Type="http://schemas.openxmlformats.org/officeDocument/2006/relationships/hyperlink" Target="http://pbs.twimg.com/profile_images/1095726896808058881/cpzGaCYv_normal.png" TargetMode="External" /><Relationship Id="rId240" Type="http://schemas.openxmlformats.org/officeDocument/2006/relationships/hyperlink" Target="https://pbs.twimg.com/media/EH5lpPRX0AApAG4.jpg" TargetMode="External" /><Relationship Id="rId241" Type="http://schemas.openxmlformats.org/officeDocument/2006/relationships/hyperlink" Target="https://pbs.twimg.com/media/EI76jR6XUAY9ZJC.jpg" TargetMode="External" /><Relationship Id="rId242" Type="http://schemas.openxmlformats.org/officeDocument/2006/relationships/hyperlink" Target="http://pbs.twimg.com/profile_images/907557222665912322/uRtONKTi_normal.jpg" TargetMode="External" /><Relationship Id="rId243" Type="http://schemas.openxmlformats.org/officeDocument/2006/relationships/hyperlink" Target="https://pbs.twimg.com/media/EI76jR6XUAY9ZJC.jpg" TargetMode="External" /><Relationship Id="rId244" Type="http://schemas.openxmlformats.org/officeDocument/2006/relationships/hyperlink" Target="http://pbs.twimg.com/profile_images/1056330715325968384/hznkeztT_normal.jpg" TargetMode="External" /><Relationship Id="rId245" Type="http://schemas.openxmlformats.org/officeDocument/2006/relationships/hyperlink" Target="http://pbs.twimg.com/profile_images/1196561547042152454/e0xngBtB_normal.jpg" TargetMode="External" /><Relationship Id="rId246" Type="http://schemas.openxmlformats.org/officeDocument/2006/relationships/hyperlink" Target="http://pbs.twimg.com/profile_images/1196561547042152454/e0xngBtB_normal.jpg" TargetMode="External" /><Relationship Id="rId247" Type="http://schemas.openxmlformats.org/officeDocument/2006/relationships/hyperlink" Target="http://pbs.twimg.com/profile_images/1196561547042152454/e0xngBtB_normal.jpg" TargetMode="External" /><Relationship Id="rId248" Type="http://schemas.openxmlformats.org/officeDocument/2006/relationships/hyperlink" Target="http://pbs.twimg.com/profile_images/1188126190659223552/FYL2bap5_normal.jpg" TargetMode="External" /><Relationship Id="rId249" Type="http://schemas.openxmlformats.org/officeDocument/2006/relationships/hyperlink" Target="http://pbs.twimg.com/profile_images/1188126190659223552/FYL2bap5_normal.jpg" TargetMode="External" /><Relationship Id="rId250" Type="http://schemas.openxmlformats.org/officeDocument/2006/relationships/hyperlink" Target="http://pbs.twimg.com/profile_images/593803027737387008/RLmHoyff_normal.png" TargetMode="External" /><Relationship Id="rId251" Type="http://schemas.openxmlformats.org/officeDocument/2006/relationships/hyperlink" Target="http://pbs.twimg.com/profile_images/968160184236429312/YQcU05G2_normal.jpg" TargetMode="External" /><Relationship Id="rId252" Type="http://schemas.openxmlformats.org/officeDocument/2006/relationships/hyperlink" Target="http://pbs.twimg.com/profile_images/852092530237636608/ypFcTK6j_normal.jpg" TargetMode="External" /><Relationship Id="rId253" Type="http://schemas.openxmlformats.org/officeDocument/2006/relationships/hyperlink" Target="http://pbs.twimg.com/profile_images/1192890068941385733/3Wx5oA48_normal.jpg" TargetMode="External" /><Relationship Id="rId254" Type="http://schemas.openxmlformats.org/officeDocument/2006/relationships/hyperlink" Target="http://pbs.twimg.com/profile_images/1079818295069630464/XpaYA1LM_normal.jpg" TargetMode="External" /><Relationship Id="rId255" Type="http://schemas.openxmlformats.org/officeDocument/2006/relationships/hyperlink" Target="http://pbs.twimg.com/profile_images/1079818295069630464/XpaYA1LM_normal.jpg" TargetMode="External" /><Relationship Id="rId256" Type="http://schemas.openxmlformats.org/officeDocument/2006/relationships/hyperlink" Target="http://pbs.twimg.com/profile_images/1079818295069630464/XpaYA1LM_normal.jpg" TargetMode="External" /><Relationship Id="rId257" Type="http://schemas.openxmlformats.org/officeDocument/2006/relationships/hyperlink" Target="http://pbs.twimg.com/profile_images/1114378718963806208/oakFTtLW_normal.jpg" TargetMode="External" /><Relationship Id="rId258" Type="http://schemas.openxmlformats.org/officeDocument/2006/relationships/hyperlink" Target="http://pbs.twimg.com/profile_images/1189530909495705600/qUJlbBH7_normal.jpg" TargetMode="External" /><Relationship Id="rId259" Type="http://schemas.openxmlformats.org/officeDocument/2006/relationships/hyperlink" Target="http://pbs.twimg.com/profile_images/1114378718963806208/oakFTtLW_normal.jpg" TargetMode="External" /><Relationship Id="rId260" Type="http://schemas.openxmlformats.org/officeDocument/2006/relationships/hyperlink" Target="http://pbs.twimg.com/profile_images/1189530909495705600/qUJlbBH7_normal.jpg" TargetMode="External" /><Relationship Id="rId261" Type="http://schemas.openxmlformats.org/officeDocument/2006/relationships/hyperlink" Target="http://pbs.twimg.com/profile_images/1189530909495705600/qUJlbBH7_normal.jpg" TargetMode="External" /><Relationship Id="rId262" Type="http://schemas.openxmlformats.org/officeDocument/2006/relationships/hyperlink" Target="http://pbs.twimg.com/profile_images/791550761993895936/Yc9T02J6_normal.jpg" TargetMode="External" /><Relationship Id="rId263" Type="http://schemas.openxmlformats.org/officeDocument/2006/relationships/hyperlink" Target="http://pbs.twimg.com/profile_images/791550761993895936/Yc9T02J6_normal.jpg" TargetMode="External" /><Relationship Id="rId264" Type="http://schemas.openxmlformats.org/officeDocument/2006/relationships/hyperlink" Target="http://pbs.twimg.com/profile_images/1139531392361082880/ORAdkVtJ_normal.png" TargetMode="External" /><Relationship Id="rId265" Type="http://schemas.openxmlformats.org/officeDocument/2006/relationships/hyperlink" Target="http://pbs.twimg.com/profile_images/1139531392361082880/ORAdkVtJ_normal.png" TargetMode="External" /><Relationship Id="rId266" Type="http://schemas.openxmlformats.org/officeDocument/2006/relationships/hyperlink" Target="http://pbs.twimg.com/profile_images/1139531392361082880/ORAdkVtJ_normal.png" TargetMode="External" /><Relationship Id="rId267" Type="http://schemas.openxmlformats.org/officeDocument/2006/relationships/hyperlink" Target="http://pbs.twimg.com/profile_images/1004767795844919296/WesFvMHR_normal.jpg" TargetMode="External" /><Relationship Id="rId268" Type="http://schemas.openxmlformats.org/officeDocument/2006/relationships/hyperlink" Target="http://pbs.twimg.com/profile_images/930606633956401152/whDRICqg_normal.jpg" TargetMode="External" /><Relationship Id="rId269" Type="http://schemas.openxmlformats.org/officeDocument/2006/relationships/hyperlink" Target="http://pbs.twimg.com/profile_images/1110556160669569024/W-3n4kJp_normal.png" TargetMode="External" /><Relationship Id="rId270" Type="http://schemas.openxmlformats.org/officeDocument/2006/relationships/hyperlink" Target="http://pbs.twimg.com/profile_images/1084906595908227077/i-RFH9yj_normal.jpg" TargetMode="External" /><Relationship Id="rId271" Type="http://schemas.openxmlformats.org/officeDocument/2006/relationships/hyperlink" Target="http://pbs.twimg.com/profile_images/1175830431096139781/kiPs5H16_normal.jpg" TargetMode="External" /><Relationship Id="rId272" Type="http://schemas.openxmlformats.org/officeDocument/2006/relationships/hyperlink" Target="http://pbs.twimg.com/profile_images/516536745739837440/2t7WdLqO_normal.png" TargetMode="External" /><Relationship Id="rId273" Type="http://schemas.openxmlformats.org/officeDocument/2006/relationships/hyperlink" Target="http://pbs.twimg.com/profile_images/1188861822150963200/ANQO2Spr_normal.jpg" TargetMode="External" /><Relationship Id="rId274" Type="http://schemas.openxmlformats.org/officeDocument/2006/relationships/hyperlink" Target="http://pbs.twimg.com/profile_images/482838935165366272/jGqSyzKZ_normal.jpeg" TargetMode="External" /><Relationship Id="rId275" Type="http://schemas.openxmlformats.org/officeDocument/2006/relationships/hyperlink" Target="https://pbs.twimg.com/media/EJGNu9CW4AUJMEA.png" TargetMode="External" /><Relationship Id="rId276" Type="http://schemas.openxmlformats.org/officeDocument/2006/relationships/hyperlink" Target="http://pbs.twimg.com/profile_images/1189502296519897098/IdB0MFke_normal.jp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76951341/Vadim_R2_normal.JPG" TargetMode="External" /><Relationship Id="rId279" Type="http://schemas.openxmlformats.org/officeDocument/2006/relationships/hyperlink" Target="http://pbs.twimg.com/profile_images/76951341/Vadim_R2_normal.JPG" TargetMode="External" /><Relationship Id="rId280" Type="http://schemas.openxmlformats.org/officeDocument/2006/relationships/hyperlink" Target="http://pbs.twimg.com/profile_images/3377189402/f8ec85c95cb9cd18b07be0a41b80c661_normal.jpeg" TargetMode="External" /><Relationship Id="rId281" Type="http://schemas.openxmlformats.org/officeDocument/2006/relationships/hyperlink" Target="http://pbs.twimg.com/profile_images/787033115/Greg_Lythe_normal.JPG" TargetMode="External" /><Relationship Id="rId282" Type="http://schemas.openxmlformats.org/officeDocument/2006/relationships/hyperlink" Target="http://pbs.twimg.com/profile_images/378800000451505954/e5588fd34207fe546f41a6894d9d0b1b_normal.jpe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194229619861446656/sJCpDOJu_normal.jpg" TargetMode="External" /><Relationship Id="rId285" Type="http://schemas.openxmlformats.org/officeDocument/2006/relationships/hyperlink" Target="http://pbs.twimg.com/profile_images/1136397502209413120/JCJ2ae6r_normal.png" TargetMode="External" /><Relationship Id="rId286" Type="http://schemas.openxmlformats.org/officeDocument/2006/relationships/hyperlink" Target="http://pbs.twimg.com/profile_images/1177294926557503488/pOBxxwbO_normal.jpg" TargetMode="External" /><Relationship Id="rId287" Type="http://schemas.openxmlformats.org/officeDocument/2006/relationships/hyperlink" Target="http://pbs.twimg.com/profile_images/1088530927641333762/-4pYXwZb_normal.jpg" TargetMode="External" /><Relationship Id="rId288" Type="http://schemas.openxmlformats.org/officeDocument/2006/relationships/hyperlink" Target="http://pbs.twimg.com/profile_images/1088530927641333762/-4pYXwZb_normal.jp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835797075849728000/MZCfWah2_normal.jpg" TargetMode="External" /><Relationship Id="rId291" Type="http://schemas.openxmlformats.org/officeDocument/2006/relationships/hyperlink" Target="http://pbs.twimg.com/profile_images/909842743664320512/42iQu0q6_normal.jpg" TargetMode="External" /><Relationship Id="rId292" Type="http://schemas.openxmlformats.org/officeDocument/2006/relationships/hyperlink" Target="http://pbs.twimg.com/profile_images/838445322561019904/bRIHgDlE_normal.jpg" TargetMode="External" /><Relationship Id="rId293" Type="http://schemas.openxmlformats.org/officeDocument/2006/relationships/hyperlink" Target="http://pbs.twimg.com/profile_images/838283087880552452/vNepjmdP_normal.jpg" TargetMode="External" /><Relationship Id="rId294" Type="http://schemas.openxmlformats.org/officeDocument/2006/relationships/hyperlink" Target="http://pbs.twimg.com/profile_images/1164859283734978561/lygb59nu_normal.jpg" TargetMode="External" /><Relationship Id="rId295" Type="http://schemas.openxmlformats.org/officeDocument/2006/relationships/hyperlink" Target="http://pbs.twimg.com/profile_images/1164859283734978561/lygb59nu_normal.jpg" TargetMode="External" /><Relationship Id="rId296" Type="http://schemas.openxmlformats.org/officeDocument/2006/relationships/hyperlink" Target="http://pbs.twimg.com/profile_images/1164859283734978561/lygb59nu_normal.jpg" TargetMode="External" /><Relationship Id="rId297" Type="http://schemas.openxmlformats.org/officeDocument/2006/relationships/hyperlink" Target="http://pbs.twimg.com/profile_images/1164859283734978561/lygb59nu_normal.jpg" TargetMode="External" /><Relationship Id="rId298" Type="http://schemas.openxmlformats.org/officeDocument/2006/relationships/hyperlink" Target="http://pbs.twimg.com/profile_images/1082491334932529152/Um1_0O8e_normal.jpg" TargetMode="External" /><Relationship Id="rId299" Type="http://schemas.openxmlformats.org/officeDocument/2006/relationships/hyperlink" Target="http://pbs.twimg.com/profile_images/1172426163513221120/4-8efgj9_normal.jpg" TargetMode="External" /><Relationship Id="rId300" Type="http://schemas.openxmlformats.org/officeDocument/2006/relationships/hyperlink" Target="http://pbs.twimg.com/profile_images/1182246310935547905/WG1111Yq_normal.jpg" TargetMode="External" /><Relationship Id="rId301" Type="http://schemas.openxmlformats.org/officeDocument/2006/relationships/hyperlink" Target="http://pbs.twimg.com/profile_images/1155041123162656768/D6pn1E3a_normal.png" TargetMode="External" /><Relationship Id="rId302" Type="http://schemas.openxmlformats.org/officeDocument/2006/relationships/hyperlink" Target="http://pbs.twimg.com/profile_images/612606663728734208/AAvBl6v4_normal.jpg" TargetMode="External" /><Relationship Id="rId303" Type="http://schemas.openxmlformats.org/officeDocument/2006/relationships/hyperlink" Target="http://pbs.twimg.com/profile_images/482107662876696576/mjMotXj6_normal.jpeg" TargetMode="External" /><Relationship Id="rId304" Type="http://schemas.openxmlformats.org/officeDocument/2006/relationships/hyperlink" Target="http://pbs.twimg.com/profile_images/1146772070547841024/u1aKb70M_normal.jpg" TargetMode="External" /><Relationship Id="rId305" Type="http://schemas.openxmlformats.org/officeDocument/2006/relationships/hyperlink" Target="http://pbs.twimg.com/profile_images/601875310242435072/xxeoJbSA_normal.png" TargetMode="External" /><Relationship Id="rId306" Type="http://schemas.openxmlformats.org/officeDocument/2006/relationships/hyperlink" Target="http://pbs.twimg.com/profile_images/601875310242435072/xxeoJbSA_normal.png" TargetMode="External" /><Relationship Id="rId307" Type="http://schemas.openxmlformats.org/officeDocument/2006/relationships/hyperlink" Target="http://pbs.twimg.com/profile_images/601875310242435072/xxeoJbSA_normal.png" TargetMode="External" /><Relationship Id="rId308" Type="http://schemas.openxmlformats.org/officeDocument/2006/relationships/hyperlink" Target="http://pbs.twimg.com/profile_images/729735853/DSC_0368-2_normal.jpg" TargetMode="External" /><Relationship Id="rId309" Type="http://schemas.openxmlformats.org/officeDocument/2006/relationships/hyperlink" Target="http://pbs.twimg.com/profile_images/729735853/DSC_0368-2_normal.jpg" TargetMode="External" /><Relationship Id="rId310" Type="http://schemas.openxmlformats.org/officeDocument/2006/relationships/hyperlink" Target="http://pbs.twimg.com/profile_images/729735853/DSC_0368-2_normal.jpg" TargetMode="External" /><Relationship Id="rId311" Type="http://schemas.openxmlformats.org/officeDocument/2006/relationships/hyperlink" Target="http://pbs.twimg.com/profile_images/983407105154666496/c-xbloOg_normal.jpg" TargetMode="External" /><Relationship Id="rId312" Type="http://schemas.openxmlformats.org/officeDocument/2006/relationships/hyperlink" Target="http://pbs.twimg.com/profile_images/983407105154666496/c-xbloOg_normal.jpg" TargetMode="External" /><Relationship Id="rId313" Type="http://schemas.openxmlformats.org/officeDocument/2006/relationships/hyperlink" Target="http://pbs.twimg.com/profile_images/983407105154666496/c-xbloOg_normal.jpg" TargetMode="External" /><Relationship Id="rId314" Type="http://schemas.openxmlformats.org/officeDocument/2006/relationships/hyperlink" Target="http://pbs.twimg.com/profile_images/556224885286903808/xr6UxP2D_normal.jpeg" TargetMode="External" /><Relationship Id="rId315" Type="http://schemas.openxmlformats.org/officeDocument/2006/relationships/hyperlink" Target="http://pbs.twimg.com/profile_images/983407105154666496/c-xbloOg_normal.jpg" TargetMode="External" /><Relationship Id="rId316" Type="http://schemas.openxmlformats.org/officeDocument/2006/relationships/hyperlink" Target="https://pbs.twimg.com/tweet_video_thumb/EJQvDQLUwAI4bUo.jpg" TargetMode="External" /><Relationship Id="rId317" Type="http://schemas.openxmlformats.org/officeDocument/2006/relationships/hyperlink" Target="https://pbs.twimg.com/tweet_video_thumb/EInUh5-X0AABgV-.jpg" TargetMode="External" /><Relationship Id="rId318" Type="http://schemas.openxmlformats.org/officeDocument/2006/relationships/hyperlink" Target="http://pbs.twimg.com/profile_images/983407105154666496/c-xbloOg_normal.jpg" TargetMode="External" /><Relationship Id="rId319" Type="http://schemas.openxmlformats.org/officeDocument/2006/relationships/hyperlink" Target="http://pbs.twimg.com/profile_images/983407105154666496/c-xbloOg_normal.jpg" TargetMode="External" /><Relationship Id="rId320" Type="http://schemas.openxmlformats.org/officeDocument/2006/relationships/hyperlink" Target="http://pbs.twimg.com/profile_images/983407105154666496/c-xbloOg_normal.jpg" TargetMode="External" /><Relationship Id="rId321" Type="http://schemas.openxmlformats.org/officeDocument/2006/relationships/hyperlink" Target="http://pbs.twimg.com/profile_images/999564784583327745/-sEfyzbl_normal.jpg" TargetMode="External" /><Relationship Id="rId322" Type="http://schemas.openxmlformats.org/officeDocument/2006/relationships/hyperlink" Target="https://pbs.twimg.com/media/EJPRwtaXsAAqhwD.jpg" TargetMode="External" /><Relationship Id="rId323" Type="http://schemas.openxmlformats.org/officeDocument/2006/relationships/hyperlink" Target="http://pbs.twimg.com/profile_images/794158731974025216/4IW7YCmQ_normal.jpg" TargetMode="External" /><Relationship Id="rId324" Type="http://schemas.openxmlformats.org/officeDocument/2006/relationships/hyperlink" Target="http://pbs.twimg.com/profile_images/794158731974025216/4IW7YCmQ_normal.jpg" TargetMode="External" /><Relationship Id="rId325" Type="http://schemas.openxmlformats.org/officeDocument/2006/relationships/hyperlink" Target="http://pbs.twimg.com/profile_images/378800000041079129/efde58289d4b89c03b51bf6ba9cb699b_normal.jpeg" TargetMode="External" /><Relationship Id="rId326" Type="http://schemas.openxmlformats.org/officeDocument/2006/relationships/hyperlink" Target="https://pbs.twimg.com/media/EJPRwtaXsAAqhwD.jpg" TargetMode="External" /><Relationship Id="rId327" Type="http://schemas.openxmlformats.org/officeDocument/2006/relationships/hyperlink" Target="http://pbs.twimg.com/profile_images/378800000041079129/efde58289d4b89c03b51bf6ba9cb699b_normal.jpeg" TargetMode="External" /><Relationship Id="rId328" Type="http://schemas.openxmlformats.org/officeDocument/2006/relationships/hyperlink" Target="http://pbs.twimg.com/profile_images/378800000041079129/efde58289d4b89c03b51bf6ba9cb699b_normal.jpeg" TargetMode="External" /><Relationship Id="rId329" Type="http://schemas.openxmlformats.org/officeDocument/2006/relationships/hyperlink" Target="http://pbs.twimg.com/profile_images/1148256355230334976/HkXQTZuh_normal.jpg" TargetMode="External" /><Relationship Id="rId330" Type="http://schemas.openxmlformats.org/officeDocument/2006/relationships/hyperlink" Target="http://pbs.twimg.com/profile_images/2536794044/15bq1aazgumo4x5w12kg_normal.png" TargetMode="External" /><Relationship Id="rId331" Type="http://schemas.openxmlformats.org/officeDocument/2006/relationships/hyperlink" Target="http://pbs.twimg.com/profile_images/904811017011593221/88QMaScD_normal.jpg" TargetMode="External" /><Relationship Id="rId332" Type="http://schemas.openxmlformats.org/officeDocument/2006/relationships/hyperlink" Target="http://pbs.twimg.com/profile_images/1111263393321832448/b6V0uzsk_normal.png" TargetMode="External" /><Relationship Id="rId333" Type="http://schemas.openxmlformats.org/officeDocument/2006/relationships/hyperlink" Target="http://pbs.twimg.com/profile_images/475667084420997120/8bGYasMD_normal.jpeg" TargetMode="External" /><Relationship Id="rId334" Type="http://schemas.openxmlformats.org/officeDocument/2006/relationships/hyperlink" Target="http://pbs.twimg.com/profile_images/1151292746780631041/51H5wtwz_normal.jpg" TargetMode="External" /><Relationship Id="rId335" Type="http://schemas.openxmlformats.org/officeDocument/2006/relationships/hyperlink" Target="http://pbs.twimg.com/profile_images/1059875319589392384/Ut7osLKB_normal.jpg" TargetMode="External" /><Relationship Id="rId336" Type="http://schemas.openxmlformats.org/officeDocument/2006/relationships/hyperlink" Target="http://pbs.twimg.com/profile_images/567593968960303104/XK_TbvZr_normal.jpeg" TargetMode="External" /><Relationship Id="rId337" Type="http://schemas.openxmlformats.org/officeDocument/2006/relationships/hyperlink" Target="http://pbs.twimg.com/profile_images/378800000625050462/4f865e04f2956e4219a274ab5697d76f_normal.jpeg" TargetMode="External" /><Relationship Id="rId338" Type="http://schemas.openxmlformats.org/officeDocument/2006/relationships/hyperlink" Target="http://pbs.twimg.com/profile_images/678087152001880064/O4Eb3Xwv_normal.jpg" TargetMode="External" /><Relationship Id="rId339" Type="http://schemas.openxmlformats.org/officeDocument/2006/relationships/hyperlink" Target="http://pbs.twimg.com/profile_images/752114153414807552/FdY0ACby_normal.jpg" TargetMode="External" /><Relationship Id="rId340" Type="http://schemas.openxmlformats.org/officeDocument/2006/relationships/hyperlink" Target="http://pbs.twimg.com/profile_images/471445382644629504/cvNMmpSY_normal.jpeg" TargetMode="External" /><Relationship Id="rId341" Type="http://schemas.openxmlformats.org/officeDocument/2006/relationships/hyperlink" Target="http://pbs.twimg.com/profile_images/1190274018181554177/3SUYWIaX_normal.jpg" TargetMode="External" /><Relationship Id="rId342" Type="http://schemas.openxmlformats.org/officeDocument/2006/relationships/hyperlink" Target="http://pbs.twimg.com/profile_images/1051614837782896641/Yi1SK46L_normal.jpg" TargetMode="External" /><Relationship Id="rId343" Type="http://schemas.openxmlformats.org/officeDocument/2006/relationships/hyperlink" Target="http://pbs.twimg.com/profile_images/1170379401256558592/W8fIg4uF_normal.png" TargetMode="External" /><Relationship Id="rId344" Type="http://schemas.openxmlformats.org/officeDocument/2006/relationships/hyperlink" Target="http://pbs.twimg.com/profile_images/1107598485908393984/RvbVNfSO_normal.png" TargetMode="External" /><Relationship Id="rId345" Type="http://schemas.openxmlformats.org/officeDocument/2006/relationships/hyperlink" Target="http://pbs.twimg.com/profile_images/943703040049209344/vUjv28w3_normal.jpg" TargetMode="External" /><Relationship Id="rId346" Type="http://schemas.openxmlformats.org/officeDocument/2006/relationships/hyperlink" Target="http://pbs.twimg.com/profile_images/1078074887883808768/tod-EQkq_normal.jpg" TargetMode="External" /><Relationship Id="rId347" Type="http://schemas.openxmlformats.org/officeDocument/2006/relationships/hyperlink" Target="http://pbs.twimg.com/profile_images/1153523083522629634/DaNAEXRc_normal.jpg" TargetMode="External" /><Relationship Id="rId348" Type="http://schemas.openxmlformats.org/officeDocument/2006/relationships/hyperlink" Target="http://pbs.twimg.com/profile_images/943133677076152320/i72ojDiu_normal.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pbs.twimg.com/profile_images/857078570493124611/StVhF40h_normal.jpg" TargetMode="External" /><Relationship Id="rId352" Type="http://schemas.openxmlformats.org/officeDocument/2006/relationships/hyperlink" Target="http://pbs.twimg.com/profile_images/554670897592668162/gWNbcs9q_normal.png" TargetMode="External" /><Relationship Id="rId353" Type="http://schemas.openxmlformats.org/officeDocument/2006/relationships/hyperlink" Target="http://pbs.twimg.com/profile_images/1105099322566283270/ZGIvXpdw_normal.jpg" TargetMode="External" /><Relationship Id="rId354" Type="http://schemas.openxmlformats.org/officeDocument/2006/relationships/hyperlink" Target="http://pbs.twimg.com/profile_images/1109867088171159552/IO_8Gw8B_normal.png" TargetMode="External" /><Relationship Id="rId355" Type="http://schemas.openxmlformats.org/officeDocument/2006/relationships/hyperlink" Target="http://pbs.twimg.com/profile_images/2174466412/smile_normal.gif" TargetMode="External" /><Relationship Id="rId356" Type="http://schemas.openxmlformats.org/officeDocument/2006/relationships/hyperlink" Target="http://pbs.twimg.com/profile_images/1178563560860815360/Fq-M9HVi_normal.jpg" TargetMode="External" /><Relationship Id="rId357" Type="http://schemas.openxmlformats.org/officeDocument/2006/relationships/hyperlink" Target="http://pbs.twimg.com/profile_images/1120794435330039808/WO2Ae9TS_normal.png" TargetMode="External" /><Relationship Id="rId358" Type="http://schemas.openxmlformats.org/officeDocument/2006/relationships/hyperlink" Target="http://pbs.twimg.com/profile_images/1089000623541026821/eHBfK5oG_normal.jpg" TargetMode="External" /><Relationship Id="rId359" Type="http://schemas.openxmlformats.org/officeDocument/2006/relationships/hyperlink" Target="http://pbs.twimg.com/profile_images/1193602026783019010/6IjE9S0o_normal.jpg" TargetMode="External" /><Relationship Id="rId360" Type="http://schemas.openxmlformats.org/officeDocument/2006/relationships/hyperlink" Target="http://pbs.twimg.com/profile_images/1193602026783019010/6IjE9S0o_normal.jpg" TargetMode="External" /><Relationship Id="rId361" Type="http://schemas.openxmlformats.org/officeDocument/2006/relationships/hyperlink" Target="http://pbs.twimg.com/profile_images/852340206346817538/NAi6zmAO_normal.jpg" TargetMode="External" /><Relationship Id="rId362" Type="http://schemas.openxmlformats.org/officeDocument/2006/relationships/hyperlink" Target="http://pbs.twimg.com/profile_images/720369568183672837/TUmGzAb-_normal.jpg" TargetMode="External" /><Relationship Id="rId363" Type="http://schemas.openxmlformats.org/officeDocument/2006/relationships/hyperlink" Target="http://pbs.twimg.com/profile_images/1193584790009794560/eL0U5QU4_normal.jpg" TargetMode="External" /><Relationship Id="rId364" Type="http://schemas.openxmlformats.org/officeDocument/2006/relationships/hyperlink" Target="http://pbs.twimg.com/profile_images/510932930588205057/ZAvIrLiJ_normal.jpeg" TargetMode="External" /><Relationship Id="rId365" Type="http://schemas.openxmlformats.org/officeDocument/2006/relationships/hyperlink" Target="http://pbs.twimg.com/profile_images/1009515001877618688/hyJp5Zmc_normal.jpg" TargetMode="External" /><Relationship Id="rId366" Type="http://schemas.openxmlformats.org/officeDocument/2006/relationships/hyperlink" Target="http://pbs.twimg.com/profile_images/1009515001877618688/hyJp5Zmc_normal.jpg" TargetMode="External" /><Relationship Id="rId367" Type="http://schemas.openxmlformats.org/officeDocument/2006/relationships/hyperlink" Target="http://pbs.twimg.com/profile_images/1009515001877618688/hyJp5Zmc_normal.jpg" TargetMode="External" /><Relationship Id="rId368" Type="http://schemas.openxmlformats.org/officeDocument/2006/relationships/hyperlink" Target="https://pbs.twimg.com/media/EI8MLvGWoAE3ysb.jpg" TargetMode="External" /><Relationship Id="rId369" Type="http://schemas.openxmlformats.org/officeDocument/2006/relationships/hyperlink" Target="https://pbs.twimg.com/media/EI8N_VQWwAEBplb.jpg" TargetMode="External" /><Relationship Id="rId370" Type="http://schemas.openxmlformats.org/officeDocument/2006/relationships/hyperlink" Target="https://pbs.twimg.com/media/EI85naJXUAA3Ftm.jpg" TargetMode="External" /><Relationship Id="rId371" Type="http://schemas.openxmlformats.org/officeDocument/2006/relationships/hyperlink" Target="https://pbs.twimg.com/media/EJAjMkiXsAAQ4b3.jpg" TargetMode="External" /><Relationship Id="rId372" Type="http://schemas.openxmlformats.org/officeDocument/2006/relationships/hyperlink" Target="https://pbs.twimg.com/media/EJC3XwQXkAECnfM.jpg" TargetMode="External" /><Relationship Id="rId373" Type="http://schemas.openxmlformats.org/officeDocument/2006/relationships/hyperlink" Target="https://pbs.twimg.com/media/EJQAiHbXUAEatHE.jpg" TargetMode="External" /><Relationship Id="rId374" Type="http://schemas.openxmlformats.org/officeDocument/2006/relationships/hyperlink" Target="https://pbs.twimg.com/media/EJXKMtjXkAIy_CV.jpg" TargetMode="External" /><Relationship Id="rId375" Type="http://schemas.openxmlformats.org/officeDocument/2006/relationships/hyperlink" Target="http://pbs.twimg.com/profile_images/1145444189347504128/viu4lE1O_normal.jpg" TargetMode="External" /><Relationship Id="rId376" Type="http://schemas.openxmlformats.org/officeDocument/2006/relationships/hyperlink" Target="http://pbs.twimg.com/profile_images/1069589336901869568/7TbmdS2Z_normal.jpg" TargetMode="External" /><Relationship Id="rId377" Type="http://schemas.openxmlformats.org/officeDocument/2006/relationships/hyperlink" Target="http://pbs.twimg.com/profile_images/1056669840201502721/pJQwkFaD_normal.jpg" TargetMode="External" /><Relationship Id="rId378" Type="http://schemas.openxmlformats.org/officeDocument/2006/relationships/hyperlink" Target="http://pbs.twimg.com/profile_images/613272063076384768/x95L_icU_normal.jpg" TargetMode="External" /><Relationship Id="rId379" Type="http://schemas.openxmlformats.org/officeDocument/2006/relationships/hyperlink" Target="http://pbs.twimg.com/profile_images/1184420162537230336/SfmFCMaf_normal.jpg" TargetMode="External" /><Relationship Id="rId380" Type="http://schemas.openxmlformats.org/officeDocument/2006/relationships/hyperlink" Target="http://pbs.twimg.com/profile_images/635193611735334912/Y3ZOMLnA_normal.jpg" TargetMode="External" /><Relationship Id="rId381" Type="http://schemas.openxmlformats.org/officeDocument/2006/relationships/hyperlink" Target="https://pbs.twimg.com/media/EJa-cRLW4AAODVs.jpg" TargetMode="External" /><Relationship Id="rId382" Type="http://schemas.openxmlformats.org/officeDocument/2006/relationships/hyperlink" Target="http://pbs.twimg.com/profile_images/1011676653808996352/LaNm2o9K_normal.jpg" TargetMode="External" /><Relationship Id="rId383" Type="http://schemas.openxmlformats.org/officeDocument/2006/relationships/hyperlink" Target="http://pbs.twimg.com/profile_images/1193029294718472193/QSqShwuw_normal.jpg" TargetMode="External" /><Relationship Id="rId384" Type="http://schemas.openxmlformats.org/officeDocument/2006/relationships/hyperlink" Target="http://pbs.twimg.com/profile_images/1193029294718472193/QSqShwuw_normal.jpg" TargetMode="External" /><Relationship Id="rId385" Type="http://schemas.openxmlformats.org/officeDocument/2006/relationships/hyperlink" Target="http://pbs.twimg.com/profile_images/1089150084179095552/HoPp2caD_normal.jpg" TargetMode="External" /><Relationship Id="rId386" Type="http://schemas.openxmlformats.org/officeDocument/2006/relationships/hyperlink" Target="http://pbs.twimg.com/profile_images/1089150084179095552/HoPp2caD_normal.jpg" TargetMode="External" /><Relationship Id="rId387" Type="http://schemas.openxmlformats.org/officeDocument/2006/relationships/hyperlink" Target="http://pbs.twimg.com/profile_images/965877996145070081/wclzMLny_normal.jpg" TargetMode="External" /><Relationship Id="rId388" Type="http://schemas.openxmlformats.org/officeDocument/2006/relationships/hyperlink" Target="http://pbs.twimg.com/profile_images/965877996145070081/wclzMLny_normal.jpg" TargetMode="External" /><Relationship Id="rId389" Type="http://schemas.openxmlformats.org/officeDocument/2006/relationships/hyperlink" Target="http://pbs.twimg.com/profile_images/1023627281867124736/AEcJQysW_normal.jpg" TargetMode="External" /><Relationship Id="rId390" Type="http://schemas.openxmlformats.org/officeDocument/2006/relationships/hyperlink" Target="http://pbs.twimg.com/profile_images/1023627281867124736/AEcJQysW_normal.jp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714441830163734528/D-2QM8eP_normal.jpg" TargetMode="External" /><Relationship Id="rId395" Type="http://schemas.openxmlformats.org/officeDocument/2006/relationships/hyperlink" Target="http://pbs.twimg.com/profile_images/714441830163734528/D-2QM8eP_normal.jpg" TargetMode="External" /><Relationship Id="rId396" Type="http://schemas.openxmlformats.org/officeDocument/2006/relationships/hyperlink" Target="http://pbs.twimg.com/profile_images/714441830163734528/D-2QM8eP_normal.jpg" TargetMode="External" /><Relationship Id="rId397" Type="http://schemas.openxmlformats.org/officeDocument/2006/relationships/hyperlink" Target="http://pbs.twimg.com/profile_images/451897623549444097/YiJrppWQ_normal.png" TargetMode="External" /><Relationship Id="rId398" Type="http://schemas.openxmlformats.org/officeDocument/2006/relationships/hyperlink" Target="http://pbs.twimg.com/profile_images/451897623549444097/YiJrppWQ_normal.png" TargetMode="External" /><Relationship Id="rId399" Type="http://schemas.openxmlformats.org/officeDocument/2006/relationships/hyperlink" Target="http://pbs.twimg.com/profile_images/451897623549444097/YiJrppWQ_normal.png" TargetMode="External" /><Relationship Id="rId400" Type="http://schemas.openxmlformats.org/officeDocument/2006/relationships/hyperlink" Target="http://pbs.twimg.com/profile_images/1155540911276773376/pL13ginP_normal.jpg" TargetMode="External" /><Relationship Id="rId401" Type="http://schemas.openxmlformats.org/officeDocument/2006/relationships/hyperlink" Target="http://pbs.twimg.com/profile_images/1155540911276773376/pL13ginP_normal.jpg" TargetMode="External" /><Relationship Id="rId402" Type="http://schemas.openxmlformats.org/officeDocument/2006/relationships/hyperlink" Target="http://pbs.twimg.com/profile_images/1155540911276773376/pL13ginP_normal.jpg" TargetMode="External" /><Relationship Id="rId403" Type="http://schemas.openxmlformats.org/officeDocument/2006/relationships/hyperlink" Target="http://pbs.twimg.com/profile_images/1038342567190908928/DSTe9xGE_normal.jpg" TargetMode="External" /><Relationship Id="rId404" Type="http://schemas.openxmlformats.org/officeDocument/2006/relationships/hyperlink" Target="http://pbs.twimg.com/profile_images/1038342567190908928/DSTe9xGE_normal.jpg" TargetMode="External" /><Relationship Id="rId405" Type="http://schemas.openxmlformats.org/officeDocument/2006/relationships/hyperlink" Target="http://pbs.twimg.com/profile_images/1038342567190908928/DSTe9xGE_normal.jpg" TargetMode="External" /><Relationship Id="rId406" Type="http://schemas.openxmlformats.org/officeDocument/2006/relationships/hyperlink" Target="http://pbs.twimg.com/profile_images/3190314347/18b2c12c480815aa9dbba15600a156a2_normal.jpeg" TargetMode="External" /><Relationship Id="rId407" Type="http://schemas.openxmlformats.org/officeDocument/2006/relationships/hyperlink" Target="http://pbs.twimg.com/profile_images/3190314347/18b2c12c480815aa9dbba15600a156a2_normal.jpeg" TargetMode="External" /><Relationship Id="rId408" Type="http://schemas.openxmlformats.org/officeDocument/2006/relationships/hyperlink" Target="http://pbs.twimg.com/profile_images/3190314347/18b2c12c480815aa9dbba15600a156a2_normal.jpeg" TargetMode="External" /><Relationship Id="rId409" Type="http://schemas.openxmlformats.org/officeDocument/2006/relationships/hyperlink" Target="http://pbs.twimg.com/profile_images/997494967433019392/-8b70LRF_normal.jpg" TargetMode="External" /><Relationship Id="rId410" Type="http://schemas.openxmlformats.org/officeDocument/2006/relationships/hyperlink" Target="http://pbs.twimg.com/profile_images/997494967433019392/-8b70LRF_normal.jpg" TargetMode="External" /><Relationship Id="rId411" Type="http://schemas.openxmlformats.org/officeDocument/2006/relationships/hyperlink" Target="http://pbs.twimg.com/profile_images/997494967433019392/-8b70LRF_normal.jpg" TargetMode="External" /><Relationship Id="rId412" Type="http://schemas.openxmlformats.org/officeDocument/2006/relationships/hyperlink" Target="http://pbs.twimg.com/profile_images/1182482929521266688/ailY-JzV_normal.jpg" TargetMode="External" /><Relationship Id="rId413" Type="http://schemas.openxmlformats.org/officeDocument/2006/relationships/hyperlink" Target="http://pbs.twimg.com/profile_images/1182482929521266688/ailY-JzV_normal.jpg" TargetMode="External" /><Relationship Id="rId414" Type="http://schemas.openxmlformats.org/officeDocument/2006/relationships/hyperlink" Target="http://pbs.twimg.com/profile_images/1182482929521266688/ailY-JzV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496343802915737600/EOMHstqn_normal.jpeg" TargetMode="External" /><Relationship Id="rId419" Type="http://schemas.openxmlformats.org/officeDocument/2006/relationships/hyperlink" Target="http://pbs.twimg.com/profile_images/496343802915737600/EOMHstqn_normal.jpeg" TargetMode="External" /><Relationship Id="rId420" Type="http://schemas.openxmlformats.org/officeDocument/2006/relationships/hyperlink" Target="http://pbs.twimg.com/profile_images/496343802915737600/EOMHstqn_normal.jpeg" TargetMode="External" /><Relationship Id="rId421" Type="http://schemas.openxmlformats.org/officeDocument/2006/relationships/hyperlink" Target="http://pbs.twimg.com/profile_images/493545401597698049/gMiPEgyC_normal.jpeg" TargetMode="External" /><Relationship Id="rId422" Type="http://schemas.openxmlformats.org/officeDocument/2006/relationships/hyperlink" Target="http://pbs.twimg.com/profile_images/493545401597698049/gMiPEgyC_normal.jpeg" TargetMode="External" /><Relationship Id="rId423" Type="http://schemas.openxmlformats.org/officeDocument/2006/relationships/hyperlink" Target="http://pbs.twimg.com/profile_images/493545401597698049/gMiPEgyC_normal.jpeg" TargetMode="External" /><Relationship Id="rId424" Type="http://schemas.openxmlformats.org/officeDocument/2006/relationships/hyperlink" Target="http://pbs.twimg.com/profile_images/853603053596889088/UVATBrxa_normal.jpg" TargetMode="External" /><Relationship Id="rId425" Type="http://schemas.openxmlformats.org/officeDocument/2006/relationships/hyperlink" Target="http://pbs.twimg.com/profile_images/853603053596889088/UVATBrxa_normal.jpg" TargetMode="External" /><Relationship Id="rId426" Type="http://schemas.openxmlformats.org/officeDocument/2006/relationships/hyperlink" Target="http://pbs.twimg.com/profile_images/853603053596889088/UVATBrxa_normal.jpg" TargetMode="External" /><Relationship Id="rId427" Type="http://schemas.openxmlformats.org/officeDocument/2006/relationships/hyperlink" Target="http://pbs.twimg.com/profile_images/1092535571921231874/bZ3Th86L_normal.jpg" TargetMode="External" /><Relationship Id="rId428" Type="http://schemas.openxmlformats.org/officeDocument/2006/relationships/hyperlink" Target="http://pbs.twimg.com/profile_images/1092535571921231874/bZ3Th86L_normal.jpg" TargetMode="External" /><Relationship Id="rId429" Type="http://schemas.openxmlformats.org/officeDocument/2006/relationships/hyperlink" Target="http://pbs.twimg.com/profile_images/1092535571921231874/bZ3Th86L_normal.jpg" TargetMode="External" /><Relationship Id="rId430" Type="http://schemas.openxmlformats.org/officeDocument/2006/relationships/hyperlink" Target="http://pbs.twimg.com/profile_images/1177493413731586048/B4i73iz1_normal.jpg" TargetMode="External" /><Relationship Id="rId431" Type="http://schemas.openxmlformats.org/officeDocument/2006/relationships/hyperlink" Target="http://pbs.twimg.com/profile_images/1177493413731586048/B4i73iz1_normal.jpg" TargetMode="External" /><Relationship Id="rId432" Type="http://schemas.openxmlformats.org/officeDocument/2006/relationships/hyperlink" Target="http://pbs.twimg.com/profile_images/1177493413731586048/B4i73iz1_normal.jpg" TargetMode="External" /><Relationship Id="rId433" Type="http://schemas.openxmlformats.org/officeDocument/2006/relationships/hyperlink" Target="http://pbs.twimg.com/profile_images/604498364403748864/FycZCRn3_normal.jpg" TargetMode="External" /><Relationship Id="rId434" Type="http://schemas.openxmlformats.org/officeDocument/2006/relationships/hyperlink" Target="http://pbs.twimg.com/profile_images/604498364403748864/FycZCRn3_normal.jpg" TargetMode="External" /><Relationship Id="rId435" Type="http://schemas.openxmlformats.org/officeDocument/2006/relationships/hyperlink" Target="http://pbs.twimg.com/profile_images/604498364403748864/FycZCRn3_normal.jpg" TargetMode="External" /><Relationship Id="rId436" Type="http://schemas.openxmlformats.org/officeDocument/2006/relationships/hyperlink" Target="http://pbs.twimg.com/profile_images/897565806439133184/1-y4wT-t_normal.jpg" TargetMode="External" /><Relationship Id="rId437" Type="http://schemas.openxmlformats.org/officeDocument/2006/relationships/hyperlink" Target="http://pbs.twimg.com/profile_images/897565806439133184/1-y4wT-t_normal.jpg" TargetMode="External" /><Relationship Id="rId438" Type="http://schemas.openxmlformats.org/officeDocument/2006/relationships/hyperlink" Target="http://pbs.twimg.com/profile_images/897565806439133184/1-y4wT-t_normal.jp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090766146926792704/r4xVBGa6_normal.jpg" TargetMode="External" /><Relationship Id="rId443" Type="http://schemas.openxmlformats.org/officeDocument/2006/relationships/hyperlink" Target="http://pbs.twimg.com/profile_images/1090766146926792704/r4xVBGa6_normal.jpg" TargetMode="External" /><Relationship Id="rId444" Type="http://schemas.openxmlformats.org/officeDocument/2006/relationships/hyperlink" Target="http://pbs.twimg.com/profile_images/1090766146926792704/r4xVBGa6_normal.jpg" TargetMode="External" /><Relationship Id="rId445" Type="http://schemas.openxmlformats.org/officeDocument/2006/relationships/hyperlink" Target="http://pbs.twimg.com/profile_images/1165077171938852864/3gP9Fwn__normal.jpg" TargetMode="External" /><Relationship Id="rId446" Type="http://schemas.openxmlformats.org/officeDocument/2006/relationships/hyperlink" Target="http://pbs.twimg.com/profile_images/1165077171938852864/3gP9Fwn__normal.jpg" TargetMode="External" /><Relationship Id="rId447" Type="http://schemas.openxmlformats.org/officeDocument/2006/relationships/hyperlink" Target="http://pbs.twimg.com/profile_images/1165077171938852864/3gP9Fwn__normal.jpg" TargetMode="External" /><Relationship Id="rId448" Type="http://schemas.openxmlformats.org/officeDocument/2006/relationships/hyperlink" Target="http://pbs.twimg.com/profile_images/845433957902667777/v278zpoQ_normal.jpg" TargetMode="External" /><Relationship Id="rId449" Type="http://schemas.openxmlformats.org/officeDocument/2006/relationships/hyperlink" Target="http://pbs.twimg.com/profile_images/845433957902667777/v278zpoQ_normal.jpg" TargetMode="External" /><Relationship Id="rId450" Type="http://schemas.openxmlformats.org/officeDocument/2006/relationships/hyperlink" Target="http://pbs.twimg.com/profile_images/845433957902667777/v278zpoQ_normal.jpg" TargetMode="External" /><Relationship Id="rId451" Type="http://schemas.openxmlformats.org/officeDocument/2006/relationships/hyperlink" Target="http://pbs.twimg.com/profile_images/1170923741313818624/rVzA5k3P_normal.jpg" TargetMode="External" /><Relationship Id="rId452" Type="http://schemas.openxmlformats.org/officeDocument/2006/relationships/hyperlink" Target="http://pbs.twimg.com/profile_images/458155596013793280/ilM44TjW_normal.jpeg" TargetMode="External" /><Relationship Id="rId453" Type="http://schemas.openxmlformats.org/officeDocument/2006/relationships/hyperlink" Target="http://pbs.twimg.com/profile_images/458155596013793280/ilM44TjW_normal.jpeg" TargetMode="External" /><Relationship Id="rId454" Type="http://schemas.openxmlformats.org/officeDocument/2006/relationships/hyperlink" Target="http://pbs.twimg.com/profile_images/458155596013793280/ilM44TjW_normal.jpeg" TargetMode="External" /><Relationship Id="rId455" Type="http://schemas.openxmlformats.org/officeDocument/2006/relationships/hyperlink" Target="http://pbs.twimg.com/profile_images/1110748959742590978/J0u5Upvx_normal.png" TargetMode="External" /><Relationship Id="rId456" Type="http://schemas.openxmlformats.org/officeDocument/2006/relationships/hyperlink" Target="http://pbs.twimg.com/profile_images/1110748959742590978/J0u5Upvx_normal.png" TargetMode="External" /><Relationship Id="rId457" Type="http://schemas.openxmlformats.org/officeDocument/2006/relationships/hyperlink" Target="http://pbs.twimg.com/profile_images/1110748959742590978/J0u5Upvx_normal.png" TargetMode="External" /><Relationship Id="rId458" Type="http://schemas.openxmlformats.org/officeDocument/2006/relationships/hyperlink" Target="http://pbs.twimg.com/profile_images/1195346599809110017/jA8eqVe5_normal.jpg" TargetMode="External" /><Relationship Id="rId459" Type="http://schemas.openxmlformats.org/officeDocument/2006/relationships/hyperlink" Target="http://pbs.twimg.com/profile_images/1167940472465063938/31bJqrhW_normal.jp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pbs.twimg.com/profile_images/1180362012741623808/osUm_-Nb_normal.jpg" TargetMode="External" /><Relationship Id="rId462" Type="http://schemas.openxmlformats.org/officeDocument/2006/relationships/hyperlink" Target="http://pbs.twimg.com/profile_images/1173780788619313152/EdN4bOjk_normal.jpg" TargetMode="External" /><Relationship Id="rId463" Type="http://schemas.openxmlformats.org/officeDocument/2006/relationships/hyperlink" Target="http://pbs.twimg.com/profile_images/993538628008792064/iFhCY6sc_normal.jpg" TargetMode="External" /><Relationship Id="rId464" Type="http://schemas.openxmlformats.org/officeDocument/2006/relationships/hyperlink" Target="http://pbs.twimg.com/profile_images/1191875304698109952/6xtngQEI_normal.jpg" TargetMode="External" /><Relationship Id="rId465" Type="http://schemas.openxmlformats.org/officeDocument/2006/relationships/hyperlink" Target="https://pbs.twimg.com/media/EIxTwg2WoAAGO7O.jpg" TargetMode="External" /><Relationship Id="rId466" Type="http://schemas.openxmlformats.org/officeDocument/2006/relationships/hyperlink" Target="https://pbs.twimg.com/media/EIxTwg2WoAAGO7O.jpg" TargetMode="External" /><Relationship Id="rId467" Type="http://schemas.openxmlformats.org/officeDocument/2006/relationships/hyperlink" Target="http://pbs.twimg.com/profile_images/1157008205421129730/zUC6lOlS_normal.jpg" TargetMode="External" /><Relationship Id="rId468" Type="http://schemas.openxmlformats.org/officeDocument/2006/relationships/hyperlink" Target="http://pbs.twimg.com/profile_images/1157008205421129730/zUC6lOlS_normal.jpg" TargetMode="External" /><Relationship Id="rId469" Type="http://schemas.openxmlformats.org/officeDocument/2006/relationships/hyperlink" Target="http://pbs.twimg.com/profile_images/997014696195637250/sx_-YodJ_normal.jpg" TargetMode="External" /><Relationship Id="rId470" Type="http://schemas.openxmlformats.org/officeDocument/2006/relationships/hyperlink" Target="http://pbs.twimg.com/profile_images/781591522357772292/uwqDLr2w_normal.jp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1009702694649520128/Gz0u-4kJ_normal.jpg" TargetMode="External" /><Relationship Id="rId473" Type="http://schemas.openxmlformats.org/officeDocument/2006/relationships/hyperlink" Target="http://pbs.twimg.com/profile_images/974379800130285568/fBrcpuy4_normal.jpg" TargetMode="External" /><Relationship Id="rId474" Type="http://schemas.openxmlformats.org/officeDocument/2006/relationships/hyperlink" Target="http://pbs.twimg.com/profile_images/788983696665698304/7ky6DxuM_normal.jpg" TargetMode="External" /><Relationship Id="rId475" Type="http://schemas.openxmlformats.org/officeDocument/2006/relationships/hyperlink" Target="http://pbs.twimg.com/profile_images/378800000742943236/e3aecdcfb9ae468a7aa5fdf45582e6a0_normal.jpeg" TargetMode="External" /><Relationship Id="rId476" Type="http://schemas.openxmlformats.org/officeDocument/2006/relationships/hyperlink" Target="http://pbs.twimg.com/profile_images/378800000742943236/e3aecdcfb9ae468a7aa5fdf45582e6a0_normal.jpeg" TargetMode="External" /><Relationship Id="rId477" Type="http://schemas.openxmlformats.org/officeDocument/2006/relationships/hyperlink" Target="https://pbs.twimg.com/media/EItUbSzXsAgousA.png" TargetMode="External" /><Relationship Id="rId478" Type="http://schemas.openxmlformats.org/officeDocument/2006/relationships/hyperlink" Target="http://pbs.twimg.com/profile_images/378800000742943236/e3aecdcfb9ae468a7aa5fdf45582e6a0_normal.jpeg" TargetMode="External" /><Relationship Id="rId479" Type="http://schemas.openxmlformats.org/officeDocument/2006/relationships/hyperlink" Target="http://pbs.twimg.com/profile_images/378800000742943236/e3aecdcfb9ae468a7aa5fdf45582e6a0_normal.jpeg" TargetMode="External" /><Relationship Id="rId480" Type="http://schemas.openxmlformats.org/officeDocument/2006/relationships/hyperlink" Target="http://pbs.twimg.com/profile_images/378800000742943236/e3aecdcfb9ae468a7aa5fdf45582e6a0_normal.jpeg" TargetMode="External" /><Relationship Id="rId481" Type="http://schemas.openxmlformats.org/officeDocument/2006/relationships/hyperlink" Target="https://pbs.twimg.com/media/EJbXif8X0AICfkS.jpg" TargetMode="External" /><Relationship Id="rId482" Type="http://schemas.openxmlformats.org/officeDocument/2006/relationships/hyperlink" Target="http://pbs.twimg.com/profile_images/378800000742943236/e3aecdcfb9ae468a7aa5fdf45582e6a0_normal.jpeg" TargetMode="External" /><Relationship Id="rId483" Type="http://schemas.openxmlformats.org/officeDocument/2006/relationships/hyperlink" Target="http://pbs.twimg.com/profile_images/1152853543176425472/AjBl65Bd_normal.jpg" TargetMode="External" /><Relationship Id="rId484" Type="http://schemas.openxmlformats.org/officeDocument/2006/relationships/hyperlink" Target="http://pbs.twimg.com/profile_images/1079506765404884992/FcvbVkWj_normal.jpg" TargetMode="External" /><Relationship Id="rId485" Type="http://schemas.openxmlformats.org/officeDocument/2006/relationships/hyperlink" Target="http://pbs.twimg.com/profile_images/1079506765404884992/FcvbVkWj_normal.jpg" TargetMode="External" /><Relationship Id="rId486" Type="http://schemas.openxmlformats.org/officeDocument/2006/relationships/hyperlink" Target="http://pbs.twimg.com/profile_images/1079506765404884992/FcvbVkWj_normal.jpg" TargetMode="External" /><Relationship Id="rId487" Type="http://schemas.openxmlformats.org/officeDocument/2006/relationships/hyperlink" Target="http://pbs.twimg.com/profile_images/965235132712992768/jHii_OPS_normal.jpg" TargetMode="External" /><Relationship Id="rId488" Type="http://schemas.openxmlformats.org/officeDocument/2006/relationships/hyperlink" Target="http://pbs.twimg.com/profile_images/965235132712992768/jHii_OPS_normal.jpg" TargetMode="External" /><Relationship Id="rId489" Type="http://schemas.openxmlformats.org/officeDocument/2006/relationships/hyperlink" Target="http://pbs.twimg.com/profile_images/965235132712992768/jHii_OPS_normal.jpg" TargetMode="External" /><Relationship Id="rId490" Type="http://schemas.openxmlformats.org/officeDocument/2006/relationships/hyperlink" Target="http://pbs.twimg.com/profile_images/1133689567347785728/hLI-CKuj_normal.jpg" TargetMode="External" /><Relationship Id="rId491" Type="http://schemas.openxmlformats.org/officeDocument/2006/relationships/hyperlink" Target="http://pbs.twimg.com/profile_images/1133689567347785728/hLI-CKuj_normal.jpg" TargetMode="External" /><Relationship Id="rId492" Type="http://schemas.openxmlformats.org/officeDocument/2006/relationships/hyperlink" Target="http://pbs.twimg.com/profile_images/1133689567347785728/hLI-CKuj_normal.jpg" TargetMode="External" /><Relationship Id="rId493" Type="http://schemas.openxmlformats.org/officeDocument/2006/relationships/hyperlink" Target="https://pbs.twimg.com/media/EJbyXNBXUAEaJrY.jpg" TargetMode="External" /><Relationship Id="rId494" Type="http://schemas.openxmlformats.org/officeDocument/2006/relationships/hyperlink" Target="http://pbs.twimg.com/profile_images/1173988830199865344/iV64QrTj_normal.jpg" TargetMode="External" /><Relationship Id="rId495" Type="http://schemas.openxmlformats.org/officeDocument/2006/relationships/hyperlink" Target="https://pbs.twimg.com/media/EI2WqTeXkAAaYUl.jpg" TargetMode="External" /><Relationship Id="rId496" Type="http://schemas.openxmlformats.org/officeDocument/2006/relationships/hyperlink" Target="http://pbs.twimg.com/profile_images/1098649312689618944/nG-PezK3_normal.png" TargetMode="External" /><Relationship Id="rId497" Type="http://schemas.openxmlformats.org/officeDocument/2006/relationships/hyperlink" Target="http://pbs.twimg.com/profile_images/1192420282226692096/3p-DfdGS_normal.jpg" TargetMode="External" /><Relationship Id="rId498" Type="http://schemas.openxmlformats.org/officeDocument/2006/relationships/hyperlink" Target="http://pbs.twimg.com/profile_images/1192420282226692096/3p-DfdGS_normal.jpg" TargetMode="External" /><Relationship Id="rId499" Type="http://schemas.openxmlformats.org/officeDocument/2006/relationships/hyperlink" Target="http://pbs.twimg.com/profile_images/1192420282226692096/3p-DfdGS_normal.jpg" TargetMode="External" /><Relationship Id="rId500" Type="http://schemas.openxmlformats.org/officeDocument/2006/relationships/hyperlink" Target="http://pbs.twimg.com/profile_images/822388596778926080/AjElV3E-_normal.jpg" TargetMode="External" /><Relationship Id="rId501" Type="http://schemas.openxmlformats.org/officeDocument/2006/relationships/hyperlink" Target="http://pbs.twimg.com/profile_images/822388596778926080/AjElV3E-_normal.jpg" TargetMode="External" /><Relationship Id="rId502" Type="http://schemas.openxmlformats.org/officeDocument/2006/relationships/hyperlink" Target="http://pbs.twimg.com/profile_images/822388596778926080/AjElV3E-_normal.jpg" TargetMode="External" /><Relationship Id="rId503" Type="http://schemas.openxmlformats.org/officeDocument/2006/relationships/hyperlink" Target="http://pbs.twimg.com/profile_images/1178558270824304640/ACd87g8j_normal.png" TargetMode="External" /><Relationship Id="rId504" Type="http://schemas.openxmlformats.org/officeDocument/2006/relationships/hyperlink" Target="http://pbs.twimg.com/profile_images/844216557668651008/iNn0rWN6_normal.jp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abs.twimg.com/sticky/default_profile_images/default_profile_normal.png" TargetMode="External" /><Relationship Id="rId507" Type="http://schemas.openxmlformats.org/officeDocument/2006/relationships/hyperlink" Target="http://abs.twimg.com/sticky/default_profile_images/default_profile_normal.png" TargetMode="External" /><Relationship Id="rId508" Type="http://schemas.openxmlformats.org/officeDocument/2006/relationships/hyperlink" Target="https://pbs.twimg.com/media/EJezqhhWsAEdS4r.png" TargetMode="External" /><Relationship Id="rId509" Type="http://schemas.openxmlformats.org/officeDocument/2006/relationships/hyperlink" Target="https://pbs.twimg.com/media/EJbS7dDWsAAV39n.jpg" TargetMode="External" /><Relationship Id="rId510" Type="http://schemas.openxmlformats.org/officeDocument/2006/relationships/hyperlink" Target="http://pbs.twimg.com/profile_images/820988813292011521/Bw9TfjiW_normal.jpg" TargetMode="External" /><Relationship Id="rId511" Type="http://schemas.openxmlformats.org/officeDocument/2006/relationships/hyperlink" Target="http://pbs.twimg.com/profile_images/884672543780519937/V1A9oV4E_normal.jpg" TargetMode="External" /><Relationship Id="rId512" Type="http://schemas.openxmlformats.org/officeDocument/2006/relationships/hyperlink" Target="https://pbs.twimg.com/media/EI3TR1hXsAAVqk1.jpg" TargetMode="External" /><Relationship Id="rId513" Type="http://schemas.openxmlformats.org/officeDocument/2006/relationships/hyperlink" Target="http://pbs.twimg.com/profile_images/884672543780519937/V1A9oV4E_normal.jpg" TargetMode="External" /><Relationship Id="rId514" Type="http://schemas.openxmlformats.org/officeDocument/2006/relationships/hyperlink" Target="http://pbs.twimg.com/profile_images/820988813292011521/Bw9TfjiW_normal.jpg" TargetMode="External" /><Relationship Id="rId515" Type="http://schemas.openxmlformats.org/officeDocument/2006/relationships/hyperlink" Target="http://pbs.twimg.com/profile_images/820988813292011521/Bw9TfjiW_normal.jpg" TargetMode="External" /><Relationship Id="rId516" Type="http://schemas.openxmlformats.org/officeDocument/2006/relationships/hyperlink" Target="http://pbs.twimg.com/profile_images/1190164881967857664/-QqOdOmK_normal.jpg" TargetMode="External" /><Relationship Id="rId517" Type="http://schemas.openxmlformats.org/officeDocument/2006/relationships/hyperlink" Target="https://pbs.twimg.com/ext_tw_video_thumb/1194779957786005504/pu/img/RDFQlYdQefjNLx7S.jpg" TargetMode="External" /><Relationship Id="rId518" Type="http://schemas.openxmlformats.org/officeDocument/2006/relationships/hyperlink" Target="https://pbs.twimg.com/tweet_video_thumb/EJdYrXdXsAApoym.jpg" TargetMode="External" /><Relationship Id="rId519" Type="http://schemas.openxmlformats.org/officeDocument/2006/relationships/hyperlink" Target="http://pbs.twimg.com/profile_images/1190164881967857664/-QqOdOmK_normal.jpg" TargetMode="External" /><Relationship Id="rId520" Type="http://schemas.openxmlformats.org/officeDocument/2006/relationships/hyperlink" Target="http://pbs.twimg.com/profile_images/1190164881967857664/-QqOdOmK_normal.jpg" TargetMode="External" /><Relationship Id="rId521" Type="http://schemas.openxmlformats.org/officeDocument/2006/relationships/hyperlink" Target="https://pbs.twimg.com/tweet_video_thumb/EJeN9XNXUAA8bmZ.jpg" TargetMode="External" /><Relationship Id="rId522" Type="http://schemas.openxmlformats.org/officeDocument/2006/relationships/hyperlink" Target="http://pbs.twimg.com/profile_images/1190164881967857664/-QqOdOmK_normal.jpg" TargetMode="External" /><Relationship Id="rId523" Type="http://schemas.openxmlformats.org/officeDocument/2006/relationships/hyperlink" Target="https://pbs.twimg.com/tweet_video_thumb/EJe0XYQXkAAIJM_.jpg" TargetMode="External" /><Relationship Id="rId524" Type="http://schemas.openxmlformats.org/officeDocument/2006/relationships/hyperlink" Target="http://pbs.twimg.com/profile_images/1190164881967857664/-QqOdOmK_normal.jpg" TargetMode="External" /><Relationship Id="rId525" Type="http://schemas.openxmlformats.org/officeDocument/2006/relationships/hyperlink" Target="http://pbs.twimg.com/profile_images/776692731833905153/2AQmiscn_normal.jpg" TargetMode="External" /><Relationship Id="rId526" Type="http://schemas.openxmlformats.org/officeDocument/2006/relationships/hyperlink" Target="http://pbs.twimg.com/profile_images/1013928329114681345/37f08RGf_normal.jpg" TargetMode="External" /><Relationship Id="rId527" Type="http://schemas.openxmlformats.org/officeDocument/2006/relationships/hyperlink" Target="http://pbs.twimg.com/profile_images/1177332252012875776/POeU6Gk8_normal.jpg" TargetMode="External" /><Relationship Id="rId528" Type="http://schemas.openxmlformats.org/officeDocument/2006/relationships/hyperlink" Target="http://pbs.twimg.com/profile_images/1192746861783728128/OUQOUnlT_normal.png" TargetMode="External" /><Relationship Id="rId529" Type="http://schemas.openxmlformats.org/officeDocument/2006/relationships/hyperlink" Target="http://pbs.twimg.com/profile_images/773957337589567488/AtIjt8aC_normal.jpg" TargetMode="External" /><Relationship Id="rId530" Type="http://schemas.openxmlformats.org/officeDocument/2006/relationships/hyperlink" Target="http://pbs.twimg.com/profile_images/1058646830777536512/5IZ5V59G_normal.jpg" TargetMode="External" /><Relationship Id="rId531" Type="http://schemas.openxmlformats.org/officeDocument/2006/relationships/hyperlink" Target="http://pbs.twimg.com/profile_images/1058646830777536512/5IZ5V59G_normal.jpg" TargetMode="External" /><Relationship Id="rId532" Type="http://schemas.openxmlformats.org/officeDocument/2006/relationships/hyperlink" Target="http://pbs.twimg.com/profile_images/1058646830777536512/5IZ5V59G_normal.jpg" TargetMode="External" /><Relationship Id="rId533" Type="http://schemas.openxmlformats.org/officeDocument/2006/relationships/hyperlink" Target="https://pbs.twimg.com/media/EJcHja-XYAMN1Hw.jpg" TargetMode="External" /><Relationship Id="rId534" Type="http://schemas.openxmlformats.org/officeDocument/2006/relationships/hyperlink" Target="http://pbs.twimg.com/profile_images/1044989581983010817/MT5fAD2y_normal.jpg" TargetMode="External" /><Relationship Id="rId535" Type="http://schemas.openxmlformats.org/officeDocument/2006/relationships/hyperlink" Target="http://pbs.twimg.com/profile_images/650169730750287872/uFysftr6_normal.jpg" TargetMode="External" /><Relationship Id="rId536" Type="http://schemas.openxmlformats.org/officeDocument/2006/relationships/hyperlink" Target="http://pbs.twimg.com/profile_images/650169730750287872/uFysftr6_normal.jpg" TargetMode="External" /><Relationship Id="rId537" Type="http://schemas.openxmlformats.org/officeDocument/2006/relationships/hyperlink" Target="http://pbs.twimg.com/profile_images/650169730750287872/uFysftr6_normal.jpg" TargetMode="External" /><Relationship Id="rId538" Type="http://schemas.openxmlformats.org/officeDocument/2006/relationships/hyperlink" Target="http://pbs.twimg.com/profile_images/850819601906753537/CdoLJuMG_normal.jpg" TargetMode="External" /><Relationship Id="rId539" Type="http://schemas.openxmlformats.org/officeDocument/2006/relationships/hyperlink" Target="http://pbs.twimg.com/profile_images/850819601906753537/CdoLJuMG_normal.jpg" TargetMode="External" /><Relationship Id="rId540" Type="http://schemas.openxmlformats.org/officeDocument/2006/relationships/hyperlink" Target="http://pbs.twimg.com/profile_images/850819601906753537/CdoLJuMG_normal.jpg" TargetMode="External" /><Relationship Id="rId541" Type="http://schemas.openxmlformats.org/officeDocument/2006/relationships/hyperlink" Target="http://pbs.twimg.com/profile_images/1189721203805753345/qDcBw7-D_normal.png" TargetMode="External" /><Relationship Id="rId542" Type="http://schemas.openxmlformats.org/officeDocument/2006/relationships/hyperlink" Target="http://pbs.twimg.com/profile_images/1189721203805753345/qDcBw7-D_normal.png" TargetMode="External" /><Relationship Id="rId543" Type="http://schemas.openxmlformats.org/officeDocument/2006/relationships/hyperlink" Target="http://pbs.twimg.com/profile_images/1189721203805753345/qDcBw7-D_normal.png" TargetMode="External" /><Relationship Id="rId544" Type="http://schemas.openxmlformats.org/officeDocument/2006/relationships/hyperlink" Target="http://pbs.twimg.com/profile_images/560185413302628354/LjZDo2bv_normal.png" TargetMode="External" /><Relationship Id="rId545" Type="http://schemas.openxmlformats.org/officeDocument/2006/relationships/hyperlink" Target="http://pbs.twimg.com/profile_images/560185413302628354/LjZDo2bv_normal.png" TargetMode="External" /><Relationship Id="rId546" Type="http://schemas.openxmlformats.org/officeDocument/2006/relationships/hyperlink" Target="http://pbs.twimg.com/profile_images/560185413302628354/LjZDo2bv_normal.png" TargetMode="External" /><Relationship Id="rId547" Type="http://schemas.openxmlformats.org/officeDocument/2006/relationships/hyperlink" Target="http://pbs.twimg.com/profile_images/897164254272405507/ll_7EvI7_normal.jpg" TargetMode="External" /><Relationship Id="rId548" Type="http://schemas.openxmlformats.org/officeDocument/2006/relationships/hyperlink" Target="http://pbs.twimg.com/profile_images/897164254272405507/ll_7EvI7_normal.jpg" TargetMode="External" /><Relationship Id="rId549" Type="http://schemas.openxmlformats.org/officeDocument/2006/relationships/hyperlink" Target="http://pbs.twimg.com/profile_images/897164254272405507/ll_7EvI7_normal.jpg" TargetMode="External" /><Relationship Id="rId550" Type="http://schemas.openxmlformats.org/officeDocument/2006/relationships/hyperlink" Target="http://pbs.twimg.com/profile_images/1194258105246343169/WHZZEkQX_normal.jpg" TargetMode="External" /><Relationship Id="rId551" Type="http://schemas.openxmlformats.org/officeDocument/2006/relationships/hyperlink" Target="http://pbs.twimg.com/profile_images/1194258105246343169/WHZZEkQX_normal.jpg" TargetMode="External" /><Relationship Id="rId552" Type="http://schemas.openxmlformats.org/officeDocument/2006/relationships/hyperlink" Target="http://pbs.twimg.com/profile_images/1194258105246343169/WHZZEkQX_normal.jpg" TargetMode="External" /><Relationship Id="rId553" Type="http://schemas.openxmlformats.org/officeDocument/2006/relationships/hyperlink" Target="http://pbs.twimg.com/profile_images/1176729167418843137/d7p1gwXc_normal.jpg" TargetMode="External" /><Relationship Id="rId554" Type="http://schemas.openxmlformats.org/officeDocument/2006/relationships/hyperlink" Target="http://pbs.twimg.com/profile_images/1176729167418843137/d7p1gwXc_normal.jpg" TargetMode="External" /><Relationship Id="rId555" Type="http://schemas.openxmlformats.org/officeDocument/2006/relationships/hyperlink" Target="http://pbs.twimg.com/profile_images/1076433065524776960/5VdbhMev_normal.jpg" TargetMode="External" /><Relationship Id="rId556" Type="http://schemas.openxmlformats.org/officeDocument/2006/relationships/hyperlink" Target="http://pbs.twimg.com/profile_images/1176729167418843137/d7p1gwXc_normal.jpg" TargetMode="External" /><Relationship Id="rId557" Type="http://schemas.openxmlformats.org/officeDocument/2006/relationships/hyperlink" Target="http://pbs.twimg.com/profile_images/1176729167418843137/d7p1gwXc_normal.jpg" TargetMode="External" /><Relationship Id="rId558" Type="http://schemas.openxmlformats.org/officeDocument/2006/relationships/hyperlink" Target="http://pbs.twimg.com/profile_images/1076433065524776960/5VdbhMev_normal.jpg" TargetMode="External" /><Relationship Id="rId559" Type="http://schemas.openxmlformats.org/officeDocument/2006/relationships/hyperlink" Target="http://pbs.twimg.com/profile_images/1076433065524776960/5VdbhMev_normal.jpg" TargetMode="External" /><Relationship Id="rId560" Type="http://schemas.openxmlformats.org/officeDocument/2006/relationships/hyperlink" Target="http://pbs.twimg.com/profile_images/1129398230721155072/aN7-EC65_normal.jpg" TargetMode="External" /><Relationship Id="rId561" Type="http://schemas.openxmlformats.org/officeDocument/2006/relationships/hyperlink" Target="http://pbs.twimg.com/profile_images/1129398230721155072/aN7-EC65_normal.jpg" TargetMode="External" /><Relationship Id="rId562" Type="http://schemas.openxmlformats.org/officeDocument/2006/relationships/hyperlink" Target="http://pbs.twimg.com/profile_images/1129398230721155072/aN7-EC65_normal.jpg" TargetMode="External" /><Relationship Id="rId563" Type="http://schemas.openxmlformats.org/officeDocument/2006/relationships/hyperlink" Target="https://pbs.twimg.com/media/EJXIpb2XsAQDzEE.jpg" TargetMode="External" /><Relationship Id="rId564" Type="http://schemas.openxmlformats.org/officeDocument/2006/relationships/hyperlink" Target="http://pbs.twimg.com/profile_images/628240315007270912/54xjb9dM_normal.jpg" TargetMode="External" /><Relationship Id="rId565" Type="http://schemas.openxmlformats.org/officeDocument/2006/relationships/hyperlink" Target="https://pbs.twimg.com/media/EJXIpb2XsAQDzEE.jpg" TargetMode="External" /><Relationship Id="rId566" Type="http://schemas.openxmlformats.org/officeDocument/2006/relationships/hyperlink" Target="http://pbs.twimg.com/profile_images/628240315007270912/54xjb9dM_normal.jpg" TargetMode="External" /><Relationship Id="rId567" Type="http://schemas.openxmlformats.org/officeDocument/2006/relationships/hyperlink" Target="http://pbs.twimg.com/profile_images/628240315007270912/54xjb9dM_normal.jpg" TargetMode="External" /><Relationship Id="rId568" Type="http://schemas.openxmlformats.org/officeDocument/2006/relationships/hyperlink" Target="https://pbs.twimg.com/media/EJhuD5RU0AA3e91.jpg" TargetMode="External" /><Relationship Id="rId569" Type="http://schemas.openxmlformats.org/officeDocument/2006/relationships/hyperlink" Target="http://pbs.twimg.com/profile_images/917485674730835968/CTdY13CA_normal.jpg" TargetMode="External" /><Relationship Id="rId570" Type="http://schemas.openxmlformats.org/officeDocument/2006/relationships/hyperlink" Target="http://pbs.twimg.com/profile_images/1191730609460252672/pBoDjhY7_normal.jpg" TargetMode="External" /><Relationship Id="rId571" Type="http://schemas.openxmlformats.org/officeDocument/2006/relationships/hyperlink" Target="http://pbs.twimg.com/profile_images/1184420162537230336/SfmFCMaf_normal.jpg" TargetMode="External" /><Relationship Id="rId572" Type="http://schemas.openxmlformats.org/officeDocument/2006/relationships/hyperlink" Target="http://pbs.twimg.com/profile_images/1184420162537230336/SfmFCMaf_normal.jpg" TargetMode="External" /><Relationship Id="rId573" Type="http://schemas.openxmlformats.org/officeDocument/2006/relationships/hyperlink" Target="http://pbs.twimg.com/profile_images/1184420162537230336/SfmFCMaf_normal.jpg" TargetMode="External" /><Relationship Id="rId574" Type="http://schemas.openxmlformats.org/officeDocument/2006/relationships/hyperlink" Target="http://pbs.twimg.com/profile_images/1184420162537230336/SfmFCMaf_normal.jpg" TargetMode="External" /><Relationship Id="rId575" Type="http://schemas.openxmlformats.org/officeDocument/2006/relationships/hyperlink" Target="http://pbs.twimg.com/profile_images/1186035474479173632/yfNmcvzH_normal.jpg" TargetMode="External" /><Relationship Id="rId576" Type="http://schemas.openxmlformats.org/officeDocument/2006/relationships/hyperlink" Target="http://pbs.twimg.com/profile_images/1187879914294435840/dhxopquZ_normal.jpg" TargetMode="External" /><Relationship Id="rId577" Type="http://schemas.openxmlformats.org/officeDocument/2006/relationships/hyperlink" Target="http://pbs.twimg.com/profile_images/930521890220838912/9JmnQxXF_normal.jpg" TargetMode="External" /><Relationship Id="rId578" Type="http://schemas.openxmlformats.org/officeDocument/2006/relationships/hyperlink" Target="http://pbs.twimg.com/profile_images/1120511029966929921/qyHCqCKO_normal.png" TargetMode="External" /><Relationship Id="rId579" Type="http://schemas.openxmlformats.org/officeDocument/2006/relationships/hyperlink" Target="http://pbs.twimg.com/profile_images/1120511029966929921/qyHCqCKO_normal.png" TargetMode="External" /><Relationship Id="rId580" Type="http://schemas.openxmlformats.org/officeDocument/2006/relationships/hyperlink" Target="http://pbs.twimg.com/profile_images/1120511029966929921/qyHCqCKO_normal.png" TargetMode="External" /><Relationship Id="rId581" Type="http://schemas.openxmlformats.org/officeDocument/2006/relationships/hyperlink" Target="https://pbs.twimg.com/media/EJiWBa6XsAA5vuq.jpg" TargetMode="External" /><Relationship Id="rId582" Type="http://schemas.openxmlformats.org/officeDocument/2006/relationships/hyperlink" Target="http://pbs.twimg.com/profile_images/685638856473849856/T5YFcqR4_normal.jpg" TargetMode="External" /><Relationship Id="rId583" Type="http://schemas.openxmlformats.org/officeDocument/2006/relationships/hyperlink" Target="http://pbs.twimg.com/profile_images/435538567792586752/CcX8p09G_normal.jpeg" TargetMode="External" /><Relationship Id="rId584" Type="http://schemas.openxmlformats.org/officeDocument/2006/relationships/hyperlink" Target="https://pbs.twimg.com/media/EJcAwt0XUAAja4p.png" TargetMode="External" /><Relationship Id="rId585" Type="http://schemas.openxmlformats.org/officeDocument/2006/relationships/hyperlink" Target="https://pbs.twimg.com/media/EJlR3q-W4AQiXtA.png" TargetMode="External" /><Relationship Id="rId586" Type="http://schemas.openxmlformats.org/officeDocument/2006/relationships/hyperlink" Target="http://pbs.twimg.com/profile_images/1089569620141387777/Kd5f_VXM_normal.jpg" TargetMode="External" /><Relationship Id="rId587" Type="http://schemas.openxmlformats.org/officeDocument/2006/relationships/hyperlink" Target="http://pbs.twimg.com/profile_images/1089569620141387777/Kd5f_VXM_normal.jpg" TargetMode="External" /><Relationship Id="rId588" Type="http://schemas.openxmlformats.org/officeDocument/2006/relationships/hyperlink" Target="https://pbs.twimg.com/media/EJmbpBKXUAY-496.jpg" TargetMode="External" /><Relationship Id="rId589" Type="http://schemas.openxmlformats.org/officeDocument/2006/relationships/hyperlink" Target="http://pbs.twimg.com/profile_images/828776587021553664/HaCFStnH_normal.jpg" TargetMode="External" /><Relationship Id="rId590" Type="http://schemas.openxmlformats.org/officeDocument/2006/relationships/hyperlink" Target="http://pbs.twimg.com/profile_images/828776587021553664/HaCFStnH_normal.jpg" TargetMode="External" /><Relationship Id="rId591" Type="http://schemas.openxmlformats.org/officeDocument/2006/relationships/hyperlink" Target="https://pbs.twimg.com/media/EIsP9sxX0AERdse.jpg" TargetMode="External" /><Relationship Id="rId592" Type="http://schemas.openxmlformats.org/officeDocument/2006/relationships/hyperlink" Target="http://pbs.twimg.com/profile_images/943464893495246848/KIFK3gWI_normal.jpg" TargetMode="External" /><Relationship Id="rId593" Type="http://schemas.openxmlformats.org/officeDocument/2006/relationships/hyperlink" Target="http://pbs.twimg.com/profile_images/776692731833905153/2AQmiscn_normal.jpg" TargetMode="External" /><Relationship Id="rId594" Type="http://schemas.openxmlformats.org/officeDocument/2006/relationships/hyperlink" Target="http://pbs.twimg.com/profile_images/1177332252012875776/POeU6Gk8_normal.jpg" TargetMode="External" /><Relationship Id="rId595" Type="http://schemas.openxmlformats.org/officeDocument/2006/relationships/hyperlink" Target="http://pbs.twimg.com/profile_images/1177332252012875776/POeU6Gk8_normal.jpg" TargetMode="External" /><Relationship Id="rId596" Type="http://schemas.openxmlformats.org/officeDocument/2006/relationships/hyperlink" Target="http://pbs.twimg.com/profile_images/1029818823640264705/8tWZ4S8V_normal.jpg" TargetMode="External" /><Relationship Id="rId597" Type="http://schemas.openxmlformats.org/officeDocument/2006/relationships/hyperlink" Target="http://pbs.twimg.com/profile_images/943464893495246848/KIFK3gWI_normal.jpg" TargetMode="External" /><Relationship Id="rId598" Type="http://schemas.openxmlformats.org/officeDocument/2006/relationships/hyperlink" Target="http://pbs.twimg.com/profile_images/776692731833905153/2AQmiscn_normal.jpg" TargetMode="External" /><Relationship Id="rId599" Type="http://schemas.openxmlformats.org/officeDocument/2006/relationships/hyperlink" Target="http://pbs.twimg.com/profile_images/1029818823640264705/8tWZ4S8V_normal.jpg" TargetMode="External" /><Relationship Id="rId600" Type="http://schemas.openxmlformats.org/officeDocument/2006/relationships/hyperlink" Target="http://pbs.twimg.com/profile_images/943464893495246848/KIFK3gWI_normal.jpg" TargetMode="External" /><Relationship Id="rId601" Type="http://schemas.openxmlformats.org/officeDocument/2006/relationships/hyperlink" Target="http://pbs.twimg.com/profile_images/776692731833905153/2AQmiscn_normal.jpg" TargetMode="External" /><Relationship Id="rId602" Type="http://schemas.openxmlformats.org/officeDocument/2006/relationships/hyperlink" Target="http://pbs.twimg.com/profile_images/943464893495246848/KIFK3gWI_normal.jpg" TargetMode="External" /><Relationship Id="rId603" Type="http://schemas.openxmlformats.org/officeDocument/2006/relationships/hyperlink" Target="https://pbs.twimg.com/media/EJUynOOWkAAbgdL.jpg" TargetMode="External" /><Relationship Id="rId604" Type="http://schemas.openxmlformats.org/officeDocument/2006/relationships/hyperlink" Target="https://pbs.twimg.com/media/EJm93ZQWsAYY01t.jpg" TargetMode="External" /><Relationship Id="rId605" Type="http://schemas.openxmlformats.org/officeDocument/2006/relationships/hyperlink" Target="https://pbs.twimg.com/media/EJnHQo7X0AAGg3N.jpg" TargetMode="External" /><Relationship Id="rId606" Type="http://schemas.openxmlformats.org/officeDocument/2006/relationships/hyperlink" Target="http://pbs.twimg.com/profile_images/1194743757071093767/wG_xT6zW_normal.jpg" TargetMode="External" /><Relationship Id="rId607" Type="http://schemas.openxmlformats.org/officeDocument/2006/relationships/hyperlink" Target="http://pbs.twimg.com/profile_images/1194743757071093767/wG_xT6zW_normal.jpg" TargetMode="External" /><Relationship Id="rId608" Type="http://schemas.openxmlformats.org/officeDocument/2006/relationships/hyperlink" Target="https://pbs.twimg.com/media/EJpHDntXsAMjDsU.jpg" TargetMode="External" /><Relationship Id="rId609" Type="http://schemas.openxmlformats.org/officeDocument/2006/relationships/hyperlink" Target="https://pbs.twimg.com/media/EJUggNKXkAEhZR1.jpg" TargetMode="External" /><Relationship Id="rId610" Type="http://schemas.openxmlformats.org/officeDocument/2006/relationships/hyperlink" Target="http://pbs.twimg.com/profile_images/1159145779879133185/m84sOC_Z_normal.jpg" TargetMode="External" /><Relationship Id="rId611" Type="http://schemas.openxmlformats.org/officeDocument/2006/relationships/hyperlink" Target="http://pbs.twimg.com/profile_images/929639611667644416/wjDspV65_normal.jpg" TargetMode="External" /><Relationship Id="rId612" Type="http://schemas.openxmlformats.org/officeDocument/2006/relationships/hyperlink" Target="http://pbs.twimg.com/profile_images/934273769484402688/aDnKCw3s_normal.jpg" TargetMode="External" /><Relationship Id="rId613" Type="http://schemas.openxmlformats.org/officeDocument/2006/relationships/hyperlink" Target="https://twitter.com/#!/territhompson80/status/1191526509363826689" TargetMode="External" /><Relationship Id="rId614" Type="http://schemas.openxmlformats.org/officeDocument/2006/relationships/hyperlink" Target="https://twitter.com/#!/investinglegend/status/1191527936773574656" TargetMode="External" /><Relationship Id="rId615" Type="http://schemas.openxmlformats.org/officeDocument/2006/relationships/hyperlink" Target="https://twitter.com/#!/deplorablegop13/status/1191550107964997633" TargetMode="External" /><Relationship Id="rId616" Type="http://schemas.openxmlformats.org/officeDocument/2006/relationships/hyperlink" Target="https://twitter.com/#!/gfi_himmelreich/status/1191601645135773696" TargetMode="External" /><Relationship Id="rId617" Type="http://schemas.openxmlformats.org/officeDocument/2006/relationships/hyperlink" Target="https://twitter.com/#!/nothingbutdreek/status/1191624021026230272" TargetMode="External" /><Relationship Id="rId618" Type="http://schemas.openxmlformats.org/officeDocument/2006/relationships/hyperlink" Target="https://twitter.com/#!/fatih_solen/status/1191633009687977984" TargetMode="External" /><Relationship Id="rId619" Type="http://schemas.openxmlformats.org/officeDocument/2006/relationships/hyperlink" Target="https://twitter.com/#!/rthegrate/status/1191682409294491649" TargetMode="External" /><Relationship Id="rId620" Type="http://schemas.openxmlformats.org/officeDocument/2006/relationships/hyperlink" Target="https://twitter.com/#!/rthegrate/status/1191682409294491649" TargetMode="External" /><Relationship Id="rId621" Type="http://schemas.openxmlformats.org/officeDocument/2006/relationships/hyperlink" Target="https://twitter.com/#!/rthegrate/status/1191682409294491649" TargetMode="External" /><Relationship Id="rId622" Type="http://schemas.openxmlformats.org/officeDocument/2006/relationships/hyperlink" Target="https://twitter.com/#!/rthegrate/status/1191682409294491649" TargetMode="External" /><Relationship Id="rId623" Type="http://schemas.openxmlformats.org/officeDocument/2006/relationships/hyperlink" Target="https://twitter.com/#!/librariesval/status/1191719919521615873" TargetMode="External" /><Relationship Id="rId624" Type="http://schemas.openxmlformats.org/officeDocument/2006/relationships/hyperlink" Target="https://twitter.com/#!/wactmac/status/1191721132535287813" TargetMode="External" /><Relationship Id="rId625" Type="http://schemas.openxmlformats.org/officeDocument/2006/relationships/hyperlink" Target="https://twitter.com/#!/johntrendler/status/1191770176368173056" TargetMode="External" /><Relationship Id="rId626" Type="http://schemas.openxmlformats.org/officeDocument/2006/relationships/hyperlink" Target="https://twitter.com/#!/annetteraveneau/status/1191799601348644865" TargetMode="External" /><Relationship Id="rId627" Type="http://schemas.openxmlformats.org/officeDocument/2006/relationships/hyperlink" Target="https://twitter.com/#!/annetteraveneau/status/1191799601348644865" TargetMode="External" /><Relationship Id="rId628" Type="http://schemas.openxmlformats.org/officeDocument/2006/relationships/hyperlink" Target="https://twitter.com/#!/annetteraveneau/status/1191799601348644865" TargetMode="External" /><Relationship Id="rId629" Type="http://schemas.openxmlformats.org/officeDocument/2006/relationships/hyperlink" Target="https://twitter.com/#!/jennabossert/status/1191805232264536064" TargetMode="External" /><Relationship Id="rId630" Type="http://schemas.openxmlformats.org/officeDocument/2006/relationships/hyperlink" Target="https://twitter.com/#!/naleo/status/1191799251849887747" TargetMode="External" /><Relationship Id="rId631" Type="http://schemas.openxmlformats.org/officeDocument/2006/relationships/hyperlink" Target="https://twitter.com/#!/julicabrales/status/1191839366655696897" TargetMode="External" /><Relationship Id="rId632" Type="http://schemas.openxmlformats.org/officeDocument/2006/relationships/hyperlink" Target="https://twitter.com/#!/naleo/status/1191799251849887747" TargetMode="External" /><Relationship Id="rId633" Type="http://schemas.openxmlformats.org/officeDocument/2006/relationships/hyperlink" Target="https://twitter.com/#!/julicabrales/status/1191839366655696897" TargetMode="External" /><Relationship Id="rId634" Type="http://schemas.openxmlformats.org/officeDocument/2006/relationships/hyperlink" Target="https://twitter.com/#!/julicabrales/status/1191839366655696897" TargetMode="External" /><Relationship Id="rId635" Type="http://schemas.openxmlformats.org/officeDocument/2006/relationships/hyperlink" Target="https://twitter.com/#!/fraudauditor/status/1191877031090364416" TargetMode="External" /><Relationship Id="rId636" Type="http://schemas.openxmlformats.org/officeDocument/2006/relationships/hyperlink" Target="https://twitter.com/#!/gordonfbennett/status/1191874465291853824" TargetMode="External" /><Relationship Id="rId637" Type="http://schemas.openxmlformats.org/officeDocument/2006/relationships/hyperlink" Target="https://twitter.com/#!/netminnow/status/1191881336635756545" TargetMode="External" /><Relationship Id="rId638" Type="http://schemas.openxmlformats.org/officeDocument/2006/relationships/hyperlink" Target="https://twitter.com/#!/netminnow/status/1191881336635756545" TargetMode="External" /><Relationship Id="rId639" Type="http://schemas.openxmlformats.org/officeDocument/2006/relationships/hyperlink" Target="https://twitter.com/#!/padakitty/status/1191905130536460289" TargetMode="External" /><Relationship Id="rId640" Type="http://schemas.openxmlformats.org/officeDocument/2006/relationships/hyperlink" Target="https://twitter.com/#!/sam_perrin/status/1192019816451842050" TargetMode="External" /><Relationship Id="rId641" Type="http://schemas.openxmlformats.org/officeDocument/2006/relationships/hyperlink" Target="https://twitter.com/#!/sam_perrin/status/1192019816451842050" TargetMode="External" /><Relationship Id="rId642" Type="http://schemas.openxmlformats.org/officeDocument/2006/relationships/hyperlink" Target="https://twitter.com/#!/o_oweil/status/1191622165692604417" TargetMode="External" /><Relationship Id="rId643" Type="http://schemas.openxmlformats.org/officeDocument/2006/relationships/hyperlink" Target="https://twitter.com/#!/o_oweil/status/1192022312675160064" TargetMode="External" /><Relationship Id="rId644" Type="http://schemas.openxmlformats.org/officeDocument/2006/relationships/hyperlink" Target="https://twitter.com/#!/asystecdms/status/1192072739164708864" TargetMode="External" /><Relationship Id="rId645" Type="http://schemas.openxmlformats.org/officeDocument/2006/relationships/hyperlink" Target="https://twitter.com/#!/kevinstan4d/status/1192064398807982083" TargetMode="External" /><Relationship Id="rId646" Type="http://schemas.openxmlformats.org/officeDocument/2006/relationships/hyperlink" Target="https://twitter.com/#!/lightnessalways/status/1192092714726236160" TargetMode="External" /><Relationship Id="rId647" Type="http://schemas.openxmlformats.org/officeDocument/2006/relationships/hyperlink" Target="https://twitter.com/#!/airdropster/status/1192113078537785345" TargetMode="External" /><Relationship Id="rId648" Type="http://schemas.openxmlformats.org/officeDocument/2006/relationships/hyperlink" Target="https://twitter.com/#!/kboehlert/status/1192126061959499776" TargetMode="External" /><Relationship Id="rId649" Type="http://schemas.openxmlformats.org/officeDocument/2006/relationships/hyperlink" Target="https://twitter.com/#!/senhanksanders/status/1192257962959679488" TargetMode="External" /><Relationship Id="rId650" Type="http://schemas.openxmlformats.org/officeDocument/2006/relationships/hyperlink" Target="https://twitter.com/#!/nafs2016/status/1192274109482328064" TargetMode="External" /><Relationship Id="rId651" Type="http://schemas.openxmlformats.org/officeDocument/2006/relationships/hyperlink" Target="https://twitter.com/#!/spidey2345/status/1192274229523369987" TargetMode="External" /><Relationship Id="rId652" Type="http://schemas.openxmlformats.org/officeDocument/2006/relationships/hyperlink" Target="https://twitter.com/#!/trextrip/status/1191539262132563974" TargetMode="External" /><Relationship Id="rId653" Type="http://schemas.openxmlformats.org/officeDocument/2006/relationships/hyperlink" Target="https://twitter.com/#!/trextrip/status/1192517795759689730" TargetMode="External" /><Relationship Id="rId654" Type="http://schemas.openxmlformats.org/officeDocument/2006/relationships/hyperlink" Target="https://twitter.com/#!/hereshenry/status/1192527511655194625" TargetMode="External" /><Relationship Id="rId655" Type="http://schemas.openxmlformats.org/officeDocument/2006/relationships/hyperlink" Target="https://twitter.com/#!/eglowrey/status/1192536255885664256" TargetMode="External" /><Relationship Id="rId656" Type="http://schemas.openxmlformats.org/officeDocument/2006/relationships/hyperlink" Target="https://twitter.com/#!/pramod_rane/status/1192580001050181633" TargetMode="External" /><Relationship Id="rId657" Type="http://schemas.openxmlformats.org/officeDocument/2006/relationships/hyperlink" Target="https://twitter.com/#!/gypsydennis/status/1192650567258005504" TargetMode="External" /><Relationship Id="rId658" Type="http://schemas.openxmlformats.org/officeDocument/2006/relationships/hyperlink" Target="https://twitter.com/#!/nwgsdpdx/status/1192673182202777600" TargetMode="External" /><Relationship Id="rId659" Type="http://schemas.openxmlformats.org/officeDocument/2006/relationships/hyperlink" Target="https://twitter.com/#!/mpoore/status/1192677952154157056" TargetMode="External" /><Relationship Id="rId660" Type="http://schemas.openxmlformats.org/officeDocument/2006/relationships/hyperlink" Target="https://twitter.com/#!/llabuda/status/1192678781741174784" TargetMode="External" /><Relationship Id="rId661" Type="http://schemas.openxmlformats.org/officeDocument/2006/relationships/hyperlink" Target="https://twitter.com/#!/akvirtualgeek/status/1192553417199120384" TargetMode="External" /><Relationship Id="rId662" Type="http://schemas.openxmlformats.org/officeDocument/2006/relationships/hyperlink" Target="https://twitter.com/#!/akvirtualgeek/status/1192724428091613184" TargetMode="External" /><Relationship Id="rId663" Type="http://schemas.openxmlformats.org/officeDocument/2006/relationships/hyperlink" Target="https://twitter.com/#!/ctopope/status/1192726465063899136" TargetMode="External" /><Relationship Id="rId664" Type="http://schemas.openxmlformats.org/officeDocument/2006/relationships/hyperlink" Target="https://twitter.com/#!/afragop72/status/1192728583954935808" TargetMode="External" /><Relationship Id="rId665" Type="http://schemas.openxmlformats.org/officeDocument/2006/relationships/hyperlink" Target="https://twitter.com/#!/jarhead_trader/status/1192754018638028800" TargetMode="External" /><Relationship Id="rId666" Type="http://schemas.openxmlformats.org/officeDocument/2006/relationships/hyperlink" Target="https://twitter.com/#!/virtualhobbit/status/1192756934270578688" TargetMode="External" /><Relationship Id="rId667" Type="http://schemas.openxmlformats.org/officeDocument/2006/relationships/hyperlink" Target="https://twitter.com/#!/anacoll_ucdm/status/1192872242998366208" TargetMode="External" /><Relationship Id="rId668" Type="http://schemas.openxmlformats.org/officeDocument/2006/relationships/hyperlink" Target="https://twitter.com/#!/josieblawson/status/1192890397304844288" TargetMode="External" /><Relationship Id="rId669" Type="http://schemas.openxmlformats.org/officeDocument/2006/relationships/hyperlink" Target="https://twitter.com/#!/arief9kb/status/1192900644538990592" TargetMode="External" /><Relationship Id="rId670" Type="http://schemas.openxmlformats.org/officeDocument/2006/relationships/hyperlink" Target="https://twitter.com/#!/mechi6d2/status/1192932475074482177" TargetMode="External" /><Relationship Id="rId671" Type="http://schemas.openxmlformats.org/officeDocument/2006/relationships/hyperlink" Target="https://twitter.com/#!/evinjildaz/status/1192760858419630080" TargetMode="External" /><Relationship Id="rId672" Type="http://schemas.openxmlformats.org/officeDocument/2006/relationships/hyperlink" Target="https://twitter.com/#!/matthieudiscour/status/1192793284986507265" TargetMode="External" /><Relationship Id="rId673" Type="http://schemas.openxmlformats.org/officeDocument/2006/relationships/hyperlink" Target="https://twitter.com/#!/franceandghana/status/1193076040098299905" TargetMode="External" /><Relationship Id="rId674" Type="http://schemas.openxmlformats.org/officeDocument/2006/relationships/hyperlink" Target="https://twitter.com/#!/mbordlaurans/status/1193084301224665088" TargetMode="External" /><Relationship Id="rId675" Type="http://schemas.openxmlformats.org/officeDocument/2006/relationships/hyperlink" Target="https://twitter.com/#!/evinjildaz/status/1192760858419630080" TargetMode="External" /><Relationship Id="rId676" Type="http://schemas.openxmlformats.org/officeDocument/2006/relationships/hyperlink" Target="https://twitter.com/#!/matthieudiscour/status/1192793284986507265" TargetMode="External" /><Relationship Id="rId677" Type="http://schemas.openxmlformats.org/officeDocument/2006/relationships/hyperlink" Target="https://twitter.com/#!/franceandghana/status/1193076040098299905" TargetMode="External" /><Relationship Id="rId678" Type="http://schemas.openxmlformats.org/officeDocument/2006/relationships/hyperlink" Target="https://twitter.com/#!/franceandghana/status/1193076040098299905" TargetMode="External" /><Relationship Id="rId679" Type="http://schemas.openxmlformats.org/officeDocument/2006/relationships/hyperlink" Target="https://twitter.com/#!/franceandghana/status/1193076040098299905" TargetMode="External" /><Relationship Id="rId680" Type="http://schemas.openxmlformats.org/officeDocument/2006/relationships/hyperlink" Target="https://twitter.com/#!/franceandghana/status/1193076040098299905" TargetMode="External" /><Relationship Id="rId681" Type="http://schemas.openxmlformats.org/officeDocument/2006/relationships/hyperlink" Target="https://twitter.com/#!/mbordlaurans/status/1193084301224665088" TargetMode="External" /><Relationship Id="rId682" Type="http://schemas.openxmlformats.org/officeDocument/2006/relationships/hyperlink" Target="https://twitter.com/#!/evinjildaz/status/1192760858419630080" TargetMode="External" /><Relationship Id="rId683" Type="http://schemas.openxmlformats.org/officeDocument/2006/relationships/hyperlink" Target="https://twitter.com/#!/matthieudiscour/status/1192793284986507265" TargetMode="External" /><Relationship Id="rId684" Type="http://schemas.openxmlformats.org/officeDocument/2006/relationships/hyperlink" Target="https://twitter.com/#!/mbordlaurans/status/1193084301224665088" TargetMode="External" /><Relationship Id="rId685" Type="http://schemas.openxmlformats.org/officeDocument/2006/relationships/hyperlink" Target="https://twitter.com/#!/evinjildaz/status/1192760858419630080" TargetMode="External" /><Relationship Id="rId686" Type="http://schemas.openxmlformats.org/officeDocument/2006/relationships/hyperlink" Target="https://twitter.com/#!/matthieudiscour/status/1192793284986507265" TargetMode="External" /><Relationship Id="rId687" Type="http://schemas.openxmlformats.org/officeDocument/2006/relationships/hyperlink" Target="https://twitter.com/#!/mbordlaurans/status/1193084301224665088" TargetMode="External" /><Relationship Id="rId688" Type="http://schemas.openxmlformats.org/officeDocument/2006/relationships/hyperlink" Target="https://twitter.com/#!/evinjildaz/status/1192760858419630080" TargetMode="External" /><Relationship Id="rId689" Type="http://schemas.openxmlformats.org/officeDocument/2006/relationships/hyperlink" Target="https://twitter.com/#!/matthieudiscour/status/1192793284986507265" TargetMode="External" /><Relationship Id="rId690" Type="http://schemas.openxmlformats.org/officeDocument/2006/relationships/hyperlink" Target="https://twitter.com/#!/mbordlaurans/status/1193084301224665088" TargetMode="External" /><Relationship Id="rId691" Type="http://schemas.openxmlformats.org/officeDocument/2006/relationships/hyperlink" Target="https://twitter.com/#!/mbordlaurans/status/1193084301224665088" TargetMode="External" /><Relationship Id="rId692" Type="http://schemas.openxmlformats.org/officeDocument/2006/relationships/hyperlink" Target="https://twitter.com/#!/ebrahimaldesouk/status/1193103269079457792" TargetMode="External" /><Relationship Id="rId693" Type="http://schemas.openxmlformats.org/officeDocument/2006/relationships/hyperlink" Target="https://twitter.com/#!/eswar369/status/1193136575212736512" TargetMode="External" /><Relationship Id="rId694" Type="http://schemas.openxmlformats.org/officeDocument/2006/relationships/hyperlink" Target="https://twitter.com/#!/kittitas_lwv/status/1193155168012886016" TargetMode="External" /><Relationship Id="rId695" Type="http://schemas.openxmlformats.org/officeDocument/2006/relationships/hyperlink" Target="https://twitter.com/#!/gsoeldner/status/1188499131658059777" TargetMode="External" /><Relationship Id="rId696" Type="http://schemas.openxmlformats.org/officeDocument/2006/relationships/hyperlink" Target="https://twitter.com/#!/gsoeldner/status/1193166456705421317" TargetMode="External" /><Relationship Id="rId697" Type="http://schemas.openxmlformats.org/officeDocument/2006/relationships/hyperlink" Target="https://twitter.com/#!/jenssoeldner/status/1192943007659626496" TargetMode="External" /><Relationship Id="rId698" Type="http://schemas.openxmlformats.org/officeDocument/2006/relationships/hyperlink" Target="https://twitter.com/#!/jenssoeldner/status/1193200369029046272" TargetMode="External" /><Relationship Id="rId699" Type="http://schemas.openxmlformats.org/officeDocument/2006/relationships/hyperlink" Target="https://twitter.com/#!/cyclingsaoirse/status/1193242667599089664" TargetMode="External" /><Relationship Id="rId700" Type="http://schemas.openxmlformats.org/officeDocument/2006/relationships/hyperlink" Target="https://twitter.com/#!/mryardbug/status/1193522438602215424" TargetMode="External" /><Relationship Id="rId701" Type="http://schemas.openxmlformats.org/officeDocument/2006/relationships/hyperlink" Target="https://twitter.com/#!/mryardbug/status/1193522438602215424" TargetMode="External" /><Relationship Id="rId702" Type="http://schemas.openxmlformats.org/officeDocument/2006/relationships/hyperlink" Target="https://twitter.com/#!/mryardbug/status/1193522438602215424" TargetMode="External" /><Relationship Id="rId703" Type="http://schemas.openxmlformats.org/officeDocument/2006/relationships/hyperlink" Target="https://twitter.com/#!/deepak_vmware/status/1192901118814064640" TargetMode="External" /><Relationship Id="rId704" Type="http://schemas.openxmlformats.org/officeDocument/2006/relationships/hyperlink" Target="https://twitter.com/#!/deepak_vmware/status/1193541872003584001" TargetMode="External" /><Relationship Id="rId705" Type="http://schemas.openxmlformats.org/officeDocument/2006/relationships/hyperlink" Target="https://twitter.com/#!/santchiweb/status/1193542129890582532" TargetMode="External" /><Relationship Id="rId706" Type="http://schemas.openxmlformats.org/officeDocument/2006/relationships/hyperlink" Target="https://twitter.com/#!/technicalvalues/status/861583574599913473" TargetMode="External" /><Relationship Id="rId707" Type="http://schemas.openxmlformats.org/officeDocument/2006/relationships/hyperlink" Target="https://twitter.com/#!/garyflynnau/status/1193552421424902145" TargetMode="External" /><Relationship Id="rId708" Type="http://schemas.openxmlformats.org/officeDocument/2006/relationships/hyperlink" Target="https://twitter.com/#!/luwagarluwagar/status/1193593388739833856" TargetMode="External" /><Relationship Id="rId709" Type="http://schemas.openxmlformats.org/officeDocument/2006/relationships/hyperlink" Target="https://twitter.com/#!/marybethtrz710/status/1193634607519940609" TargetMode="External" /><Relationship Id="rId710" Type="http://schemas.openxmlformats.org/officeDocument/2006/relationships/hyperlink" Target="https://twitter.com/#!/marybethtrz710/status/1193634607519940609" TargetMode="External" /><Relationship Id="rId711" Type="http://schemas.openxmlformats.org/officeDocument/2006/relationships/hyperlink" Target="https://twitter.com/#!/marybethtrz710/status/1193634607519940609" TargetMode="External" /><Relationship Id="rId712" Type="http://schemas.openxmlformats.org/officeDocument/2006/relationships/hyperlink" Target="https://twitter.com/#!/big_fos/status/1193582747543052288" TargetMode="External" /><Relationship Id="rId713" Type="http://schemas.openxmlformats.org/officeDocument/2006/relationships/hyperlink" Target="https://twitter.com/#!/pat_greeneyes/status/1193662728256311296" TargetMode="External" /><Relationship Id="rId714" Type="http://schemas.openxmlformats.org/officeDocument/2006/relationships/hyperlink" Target="https://twitter.com/#!/big_fos/status/1193582747543052288" TargetMode="External" /><Relationship Id="rId715" Type="http://schemas.openxmlformats.org/officeDocument/2006/relationships/hyperlink" Target="https://twitter.com/#!/pat_greeneyes/status/1193662728256311296" TargetMode="External" /><Relationship Id="rId716" Type="http://schemas.openxmlformats.org/officeDocument/2006/relationships/hyperlink" Target="https://twitter.com/#!/pat_greeneyes/status/1193662728256311296" TargetMode="External" /><Relationship Id="rId717" Type="http://schemas.openxmlformats.org/officeDocument/2006/relationships/hyperlink" Target="https://twitter.com/#!/is4bestbusiness/status/1192688047437033472" TargetMode="External" /><Relationship Id="rId718" Type="http://schemas.openxmlformats.org/officeDocument/2006/relationships/hyperlink" Target="https://twitter.com/#!/is4bestbusiness/status/1193762117532430336" TargetMode="External" /><Relationship Id="rId719" Type="http://schemas.openxmlformats.org/officeDocument/2006/relationships/hyperlink" Target="https://twitter.com/#!/hakan61006184/status/1193793851057754112" TargetMode="External" /><Relationship Id="rId720" Type="http://schemas.openxmlformats.org/officeDocument/2006/relationships/hyperlink" Target="https://twitter.com/#!/hakan61006184/status/1193793851057754112" TargetMode="External" /><Relationship Id="rId721" Type="http://schemas.openxmlformats.org/officeDocument/2006/relationships/hyperlink" Target="https://twitter.com/#!/hakan61006184/status/1193793851057754112" TargetMode="External" /><Relationship Id="rId722" Type="http://schemas.openxmlformats.org/officeDocument/2006/relationships/hyperlink" Target="https://twitter.com/#!/lowngsnake/status/1193805076923658241" TargetMode="External" /><Relationship Id="rId723" Type="http://schemas.openxmlformats.org/officeDocument/2006/relationships/hyperlink" Target="https://twitter.com/#!/paulofreitas84/status/1193807830396145667" TargetMode="External" /><Relationship Id="rId724" Type="http://schemas.openxmlformats.org/officeDocument/2006/relationships/hyperlink" Target="https://twitter.com/#!/binarytesting/status/1193809466233196545" TargetMode="External" /><Relationship Id="rId725" Type="http://schemas.openxmlformats.org/officeDocument/2006/relationships/hyperlink" Target="https://twitter.com/#!/pssfairdrops/status/1193812829385691137" TargetMode="External" /><Relationship Id="rId726" Type="http://schemas.openxmlformats.org/officeDocument/2006/relationships/hyperlink" Target="https://twitter.com/#!/satpal_satpal/status/1193833148154441728" TargetMode="External" /><Relationship Id="rId727" Type="http://schemas.openxmlformats.org/officeDocument/2006/relationships/hyperlink" Target="https://twitter.com/#!/hashgoal_pool/status/1193880504610607104" TargetMode="External" /><Relationship Id="rId728" Type="http://schemas.openxmlformats.org/officeDocument/2006/relationships/hyperlink" Target="https://twitter.com/#!/centralcrypto/status/1193881050985795584" TargetMode="External" /><Relationship Id="rId729" Type="http://schemas.openxmlformats.org/officeDocument/2006/relationships/hyperlink" Target="https://twitter.com/#!/pravin_bhudiya/status/1193881370075918337" TargetMode="External" /><Relationship Id="rId730" Type="http://schemas.openxmlformats.org/officeDocument/2006/relationships/hyperlink" Target="https://twitter.com/#!/geranqn/status/1193891216506675201" TargetMode="External" /><Relationship Id="rId731" Type="http://schemas.openxmlformats.org/officeDocument/2006/relationships/hyperlink" Target="https://twitter.com/#!/cryptolady08/status/1193909717837312000" TargetMode="External" /><Relationship Id="rId732" Type="http://schemas.openxmlformats.org/officeDocument/2006/relationships/hyperlink" Target="https://twitter.com/#!/dameliatus/status/1193939554266484736" TargetMode="External" /><Relationship Id="rId733" Type="http://schemas.openxmlformats.org/officeDocument/2006/relationships/hyperlink" Target="https://twitter.com/#!/david4mktg/status/1194066335585554432" TargetMode="External" /><Relationship Id="rId734" Type="http://schemas.openxmlformats.org/officeDocument/2006/relationships/hyperlink" Target="https://twitter.com/#!/david4mktg/status/1193215825500459009" TargetMode="External" /><Relationship Id="rId735" Type="http://schemas.openxmlformats.org/officeDocument/2006/relationships/hyperlink" Target="https://twitter.com/#!/kamla_5abi/status/1194072328071610368" TargetMode="External" /><Relationship Id="rId736" Type="http://schemas.openxmlformats.org/officeDocument/2006/relationships/hyperlink" Target="https://twitter.com/#!/greg_lythe/status/1194087974184660992" TargetMode="External" /><Relationship Id="rId737" Type="http://schemas.openxmlformats.org/officeDocument/2006/relationships/hyperlink" Target="https://twitter.com/#!/mvkevinb/status/1194097303914733568" TargetMode="External" /><Relationship Id="rId738" Type="http://schemas.openxmlformats.org/officeDocument/2006/relationships/hyperlink" Target="https://twitter.com/#!/cas_2050001283/status/1194135584782061568" TargetMode="External" /><Relationship Id="rId739" Type="http://schemas.openxmlformats.org/officeDocument/2006/relationships/hyperlink" Target="https://twitter.com/#!/moneroarmy/status/1194176543049863168" TargetMode="External" /><Relationship Id="rId740" Type="http://schemas.openxmlformats.org/officeDocument/2006/relationships/hyperlink" Target="https://twitter.com/#!/maxmasher/status/1194190622355316736" TargetMode="External" /><Relationship Id="rId741" Type="http://schemas.openxmlformats.org/officeDocument/2006/relationships/hyperlink" Target="https://twitter.com/#!/lapartisane/status/1194218084543782914" TargetMode="External" /><Relationship Id="rId742" Type="http://schemas.openxmlformats.org/officeDocument/2006/relationships/hyperlink" Target="https://twitter.com/#!/brandon39156690/status/1193804096555438080" TargetMode="External" /><Relationship Id="rId743" Type="http://schemas.openxmlformats.org/officeDocument/2006/relationships/hyperlink" Target="https://twitter.com/#!/brandon39156690/status/1194287293386952709" TargetMode="External" /><Relationship Id="rId744" Type="http://schemas.openxmlformats.org/officeDocument/2006/relationships/hyperlink" Target="https://twitter.com/#!/dieseljones2/status/1194287989905612801" TargetMode="External" /><Relationship Id="rId745" Type="http://schemas.openxmlformats.org/officeDocument/2006/relationships/hyperlink" Target="https://twitter.com/#!/bitcoingupta/status/1194288813033562121" TargetMode="External" /><Relationship Id="rId746" Type="http://schemas.openxmlformats.org/officeDocument/2006/relationships/hyperlink" Target="https://twitter.com/#!/bitcoin_publish/status/1194289390857719809" TargetMode="External" /><Relationship Id="rId747" Type="http://schemas.openxmlformats.org/officeDocument/2006/relationships/hyperlink" Target="https://twitter.com/#!/bitcoinrey/status/1194294641438478337" TargetMode="External" /><Relationship Id="rId748" Type="http://schemas.openxmlformats.org/officeDocument/2006/relationships/hyperlink" Target="https://twitter.com/#!/bitcoinlovers6/status/1194301560844673024" TargetMode="External" /><Relationship Id="rId749" Type="http://schemas.openxmlformats.org/officeDocument/2006/relationships/hyperlink" Target="https://twitter.com/#!/verybullish/status/1194331292306935809" TargetMode="External" /><Relationship Id="rId750" Type="http://schemas.openxmlformats.org/officeDocument/2006/relationships/hyperlink" Target="https://twitter.com/#!/verybullish/status/1194331292306935809" TargetMode="External" /><Relationship Id="rId751" Type="http://schemas.openxmlformats.org/officeDocument/2006/relationships/hyperlink" Target="https://twitter.com/#!/verybullish/status/1194331292306935809" TargetMode="External" /><Relationship Id="rId752" Type="http://schemas.openxmlformats.org/officeDocument/2006/relationships/hyperlink" Target="https://twitter.com/#!/verybullish/status/1194331292306935809" TargetMode="External" /><Relationship Id="rId753" Type="http://schemas.openxmlformats.org/officeDocument/2006/relationships/hyperlink" Target="https://twitter.com/#!/abhibisht89/status/1194394638540558342" TargetMode="External" /><Relationship Id="rId754" Type="http://schemas.openxmlformats.org/officeDocument/2006/relationships/hyperlink" Target="https://twitter.com/#!/belarus91358527/status/1194401965851250690" TargetMode="External" /><Relationship Id="rId755" Type="http://schemas.openxmlformats.org/officeDocument/2006/relationships/hyperlink" Target="https://twitter.com/#!/mindandtrading/status/1193876823471534080" TargetMode="External" /><Relationship Id="rId756" Type="http://schemas.openxmlformats.org/officeDocument/2006/relationships/hyperlink" Target="https://twitter.com/#!/giveawayocean/status/1194455235080536065" TargetMode="External" /><Relationship Id="rId757" Type="http://schemas.openxmlformats.org/officeDocument/2006/relationships/hyperlink" Target="https://twitter.com/#!/manderlucci/status/1194500392232607744" TargetMode="External" /><Relationship Id="rId758" Type="http://schemas.openxmlformats.org/officeDocument/2006/relationships/hyperlink" Target="https://twitter.com/#!/efrontoni/status/1194393679802314752" TargetMode="External" /><Relationship Id="rId759" Type="http://schemas.openxmlformats.org/officeDocument/2006/relationships/hyperlink" Target="https://twitter.com/#!/thecuriousluke/status/1194500407604711424" TargetMode="External" /><Relationship Id="rId760" Type="http://schemas.openxmlformats.org/officeDocument/2006/relationships/hyperlink" Target="https://twitter.com/#!/alfredrol/status/1194535359759241216" TargetMode="External" /><Relationship Id="rId761" Type="http://schemas.openxmlformats.org/officeDocument/2006/relationships/hyperlink" Target="https://twitter.com/#!/alfredrol/status/1194535359759241216" TargetMode="External" /><Relationship Id="rId762" Type="http://schemas.openxmlformats.org/officeDocument/2006/relationships/hyperlink" Target="https://twitter.com/#!/alfredrol/status/1194535359759241216" TargetMode="External" /><Relationship Id="rId763" Type="http://schemas.openxmlformats.org/officeDocument/2006/relationships/hyperlink" Target="https://twitter.com/#!/roelandstrijk/status/1194628795216486401" TargetMode="External" /><Relationship Id="rId764" Type="http://schemas.openxmlformats.org/officeDocument/2006/relationships/hyperlink" Target="https://twitter.com/#!/roelandstrijk/status/1194628795216486401" TargetMode="External" /><Relationship Id="rId765" Type="http://schemas.openxmlformats.org/officeDocument/2006/relationships/hyperlink" Target="https://twitter.com/#!/roelandstrijk/status/1194628795216486401" TargetMode="External" /><Relationship Id="rId766" Type="http://schemas.openxmlformats.org/officeDocument/2006/relationships/hyperlink" Target="https://twitter.com/#!/visresassn/status/1192592786450722822" TargetMode="External" /><Relationship Id="rId767" Type="http://schemas.openxmlformats.org/officeDocument/2006/relationships/hyperlink" Target="https://twitter.com/#!/visresassn/status/1192592786450722822" TargetMode="External" /><Relationship Id="rId768" Type="http://schemas.openxmlformats.org/officeDocument/2006/relationships/hyperlink" Target="https://twitter.com/#!/visresassn/status/1192592786450722822" TargetMode="External" /><Relationship Id="rId769" Type="http://schemas.openxmlformats.org/officeDocument/2006/relationships/hyperlink" Target="https://twitter.com/#!/arlisnap/status/1193568501736165377" TargetMode="External" /><Relationship Id="rId770" Type="http://schemas.openxmlformats.org/officeDocument/2006/relationships/hyperlink" Target="https://twitter.com/#!/visresassn/status/1193559159234543617" TargetMode="External" /><Relationship Id="rId771" Type="http://schemas.openxmlformats.org/officeDocument/2006/relationships/hyperlink" Target="https://twitter.com/#!/visresassn/status/1194631536575860737" TargetMode="External" /><Relationship Id="rId772" Type="http://schemas.openxmlformats.org/officeDocument/2006/relationships/hyperlink" Target="https://twitter.com/#!/visresassn/status/1191717256931270663" TargetMode="External" /><Relationship Id="rId773" Type="http://schemas.openxmlformats.org/officeDocument/2006/relationships/hyperlink" Target="https://twitter.com/#!/visresassn/status/1192094815636340736" TargetMode="External" /><Relationship Id="rId774" Type="http://schemas.openxmlformats.org/officeDocument/2006/relationships/hyperlink" Target="https://twitter.com/#!/visresassn/status/1192125097496195072" TargetMode="External" /><Relationship Id="rId775" Type="http://schemas.openxmlformats.org/officeDocument/2006/relationships/hyperlink" Target="https://twitter.com/#!/visresassn/status/1194355453020393472" TargetMode="External" /><Relationship Id="rId776" Type="http://schemas.openxmlformats.org/officeDocument/2006/relationships/hyperlink" Target="https://twitter.com/#!/bgronas/status/1194646395770298375" TargetMode="External" /><Relationship Id="rId777" Type="http://schemas.openxmlformats.org/officeDocument/2006/relationships/hyperlink" Target="https://twitter.com/#!/wiski_praat/status/1194528967417585664" TargetMode="External" /><Relationship Id="rId778" Type="http://schemas.openxmlformats.org/officeDocument/2006/relationships/hyperlink" Target="https://twitter.com/#!/dacom/status/1194548002234523649" TargetMode="External" /><Relationship Id="rId779" Type="http://schemas.openxmlformats.org/officeDocument/2006/relationships/hyperlink" Target="https://twitter.com/#!/dacom/status/1194548002234523649" TargetMode="External" /><Relationship Id="rId780" Type="http://schemas.openxmlformats.org/officeDocument/2006/relationships/hyperlink" Target="https://twitter.com/#!/_ivor/status/1194650817187454981" TargetMode="External" /><Relationship Id="rId781" Type="http://schemas.openxmlformats.org/officeDocument/2006/relationships/hyperlink" Target="https://twitter.com/#!/wiski_praat/status/1194528967417585664" TargetMode="External" /><Relationship Id="rId782" Type="http://schemas.openxmlformats.org/officeDocument/2006/relationships/hyperlink" Target="https://twitter.com/#!/_ivor/status/1194650817187454981" TargetMode="External" /><Relationship Id="rId783" Type="http://schemas.openxmlformats.org/officeDocument/2006/relationships/hyperlink" Target="https://twitter.com/#!/_ivor/status/1194650817187454981" TargetMode="External" /><Relationship Id="rId784" Type="http://schemas.openxmlformats.org/officeDocument/2006/relationships/hyperlink" Target="https://twitter.com/#!/aimeeorleans/status/1194691415923679234" TargetMode="External" /><Relationship Id="rId785" Type="http://schemas.openxmlformats.org/officeDocument/2006/relationships/hyperlink" Target="https://twitter.com/#!/jonathanmedd/status/1194697407012966401" TargetMode="External" /><Relationship Id="rId786" Type="http://schemas.openxmlformats.org/officeDocument/2006/relationships/hyperlink" Target="https://twitter.com/#!/simoneady/status/1194698054462582785" TargetMode="External" /><Relationship Id="rId787" Type="http://schemas.openxmlformats.org/officeDocument/2006/relationships/hyperlink" Target="https://twitter.com/#!/jamcleo/status/1194699383620734976" TargetMode="External" /><Relationship Id="rId788" Type="http://schemas.openxmlformats.org/officeDocument/2006/relationships/hyperlink" Target="https://twitter.com/#!/_chelnak/status/1194700671737618432" TargetMode="External" /><Relationship Id="rId789" Type="http://schemas.openxmlformats.org/officeDocument/2006/relationships/hyperlink" Target="https://twitter.com/#!/thewaywithanoa/status/1194724101790818304" TargetMode="External" /><Relationship Id="rId790" Type="http://schemas.openxmlformats.org/officeDocument/2006/relationships/hyperlink" Target="https://twitter.com/#!/tenshiakari12/status/1194732053503381505" TargetMode="External" /><Relationship Id="rId791" Type="http://schemas.openxmlformats.org/officeDocument/2006/relationships/hyperlink" Target="https://twitter.com/#!/hazenet/status/1194743469262221312" TargetMode="External" /><Relationship Id="rId792" Type="http://schemas.openxmlformats.org/officeDocument/2006/relationships/hyperlink" Target="https://twitter.com/#!/vhybriduk/status/1194754460326809601" TargetMode="External" /><Relationship Id="rId793" Type="http://schemas.openxmlformats.org/officeDocument/2006/relationships/hyperlink" Target="https://twitter.com/#!/tokiwana/status/1194765316741640198" TargetMode="External" /><Relationship Id="rId794" Type="http://schemas.openxmlformats.org/officeDocument/2006/relationships/hyperlink" Target="https://twitter.com/#!/newgaproject/status/1194674686975729669" TargetMode="External" /><Relationship Id="rId795" Type="http://schemas.openxmlformats.org/officeDocument/2006/relationships/hyperlink" Target="https://twitter.com/#!/cheekyewe/status/1194782134214381568" TargetMode="External" /><Relationship Id="rId796" Type="http://schemas.openxmlformats.org/officeDocument/2006/relationships/hyperlink" Target="https://twitter.com/#!/iche_me/status/1194826102662930437" TargetMode="External" /><Relationship Id="rId797" Type="http://schemas.openxmlformats.org/officeDocument/2006/relationships/hyperlink" Target="https://twitter.com/#!/demforlife3/status/1194827010192875520" TargetMode="External" /><Relationship Id="rId798" Type="http://schemas.openxmlformats.org/officeDocument/2006/relationships/hyperlink" Target="https://twitter.com/#!/lizmoblubuckeye/status/1194829768639885312" TargetMode="External" /><Relationship Id="rId799" Type="http://schemas.openxmlformats.org/officeDocument/2006/relationships/hyperlink" Target="https://twitter.com/#!/hanianempress/status/1194832974551760896" TargetMode="External" /><Relationship Id="rId800" Type="http://schemas.openxmlformats.org/officeDocument/2006/relationships/hyperlink" Target="https://twitter.com/#!/we_are_vector/status/1194833437590462464" TargetMode="External" /><Relationship Id="rId801" Type="http://schemas.openxmlformats.org/officeDocument/2006/relationships/hyperlink" Target="https://twitter.com/#!/ravenresists/status/1194838855276539905" TargetMode="External" /><Relationship Id="rId802" Type="http://schemas.openxmlformats.org/officeDocument/2006/relationships/hyperlink" Target="https://twitter.com/#!/kazem7777m/status/1194912499201495040" TargetMode="External" /><Relationship Id="rId803" Type="http://schemas.openxmlformats.org/officeDocument/2006/relationships/hyperlink" Target="https://twitter.com/#!/bitcoin_bullet/status/1194286825780609024" TargetMode="External" /><Relationship Id="rId804" Type="http://schemas.openxmlformats.org/officeDocument/2006/relationships/hyperlink" Target="https://twitter.com/#!/pthudunofficial/status/1194301641018597376" TargetMode="External" /><Relationship Id="rId805" Type="http://schemas.openxmlformats.org/officeDocument/2006/relationships/hyperlink" Target="https://twitter.com/#!/pthudunofficial/status/1194912589362475009" TargetMode="External" /><Relationship Id="rId806" Type="http://schemas.openxmlformats.org/officeDocument/2006/relationships/hyperlink" Target="https://twitter.com/#!/eazyrt/status/1194912659981918208" TargetMode="External" /><Relationship Id="rId807" Type="http://schemas.openxmlformats.org/officeDocument/2006/relationships/hyperlink" Target="https://twitter.com/#!/giulianoberteo/status/1194933213996732416" TargetMode="External" /><Relationship Id="rId808" Type="http://schemas.openxmlformats.org/officeDocument/2006/relationships/hyperlink" Target="https://twitter.com/#!/dizzle5000/status/1194940099517173760" TargetMode="External" /><Relationship Id="rId809" Type="http://schemas.openxmlformats.org/officeDocument/2006/relationships/hyperlink" Target="https://twitter.com/#!/do0dzzz/status/1194949566392602624" TargetMode="External" /><Relationship Id="rId810" Type="http://schemas.openxmlformats.org/officeDocument/2006/relationships/hyperlink" Target="https://twitter.com/#!/letsmake_laugh/status/1194963395721613314" TargetMode="External" /><Relationship Id="rId811" Type="http://schemas.openxmlformats.org/officeDocument/2006/relationships/hyperlink" Target="https://twitter.com/#!/aquarius1049/status/1194970445151264770" TargetMode="External" /><Relationship Id="rId812" Type="http://schemas.openxmlformats.org/officeDocument/2006/relationships/hyperlink" Target="https://twitter.com/#!/breadwinner1602/status/1194997862175653888" TargetMode="External" /><Relationship Id="rId813" Type="http://schemas.openxmlformats.org/officeDocument/2006/relationships/hyperlink" Target="https://twitter.com/#!/andkinkade/status/1195007071617466369" TargetMode="External" /><Relationship Id="rId814" Type="http://schemas.openxmlformats.org/officeDocument/2006/relationships/hyperlink" Target="https://twitter.com/#!/debbidelicious/status/1192106463134715910" TargetMode="External" /><Relationship Id="rId815" Type="http://schemas.openxmlformats.org/officeDocument/2006/relationships/hyperlink" Target="https://twitter.com/#!/debbidelicious/status/1195010721941262336" TargetMode="External" /><Relationship Id="rId816" Type="http://schemas.openxmlformats.org/officeDocument/2006/relationships/hyperlink" Target="https://twitter.com/#!/aymanfadel/status/1195038879319035904" TargetMode="External" /><Relationship Id="rId817" Type="http://schemas.openxmlformats.org/officeDocument/2006/relationships/hyperlink" Target="https://twitter.com/#!/powervramodule/status/1194697257641226245" TargetMode="External" /><Relationship Id="rId818" Type="http://schemas.openxmlformats.org/officeDocument/2006/relationships/hyperlink" Target="https://twitter.com/#!/preetamzare/status/1195069360966119426" TargetMode="External" /><Relationship Id="rId819" Type="http://schemas.openxmlformats.org/officeDocument/2006/relationships/hyperlink" Target="https://twitter.com/#!/sigamauriciopaz/status/1195080434893434880" TargetMode="External" /><Relationship Id="rId820" Type="http://schemas.openxmlformats.org/officeDocument/2006/relationships/hyperlink" Target="https://twitter.com/#!/llingle/status/1195082465095954445" TargetMode="External" /><Relationship Id="rId821" Type="http://schemas.openxmlformats.org/officeDocument/2006/relationships/hyperlink" Target="https://twitter.com/#!/llingle/status/1195082465095954445" TargetMode="External" /><Relationship Id="rId822" Type="http://schemas.openxmlformats.org/officeDocument/2006/relationships/hyperlink" Target="https://twitter.com/#!/llingle/status/1195082465095954445" TargetMode="External" /><Relationship Id="rId823" Type="http://schemas.openxmlformats.org/officeDocument/2006/relationships/hyperlink" Target="https://twitter.com/#!/officialvra/status/1193185846985445376" TargetMode="External" /><Relationship Id="rId824" Type="http://schemas.openxmlformats.org/officeDocument/2006/relationships/hyperlink" Target="https://twitter.com/#!/officialvra/status/1193187828018110464" TargetMode="External" /><Relationship Id="rId825" Type="http://schemas.openxmlformats.org/officeDocument/2006/relationships/hyperlink" Target="https://twitter.com/#!/officialvra/status/1193235786486996995" TargetMode="External" /><Relationship Id="rId826" Type="http://schemas.openxmlformats.org/officeDocument/2006/relationships/hyperlink" Target="https://twitter.com/#!/officialvra/status/1193492608208769025" TargetMode="External" /><Relationship Id="rId827" Type="http://schemas.openxmlformats.org/officeDocument/2006/relationships/hyperlink" Target="https://twitter.com/#!/officialvra/status/1193655527345213443" TargetMode="External" /><Relationship Id="rId828" Type="http://schemas.openxmlformats.org/officeDocument/2006/relationships/hyperlink" Target="https://twitter.com/#!/officialvra/status/1194580399697084416" TargetMode="External" /><Relationship Id="rId829" Type="http://schemas.openxmlformats.org/officeDocument/2006/relationships/hyperlink" Target="https://twitter.com/#!/officialvra/status/1195083605749510146" TargetMode="External" /><Relationship Id="rId830" Type="http://schemas.openxmlformats.org/officeDocument/2006/relationships/hyperlink" Target="https://twitter.com/#!/wakedeb/status/1195094159197196289" TargetMode="External" /><Relationship Id="rId831" Type="http://schemas.openxmlformats.org/officeDocument/2006/relationships/hyperlink" Target="https://twitter.com/#!/nofearnofavors4/status/1194812754730848261" TargetMode="External" /><Relationship Id="rId832" Type="http://schemas.openxmlformats.org/officeDocument/2006/relationships/hyperlink" Target="https://twitter.com/#!/tobesafensound/status/1195097042139242497" TargetMode="External" /><Relationship Id="rId833" Type="http://schemas.openxmlformats.org/officeDocument/2006/relationships/hyperlink" Target="https://twitter.com/#!/latraxa/status/1195287083235106817" TargetMode="External" /><Relationship Id="rId834" Type="http://schemas.openxmlformats.org/officeDocument/2006/relationships/hyperlink" Target="https://twitter.com/#!/cryptovanessa/status/1193801692376190977" TargetMode="External" /><Relationship Id="rId835" Type="http://schemas.openxmlformats.org/officeDocument/2006/relationships/hyperlink" Target="https://twitter.com/#!/sovlabs/status/1193982204713545730" TargetMode="External" /><Relationship Id="rId836" Type="http://schemas.openxmlformats.org/officeDocument/2006/relationships/hyperlink" Target="https://twitter.com/#!/sovlabs/status/1195352148214726656" TargetMode="External" /><Relationship Id="rId837" Type="http://schemas.openxmlformats.org/officeDocument/2006/relationships/hyperlink" Target="https://twitter.com/#!/dhieggobezerra/status/1195354025216098304" TargetMode="External" /><Relationship Id="rId838" Type="http://schemas.openxmlformats.org/officeDocument/2006/relationships/hyperlink" Target="https://twitter.com/#!/sunny_dua/status/1195390362291826688" TargetMode="External" /><Relationship Id="rId839" Type="http://schemas.openxmlformats.org/officeDocument/2006/relationships/hyperlink" Target="https://twitter.com/#!/sunny_dua/status/1195390362291826688" TargetMode="External" /><Relationship Id="rId840" Type="http://schemas.openxmlformats.org/officeDocument/2006/relationships/hyperlink" Target="https://twitter.com/#!/sandeepkumbhar/status/1195409831638654977" TargetMode="External" /><Relationship Id="rId841" Type="http://schemas.openxmlformats.org/officeDocument/2006/relationships/hyperlink" Target="https://twitter.com/#!/sandeepkumbhar/status/1195409831638654977" TargetMode="External" /><Relationship Id="rId842" Type="http://schemas.openxmlformats.org/officeDocument/2006/relationships/hyperlink" Target="https://twitter.com/#!/bluemedora/status/1195411243957309441" TargetMode="External" /><Relationship Id="rId843" Type="http://schemas.openxmlformats.org/officeDocument/2006/relationships/hyperlink" Target="https://twitter.com/#!/bluemedora/status/1195411243957309441" TargetMode="External" /><Relationship Id="rId844" Type="http://schemas.openxmlformats.org/officeDocument/2006/relationships/hyperlink" Target="https://twitter.com/#!/madman045/status/1195411574657355777" TargetMode="External" /><Relationship Id="rId845" Type="http://schemas.openxmlformats.org/officeDocument/2006/relationships/hyperlink" Target="https://twitter.com/#!/madman045/status/1195411574657355777" TargetMode="External" /><Relationship Id="rId846" Type="http://schemas.openxmlformats.org/officeDocument/2006/relationships/hyperlink" Target="https://twitter.com/#!/wfrolik/status/1195422834484535302" TargetMode="External" /><Relationship Id="rId847" Type="http://schemas.openxmlformats.org/officeDocument/2006/relationships/hyperlink" Target="https://twitter.com/#!/wfrolik/status/1195422834484535302" TargetMode="External" /><Relationship Id="rId848" Type="http://schemas.openxmlformats.org/officeDocument/2006/relationships/hyperlink" Target="https://twitter.com/#!/wfrolik/status/1195422834484535302" TargetMode="External" /><Relationship Id="rId849" Type="http://schemas.openxmlformats.org/officeDocument/2006/relationships/hyperlink" Target="https://twitter.com/#!/lianabenavides/status/1195423188584456193" TargetMode="External" /><Relationship Id="rId850" Type="http://schemas.openxmlformats.org/officeDocument/2006/relationships/hyperlink" Target="https://twitter.com/#!/lianabenavides/status/1195423188584456193" TargetMode="External" /><Relationship Id="rId851" Type="http://schemas.openxmlformats.org/officeDocument/2006/relationships/hyperlink" Target="https://twitter.com/#!/lianabenavides/status/1195423188584456193" TargetMode="External" /><Relationship Id="rId852" Type="http://schemas.openxmlformats.org/officeDocument/2006/relationships/hyperlink" Target="https://twitter.com/#!/askjema/status/1195423260202156033" TargetMode="External" /><Relationship Id="rId853" Type="http://schemas.openxmlformats.org/officeDocument/2006/relationships/hyperlink" Target="https://twitter.com/#!/askjema/status/1195423260202156033" TargetMode="External" /><Relationship Id="rId854" Type="http://schemas.openxmlformats.org/officeDocument/2006/relationships/hyperlink" Target="https://twitter.com/#!/askjema/status/1195423260202156033" TargetMode="External" /><Relationship Id="rId855" Type="http://schemas.openxmlformats.org/officeDocument/2006/relationships/hyperlink" Target="https://twitter.com/#!/yurithomas99/status/1195423361146294272" TargetMode="External" /><Relationship Id="rId856" Type="http://schemas.openxmlformats.org/officeDocument/2006/relationships/hyperlink" Target="https://twitter.com/#!/yurithomas99/status/1195423361146294272" TargetMode="External" /><Relationship Id="rId857" Type="http://schemas.openxmlformats.org/officeDocument/2006/relationships/hyperlink" Target="https://twitter.com/#!/yurithomas99/status/1195423361146294272" TargetMode="External" /><Relationship Id="rId858" Type="http://schemas.openxmlformats.org/officeDocument/2006/relationships/hyperlink" Target="https://twitter.com/#!/catawu/status/1195424552831963136" TargetMode="External" /><Relationship Id="rId859" Type="http://schemas.openxmlformats.org/officeDocument/2006/relationships/hyperlink" Target="https://twitter.com/#!/catawu/status/1195424552831963136" TargetMode="External" /><Relationship Id="rId860" Type="http://schemas.openxmlformats.org/officeDocument/2006/relationships/hyperlink" Target="https://twitter.com/#!/catawu/status/1195424552831963136" TargetMode="External" /><Relationship Id="rId861" Type="http://schemas.openxmlformats.org/officeDocument/2006/relationships/hyperlink" Target="https://twitter.com/#!/sullyanne1/status/1195425134422773760" TargetMode="External" /><Relationship Id="rId862" Type="http://schemas.openxmlformats.org/officeDocument/2006/relationships/hyperlink" Target="https://twitter.com/#!/sullyanne1/status/1195425134422773760" TargetMode="External" /><Relationship Id="rId863" Type="http://schemas.openxmlformats.org/officeDocument/2006/relationships/hyperlink" Target="https://twitter.com/#!/sullyanne1/status/1195425134422773760" TargetMode="External" /><Relationship Id="rId864" Type="http://schemas.openxmlformats.org/officeDocument/2006/relationships/hyperlink" Target="https://twitter.com/#!/grantstern/status/1195427290735362048" TargetMode="External" /><Relationship Id="rId865" Type="http://schemas.openxmlformats.org/officeDocument/2006/relationships/hyperlink" Target="https://twitter.com/#!/grantstern/status/1195427290735362048" TargetMode="External" /><Relationship Id="rId866" Type="http://schemas.openxmlformats.org/officeDocument/2006/relationships/hyperlink" Target="https://twitter.com/#!/grantstern/status/1195427290735362048" TargetMode="External" /><Relationship Id="rId867" Type="http://schemas.openxmlformats.org/officeDocument/2006/relationships/hyperlink" Target="https://twitter.com/#!/aprilfrst/status/1195427459572748288" TargetMode="External" /><Relationship Id="rId868" Type="http://schemas.openxmlformats.org/officeDocument/2006/relationships/hyperlink" Target="https://twitter.com/#!/aprilfrst/status/1195427459572748288" TargetMode="External" /><Relationship Id="rId869" Type="http://schemas.openxmlformats.org/officeDocument/2006/relationships/hyperlink" Target="https://twitter.com/#!/aprilfrst/status/1195427459572748288" TargetMode="External" /><Relationship Id="rId870" Type="http://schemas.openxmlformats.org/officeDocument/2006/relationships/hyperlink" Target="https://twitter.com/#!/harperitebgone/status/1195427703475884032" TargetMode="External" /><Relationship Id="rId871" Type="http://schemas.openxmlformats.org/officeDocument/2006/relationships/hyperlink" Target="https://twitter.com/#!/harperitebgone/status/1195427703475884032" TargetMode="External" /><Relationship Id="rId872" Type="http://schemas.openxmlformats.org/officeDocument/2006/relationships/hyperlink" Target="https://twitter.com/#!/harperitebgone/status/1195427703475884032" TargetMode="External" /><Relationship Id="rId873" Type="http://schemas.openxmlformats.org/officeDocument/2006/relationships/hyperlink" Target="https://twitter.com/#!/gwydion620/status/1195427714368524289" TargetMode="External" /><Relationship Id="rId874" Type="http://schemas.openxmlformats.org/officeDocument/2006/relationships/hyperlink" Target="https://twitter.com/#!/gwydion620/status/1195427714368524289" TargetMode="External" /><Relationship Id="rId875" Type="http://schemas.openxmlformats.org/officeDocument/2006/relationships/hyperlink" Target="https://twitter.com/#!/gwydion620/status/1195427714368524289" TargetMode="External" /><Relationship Id="rId876" Type="http://schemas.openxmlformats.org/officeDocument/2006/relationships/hyperlink" Target="https://twitter.com/#!/neilsicherman/status/1195427919939723264" TargetMode="External" /><Relationship Id="rId877" Type="http://schemas.openxmlformats.org/officeDocument/2006/relationships/hyperlink" Target="https://twitter.com/#!/neilsicherman/status/1195427919939723264" TargetMode="External" /><Relationship Id="rId878" Type="http://schemas.openxmlformats.org/officeDocument/2006/relationships/hyperlink" Target="https://twitter.com/#!/neilsicherman/status/1195427919939723264" TargetMode="External" /><Relationship Id="rId879" Type="http://schemas.openxmlformats.org/officeDocument/2006/relationships/hyperlink" Target="https://twitter.com/#!/hopmar3/status/1195427954756595712" TargetMode="External" /><Relationship Id="rId880" Type="http://schemas.openxmlformats.org/officeDocument/2006/relationships/hyperlink" Target="https://twitter.com/#!/hopmar3/status/1195427954756595712" TargetMode="External" /><Relationship Id="rId881" Type="http://schemas.openxmlformats.org/officeDocument/2006/relationships/hyperlink" Target="https://twitter.com/#!/hopmar3/status/1195427954756595712" TargetMode="External" /><Relationship Id="rId882" Type="http://schemas.openxmlformats.org/officeDocument/2006/relationships/hyperlink" Target="https://twitter.com/#!/newyorker2212/status/1195428010809331713" TargetMode="External" /><Relationship Id="rId883" Type="http://schemas.openxmlformats.org/officeDocument/2006/relationships/hyperlink" Target="https://twitter.com/#!/newyorker2212/status/1195428010809331713" TargetMode="External" /><Relationship Id="rId884" Type="http://schemas.openxmlformats.org/officeDocument/2006/relationships/hyperlink" Target="https://twitter.com/#!/newyorker2212/status/1195428010809331713" TargetMode="External" /><Relationship Id="rId885" Type="http://schemas.openxmlformats.org/officeDocument/2006/relationships/hyperlink" Target="https://twitter.com/#!/hamburdersfrump/status/1195428517049061376" TargetMode="External" /><Relationship Id="rId886" Type="http://schemas.openxmlformats.org/officeDocument/2006/relationships/hyperlink" Target="https://twitter.com/#!/hamburdersfrump/status/1195428517049061376" TargetMode="External" /><Relationship Id="rId887" Type="http://schemas.openxmlformats.org/officeDocument/2006/relationships/hyperlink" Target="https://twitter.com/#!/hamburdersfrump/status/1195428517049061376" TargetMode="External" /><Relationship Id="rId888" Type="http://schemas.openxmlformats.org/officeDocument/2006/relationships/hyperlink" Target="https://twitter.com/#!/vedehimajumdar/status/1195428526926835714" TargetMode="External" /><Relationship Id="rId889" Type="http://schemas.openxmlformats.org/officeDocument/2006/relationships/hyperlink" Target="https://twitter.com/#!/vedehimajumdar/status/1195428526926835714" TargetMode="External" /><Relationship Id="rId890" Type="http://schemas.openxmlformats.org/officeDocument/2006/relationships/hyperlink" Target="https://twitter.com/#!/vedehimajumdar/status/1195428526926835714" TargetMode="External" /><Relationship Id="rId891" Type="http://schemas.openxmlformats.org/officeDocument/2006/relationships/hyperlink" Target="https://twitter.com/#!/bellestarr48/status/1195428694359195650" TargetMode="External" /><Relationship Id="rId892" Type="http://schemas.openxmlformats.org/officeDocument/2006/relationships/hyperlink" Target="https://twitter.com/#!/bellestarr48/status/1195428694359195650" TargetMode="External" /><Relationship Id="rId893" Type="http://schemas.openxmlformats.org/officeDocument/2006/relationships/hyperlink" Target="https://twitter.com/#!/bellestarr48/status/1195428694359195650" TargetMode="External" /><Relationship Id="rId894" Type="http://schemas.openxmlformats.org/officeDocument/2006/relationships/hyperlink" Target="https://twitter.com/#!/ebner_jane/status/1195428720972042242" TargetMode="External" /><Relationship Id="rId895" Type="http://schemas.openxmlformats.org/officeDocument/2006/relationships/hyperlink" Target="https://twitter.com/#!/ebner_jane/status/1195428720972042242" TargetMode="External" /><Relationship Id="rId896" Type="http://schemas.openxmlformats.org/officeDocument/2006/relationships/hyperlink" Target="https://twitter.com/#!/ebner_jane/status/1195428720972042242" TargetMode="External" /><Relationship Id="rId897" Type="http://schemas.openxmlformats.org/officeDocument/2006/relationships/hyperlink" Target="https://twitter.com/#!/mkhristina/status/1195429345281622016" TargetMode="External" /><Relationship Id="rId898" Type="http://schemas.openxmlformats.org/officeDocument/2006/relationships/hyperlink" Target="https://twitter.com/#!/mkhristina/status/1195429345281622016" TargetMode="External" /><Relationship Id="rId899" Type="http://schemas.openxmlformats.org/officeDocument/2006/relationships/hyperlink" Target="https://twitter.com/#!/mkhristina/status/1195429345281622016" TargetMode="External" /><Relationship Id="rId900" Type="http://schemas.openxmlformats.org/officeDocument/2006/relationships/hyperlink" Target="https://twitter.com/#!/valameen/status/1195429621740662784" TargetMode="External" /><Relationship Id="rId901" Type="http://schemas.openxmlformats.org/officeDocument/2006/relationships/hyperlink" Target="https://twitter.com/#!/valameen/status/1195429621740662784" TargetMode="External" /><Relationship Id="rId902" Type="http://schemas.openxmlformats.org/officeDocument/2006/relationships/hyperlink" Target="https://twitter.com/#!/valameen/status/1195429621740662784" TargetMode="External" /><Relationship Id="rId903" Type="http://schemas.openxmlformats.org/officeDocument/2006/relationships/hyperlink" Target="https://twitter.com/#!/susanhu60863084/status/1195433316666806272" TargetMode="External" /><Relationship Id="rId904" Type="http://schemas.openxmlformats.org/officeDocument/2006/relationships/hyperlink" Target="https://twitter.com/#!/susanhu60863084/status/1195433316666806272" TargetMode="External" /><Relationship Id="rId905" Type="http://schemas.openxmlformats.org/officeDocument/2006/relationships/hyperlink" Target="https://twitter.com/#!/susanhu60863084/status/1195433316666806272" TargetMode="External" /><Relationship Id="rId906" Type="http://schemas.openxmlformats.org/officeDocument/2006/relationships/hyperlink" Target="https://twitter.com/#!/jruggiero86/status/1195433486254895104" TargetMode="External" /><Relationship Id="rId907" Type="http://schemas.openxmlformats.org/officeDocument/2006/relationships/hyperlink" Target="https://twitter.com/#!/mspepper1970/status/1195436072202752000" TargetMode="External" /><Relationship Id="rId908" Type="http://schemas.openxmlformats.org/officeDocument/2006/relationships/hyperlink" Target="https://twitter.com/#!/mspepper1970/status/1195436072202752000" TargetMode="External" /><Relationship Id="rId909" Type="http://schemas.openxmlformats.org/officeDocument/2006/relationships/hyperlink" Target="https://twitter.com/#!/mspepper1970/status/1195436072202752000" TargetMode="External" /><Relationship Id="rId910" Type="http://schemas.openxmlformats.org/officeDocument/2006/relationships/hyperlink" Target="https://twitter.com/#!/mindcaviar/status/1195437183471161349" TargetMode="External" /><Relationship Id="rId911" Type="http://schemas.openxmlformats.org/officeDocument/2006/relationships/hyperlink" Target="https://twitter.com/#!/mindcaviar/status/1195437183471161349" TargetMode="External" /><Relationship Id="rId912" Type="http://schemas.openxmlformats.org/officeDocument/2006/relationships/hyperlink" Target="https://twitter.com/#!/mindcaviar/status/1195437183471161349" TargetMode="External" /><Relationship Id="rId913" Type="http://schemas.openxmlformats.org/officeDocument/2006/relationships/hyperlink" Target="https://twitter.com/#!/bannerite/status/1195443508095651841" TargetMode="External" /><Relationship Id="rId914" Type="http://schemas.openxmlformats.org/officeDocument/2006/relationships/hyperlink" Target="https://twitter.com/#!/jot_au/status/1195443812945911808" TargetMode="External" /><Relationship Id="rId915" Type="http://schemas.openxmlformats.org/officeDocument/2006/relationships/hyperlink" Target="https://twitter.com/#!/emayaregee/status/1195443853005852675" TargetMode="External" /><Relationship Id="rId916" Type="http://schemas.openxmlformats.org/officeDocument/2006/relationships/hyperlink" Target="https://twitter.com/#!/customcore7/status/1195444264240480256" TargetMode="External" /><Relationship Id="rId917" Type="http://schemas.openxmlformats.org/officeDocument/2006/relationships/hyperlink" Target="https://twitter.com/#!/trudygonzales/status/1195446951300386816" TargetMode="External" /><Relationship Id="rId918" Type="http://schemas.openxmlformats.org/officeDocument/2006/relationships/hyperlink" Target="https://twitter.com/#!/vmarkus_k/status/1195448299500834816" TargetMode="External" /><Relationship Id="rId919" Type="http://schemas.openxmlformats.org/officeDocument/2006/relationships/hyperlink" Target="https://twitter.com/#!/tsiser45/status/1195457130658238466" TargetMode="External" /><Relationship Id="rId920" Type="http://schemas.openxmlformats.org/officeDocument/2006/relationships/hyperlink" Target="https://twitter.com/#!/oporanski/status/1192420100529364992" TargetMode="External" /><Relationship Id="rId921" Type="http://schemas.openxmlformats.org/officeDocument/2006/relationships/hyperlink" Target="https://twitter.com/#!/oporanski/status/1192420100529364992" TargetMode="External" /><Relationship Id="rId922" Type="http://schemas.openxmlformats.org/officeDocument/2006/relationships/hyperlink" Target="https://twitter.com/#!/oporanski/status/1195458046283190272" TargetMode="External" /><Relationship Id="rId923" Type="http://schemas.openxmlformats.org/officeDocument/2006/relationships/hyperlink" Target="https://twitter.com/#!/oporanski/status/1195458046283190272" TargetMode="External" /><Relationship Id="rId924" Type="http://schemas.openxmlformats.org/officeDocument/2006/relationships/hyperlink" Target="https://twitter.com/#!/moopersists/status/1195462287550640129" TargetMode="External" /><Relationship Id="rId925" Type="http://schemas.openxmlformats.org/officeDocument/2006/relationships/hyperlink" Target="https://twitter.com/#!/liberalnavyseal/status/1195462369410985984" TargetMode="External" /><Relationship Id="rId926" Type="http://schemas.openxmlformats.org/officeDocument/2006/relationships/hyperlink" Target="https://twitter.com/#!/ccnn35555922/status/1195462676866052097" TargetMode="External" /><Relationship Id="rId927" Type="http://schemas.openxmlformats.org/officeDocument/2006/relationships/hyperlink" Target="https://twitter.com/#!/otpor17/status/1195462988813217792" TargetMode="External" /><Relationship Id="rId928" Type="http://schemas.openxmlformats.org/officeDocument/2006/relationships/hyperlink" Target="https://twitter.com/#!/stocksnscotch/status/1195463155083726849" TargetMode="External" /><Relationship Id="rId929" Type="http://schemas.openxmlformats.org/officeDocument/2006/relationships/hyperlink" Target="https://twitter.com/#!/ksufankat/status/1195463213783175168" TargetMode="External" /><Relationship Id="rId930" Type="http://schemas.openxmlformats.org/officeDocument/2006/relationships/hyperlink" Target="https://twitter.com/#!/kherriage/status/1191512993168793600" TargetMode="External" /><Relationship Id="rId931" Type="http://schemas.openxmlformats.org/officeDocument/2006/relationships/hyperlink" Target="https://twitter.com/#!/kherriage/status/1191706505013350401" TargetMode="External" /><Relationship Id="rId932" Type="http://schemas.openxmlformats.org/officeDocument/2006/relationships/hyperlink" Target="https://twitter.com/#!/kherriage/status/1192139358566002689" TargetMode="External" /><Relationship Id="rId933" Type="http://schemas.openxmlformats.org/officeDocument/2006/relationships/hyperlink" Target="https://twitter.com/#!/kherriage/status/1192508820020436993" TargetMode="External" /><Relationship Id="rId934" Type="http://schemas.openxmlformats.org/officeDocument/2006/relationships/hyperlink" Target="https://twitter.com/#!/kherriage/status/1194002252807184385" TargetMode="External" /><Relationship Id="rId935" Type="http://schemas.openxmlformats.org/officeDocument/2006/relationships/hyperlink" Target="https://twitter.com/#!/kherriage/status/1194588262192615429" TargetMode="External" /><Relationship Id="rId936" Type="http://schemas.openxmlformats.org/officeDocument/2006/relationships/hyperlink" Target="https://twitter.com/#!/kherriage/status/1195379792897597441" TargetMode="External" /><Relationship Id="rId937" Type="http://schemas.openxmlformats.org/officeDocument/2006/relationships/hyperlink" Target="https://twitter.com/#!/kherriage/status/1195462505386184709" TargetMode="External" /><Relationship Id="rId938" Type="http://schemas.openxmlformats.org/officeDocument/2006/relationships/hyperlink" Target="https://twitter.com/#!/rocknrollcabbie/status/1195465360176074752" TargetMode="External" /><Relationship Id="rId939" Type="http://schemas.openxmlformats.org/officeDocument/2006/relationships/hyperlink" Target="https://twitter.com/#!/merlange/status/1195465472956874752" TargetMode="External" /><Relationship Id="rId940" Type="http://schemas.openxmlformats.org/officeDocument/2006/relationships/hyperlink" Target="https://twitter.com/#!/merlange/status/1195465472956874752" TargetMode="External" /><Relationship Id="rId941" Type="http://schemas.openxmlformats.org/officeDocument/2006/relationships/hyperlink" Target="https://twitter.com/#!/merlange/status/1195465472956874752" TargetMode="External" /><Relationship Id="rId942" Type="http://schemas.openxmlformats.org/officeDocument/2006/relationships/hyperlink" Target="https://twitter.com/#!/snowbird42/status/1195465533774282752" TargetMode="External" /><Relationship Id="rId943" Type="http://schemas.openxmlformats.org/officeDocument/2006/relationships/hyperlink" Target="https://twitter.com/#!/snowbird42/status/1195465533774282752" TargetMode="External" /><Relationship Id="rId944" Type="http://schemas.openxmlformats.org/officeDocument/2006/relationships/hyperlink" Target="https://twitter.com/#!/snowbird42/status/1195465533774282752" TargetMode="External" /><Relationship Id="rId945" Type="http://schemas.openxmlformats.org/officeDocument/2006/relationships/hyperlink" Target="https://twitter.com/#!/marciabunney/status/1195468332532523008" TargetMode="External" /><Relationship Id="rId946" Type="http://schemas.openxmlformats.org/officeDocument/2006/relationships/hyperlink" Target="https://twitter.com/#!/marciabunney/status/1195468332532523008" TargetMode="External" /><Relationship Id="rId947" Type="http://schemas.openxmlformats.org/officeDocument/2006/relationships/hyperlink" Target="https://twitter.com/#!/marciabunney/status/1195468332532523008" TargetMode="External" /><Relationship Id="rId948" Type="http://schemas.openxmlformats.org/officeDocument/2006/relationships/hyperlink" Target="https://twitter.com/#!/wetcom/status/1195409233682018306" TargetMode="External" /><Relationship Id="rId949" Type="http://schemas.openxmlformats.org/officeDocument/2006/relationships/hyperlink" Target="https://twitter.com/#!/nsolop/status/1195470614074732545" TargetMode="External" /><Relationship Id="rId950" Type="http://schemas.openxmlformats.org/officeDocument/2006/relationships/hyperlink" Target="https://twitter.com/#!/nsolop/status/1192775132189728773" TargetMode="External" /><Relationship Id="rId951" Type="http://schemas.openxmlformats.org/officeDocument/2006/relationships/hyperlink" Target="https://twitter.com/#!/deemoney521/status/1195471697073311747" TargetMode="External" /><Relationship Id="rId952" Type="http://schemas.openxmlformats.org/officeDocument/2006/relationships/hyperlink" Target="https://twitter.com/#!/batuhandemirdal/status/1192878056991576066" TargetMode="External" /><Relationship Id="rId953" Type="http://schemas.openxmlformats.org/officeDocument/2006/relationships/hyperlink" Target="https://twitter.com/#!/batuhandemirdal/status/1195483398292287488" TargetMode="External" /><Relationship Id="rId954" Type="http://schemas.openxmlformats.org/officeDocument/2006/relationships/hyperlink" Target="https://twitter.com/#!/batuhandemirdal/status/1195483398292287488" TargetMode="External" /><Relationship Id="rId955" Type="http://schemas.openxmlformats.org/officeDocument/2006/relationships/hyperlink" Target="https://twitter.com/#!/truth_wins/status/1195490411638190081" TargetMode="External" /><Relationship Id="rId956" Type="http://schemas.openxmlformats.org/officeDocument/2006/relationships/hyperlink" Target="https://twitter.com/#!/truth_wins/status/1195490411638190081" TargetMode="External" /><Relationship Id="rId957" Type="http://schemas.openxmlformats.org/officeDocument/2006/relationships/hyperlink" Target="https://twitter.com/#!/truth_wins/status/1195490411638190081" TargetMode="External" /><Relationship Id="rId958" Type="http://schemas.openxmlformats.org/officeDocument/2006/relationships/hyperlink" Target="https://twitter.com/#!/miyualmirante10/status/1195501168476033024" TargetMode="External" /><Relationship Id="rId959" Type="http://schemas.openxmlformats.org/officeDocument/2006/relationships/hyperlink" Target="https://twitter.com/#!/charta_77/status/1195505866037960704" TargetMode="External" /><Relationship Id="rId960" Type="http://schemas.openxmlformats.org/officeDocument/2006/relationships/hyperlink" Target="https://twitter.com/#!/susanb98604/status/1195534742298300418" TargetMode="External" /><Relationship Id="rId961" Type="http://schemas.openxmlformats.org/officeDocument/2006/relationships/hyperlink" Target="https://twitter.com/#!/susanb98604/status/1195534742298300418" TargetMode="External" /><Relationship Id="rId962" Type="http://schemas.openxmlformats.org/officeDocument/2006/relationships/hyperlink" Target="https://twitter.com/#!/susanb98604/status/1195534742298300418" TargetMode="External" /><Relationship Id="rId963" Type="http://schemas.openxmlformats.org/officeDocument/2006/relationships/hyperlink" Target="https://twitter.com/#!/abovevlaardinge/status/1195621771162062848" TargetMode="External" /><Relationship Id="rId964" Type="http://schemas.openxmlformats.org/officeDocument/2006/relationships/hyperlink" Target="https://twitter.com/#!/vrealizeauto/status/1195374677931282432" TargetMode="External" /><Relationship Id="rId965" Type="http://schemas.openxmlformats.org/officeDocument/2006/relationships/hyperlink" Target="https://twitter.com/#!/vnagesh/status/1195674954362163201" TargetMode="External" /><Relationship Id="rId966" Type="http://schemas.openxmlformats.org/officeDocument/2006/relationships/hyperlink" Target="https://twitter.com/#!/vrealizeauto/status/1192524620815065088" TargetMode="External" /><Relationship Id="rId967" Type="http://schemas.openxmlformats.org/officeDocument/2006/relationships/hyperlink" Target="https://twitter.com/#!/vrealizeauto/status/1192841785489395714" TargetMode="External" /><Relationship Id="rId968" Type="http://schemas.openxmlformats.org/officeDocument/2006/relationships/hyperlink" Target="https://twitter.com/#!/vrealizeauto/status/1194666275814821888" TargetMode="External" /><Relationship Id="rId969" Type="http://schemas.openxmlformats.org/officeDocument/2006/relationships/hyperlink" Target="https://twitter.com/#!/vnagesh/status/1194698241113284608" TargetMode="External" /><Relationship Id="rId970" Type="http://schemas.openxmlformats.org/officeDocument/2006/relationships/hyperlink" Target="https://twitter.com/#!/vnagesh/status/1195674954362163201" TargetMode="External" /><Relationship Id="rId971" Type="http://schemas.openxmlformats.org/officeDocument/2006/relationships/hyperlink" Target="https://twitter.com/#!/publicsafetyust/status/1195561490549481472" TargetMode="External" /><Relationship Id="rId972" Type="http://schemas.openxmlformats.org/officeDocument/2006/relationships/hyperlink" Target="https://twitter.com/#!/publicsafetyust/status/1194779984189112320" TargetMode="External" /><Relationship Id="rId973" Type="http://schemas.openxmlformats.org/officeDocument/2006/relationships/hyperlink" Target="https://twitter.com/#!/publicsafetyust/status/1195521738320367618" TargetMode="External" /><Relationship Id="rId974" Type="http://schemas.openxmlformats.org/officeDocument/2006/relationships/hyperlink" Target="https://twitter.com/#!/publicsafetyust/status/1195523146562113542" TargetMode="External" /><Relationship Id="rId975" Type="http://schemas.openxmlformats.org/officeDocument/2006/relationships/hyperlink" Target="https://twitter.com/#!/publicsafetyust/status/1195541865426280448" TargetMode="External" /><Relationship Id="rId976" Type="http://schemas.openxmlformats.org/officeDocument/2006/relationships/hyperlink" Target="https://twitter.com/#!/publicsafetyust/status/1195580317706440705" TargetMode="External" /><Relationship Id="rId977" Type="http://schemas.openxmlformats.org/officeDocument/2006/relationships/hyperlink" Target="https://twitter.com/#!/publicsafetyust/status/1195592680178356224" TargetMode="External" /><Relationship Id="rId978" Type="http://schemas.openxmlformats.org/officeDocument/2006/relationships/hyperlink" Target="https://twitter.com/#!/publicsafetyust/status/1195622546575679489" TargetMode="External" /><Relationship Id="rId979" Type="http://schemas.openxmlformats.org/officeDocument/2006/relationships/hyperlink" Target="https://twitter.com/#!/publicsafetyust/status/1195679049080877056" TargetMode="External" /><Relationship Id="rId980" Type="http://schemas.openxmlformats.org/officeDocument/2006/relationships/hyperlink" Target="https://twitter.com/#!/tvallons/status/1195680476108906496" TargetMode="External" /><Relationship Id="rId981" Type="http://schemas.openxmlformats.org/officeDocument/2006/relationships/hyperlink" Target="https://twitter.com/#!/coscialeo/status/1192040337935613952" TargetMode="External" /><Relationship Id="rId982" Type="http://schemas.openxmlformats.org/officeDocument/2006/relationships/hyperlink" Target="https://twitter.com/#!/itq_belux/status/1192119708495036416" TargetMode="External" /><Relationship Id="rId983" Type="http://schemas.openxmlformats.org/officeDocument/2006/relationships/hyperlink" Target="https://twitter.com/#!/digidaddyin/status/1195673441480740864" TargetMode="External" /><Relationship Id="rId984" Type="http://schemas.openxmlformats.org/officeDocument/2006/relationships/hyperlink" Target="https://twitter.com/#!/telangaanabidda/status/1195688119162589186" TargetMode="External" /><Relationship Id="rId985" Type="http://schemas.openxmlformats.org/officeDocument/2006/relationships/hyperlink" Target="https://twitter.com/#!/perezitq/status/1195718412137304064" TargetMode="External" /><Relationship Id="rId986" Type="http://schemas.openxmlformats.org/officeDocument/2006/relationships/hyperlink" Target="https://twitter.com/#!/perezitq/status/1195718412137304064" TargetMode="External" /><Relationship Id="rId987" Type="http://schemas.openxmlformats.org/officeDocument/2006/relationships/hyperlink" Target="https://twitter.com/#!/perezitq/status/1195718412137304064" TargetMode="External" /><Relationship Id="rId988" Type="http://schemas.openxmlformats.org/officeDocument/2006/relationships/hyperlink" Target="https://twitter.com/#!/mayatcontreras/status/1195432537713184768" TargetMode="External" /><Relationship Id="rId989" Type="http://schemas.openxmlformats.org/officeDocument/2006/relationships/hyperlink" Target="https://twitter.com/#!/jenhodges7/status/1195718516034457601" TargetMode="External" /><Relationship Id="rId990" Type="http://schemas.openxmlformats.org/officeDocument/2006/relationships/hyperlink" Target="https://twitter.com/#!/nartist/status/1195727806401040384" TargetMode="External" /><Relationship Id="rId991" Type="http://schemas.openxmlformats.org/officeDocument/2006/relationships/hyperlink" Target="https://twitter.com/#!/nartist/status/1195727806401040384" TargetMode="External" /><Relationship Id="rId992" Type="http://schemas.openxmlformats.org/officeDocument/2006/relationships/hyperlink" Target="https://twitter.com/#!/nartist/status/1195727806401040384" TargetMode="External" /><Relationship Id="rId993" Type="http://schemas.openxmlformats.org/officeDocument/2006/relationships/hyperlink" Target="https://twitter.com/#!/joyceporterdunn/status/1195728524549726208" TargetMode="External" /><Relationship Id="rId994" Type="http://schemas.openxmlformats.org/officeDocument/2006/relationships/hyperlink" Target="https://twitter.com/#!/joyceporterdunn/status/1195728524549726208" TargetMode="External" /><Relationship Id="rId995" Type="http://schemas.openxmlformats.org/officeDocument/2006/relationships/hyperlink" Target="https://twitter.com/#!/joyceporterdunn/status/1195728524549726208" TargetMode="External" /><Relationship Id="rId996" Type="http://schemas.openxmlformats.org/officeDocument/2006/relationships/hyperlink" Target="https://twitter.com/#!/plantflowes/status/1195728776308645890" TargetMode="External" /><Relationship Id="rId997" Type="http://schemas.openxmlformats.org/officeDocument/2006/relationships/hyperlink" Target="https://twitter.com/#!/plantflowes/status/1195728776308645890" TargetMode="External" /><Relationship Id="rId998" Type="http://schemas.openxmlformats.org/officeDocument/2006/relationships/hyperlink" Target="https://twitter.com/#!/plantflowes/status/1195728776308645890" TargetMode="External" /><Relationship Id="rId999" Type="http://schemas.openxmlformats.org/officeDocument/2006/relationships/hyperlink" Target="https://twitter.com/#!/bluestate2018/status/1195729509431087105" TargetMode="External" /><Relationship Id="rId1000" Type="http://schemas.openxmlformats.org/officeDocument/2006/relationships/hyperlink" Target="https://twitter.com/#!/bluestate2018/status/1195729509431087105" TargetMode="External" /><Relationship Id="rId1001" Type="http://schemas.openxmlformats.org/officeDocument/2006/relationships/hyperlink" Target="https://twitter.com/#!/bluestate2018/status/1195729509431087105" TargetMode="External" /><Relationship Id="rId1002" Type="http://schemas.openxmlformats.org/officeDocument/2006/relationships/hyperlink" Target="https://twitter.com/#!/willmay/status/1195730240997380096" TargetMode="External" /><Relationship Id="rId1003" Type="http://schemas.openxmlformats.org/officeDocument/2006/relationships/hyperlink" Target="https://twitter.com/#!/willmay/status/1195730240997380096" TargetMode="External" /><Relationship Id="rId1004" Type="http://schemas.openxmlformats.org/officeDocument/2006/relationships/hyperlink" Target="https://twitter.com/#!/willmay/status/1195730240997380096" TargetMode="External" /><Relationship Id="rId1005" Type="http://schemas.openxmlformats.org/officeDocument/2006/relationships/hyperlink" Target="https://twitter.com/#!/southbounddeb/status/1195730956101062656" TargetMode="External" /><Relationship Id="rId1006" Type="http://schemas.openxmlformats.org/officeDocument/2006/relationships/hyperlink" Target="https://twitter.com/#!/southbounddeb/status/1195730956101062656" TargetMode="External" /><Relationship Id="rId1007" Type="http://schemas.openxmlformats.org/officeDocument/2006/relationships/hyperlink" Target="https://twitter.com/#!/southbounddeb/status/1195730956101062656" TargetMode="External" /><Relationship Id="rId1008" Type="http://schemas.openxmlformats.org/officeDocument/2006/relationships/hyperlink" Target="https://twitter.com/#!/only4rm/status/1195422576576802816" TargetMode="External" /><Relationship Id="rId1009" Type="http://schemas.openxmlformats.org/officeDocument/2006/relationships/hyperlink" Target="https://twitter.com/#!/only4rm/status/1195727689027661824" TargetMode="External" /><Relationship Id="rId1010" Type="http://schemas.openxmlformats.org/officeDocument/2006/relationships/hyperlink" Target="https://twitter.com/#!/thecynic14/status/1195731976986275840" TargetMode="External" /><Relationship Id="rId1011" Type="http://schemas.openxmlformats.org/officeDocument/2006/relationships/hyperlink" Target="https://twitter.com/#!/only4rm/status/1195422576576802816" TargetMode="External" /><Relationship Id="rId1012" Type="http://schemas.openxmlformats.org/officeDocument/2006/relationships/hyperlink" Target="https://twitter.com/#!/only4rm/status/1195727689027661824" TargetMode="External" /><Relationship Id="rId1013" Type="http://schemas.openxmlformats.org/officeDocument/2006/relationships/hyperlink" Target="https://twitter.com/#!/thecynic14/status/1195731976986275840" TargetMode="External" /><Relationship Id="rId1014" Type="http://schemas.openxmlformats.org/officeDocument/2006/relationships/hyperlink" Target="https://twitter.com/#!/thecynic14/status/1195731976986275840" TargetMode="External" /><Relationship Id="rId1015" Type="http://schemas.openxmlformats.org/officeDocument/2006/relationships/hyperlink" Target="https://twitter.com/#!/vaiper/status/1195746808019992576" TargetMode="External" /><Relationship Id="rId1016" Type="http://schemas.openxmlformats.org/officeDocument/2006/relationships/hyperlink" Target="https://twitter.com/#!/vaiper/status/1195746808019992576" TargetMode="External" /><Relationship Id="rId1017" Type="http://schemas.openxmlformats.org/officeDocument/2006/relationships/hyperlink" Target="https://twitter.com/#!/vaiper/status/1195746808019992576" TargetMode="External" /><Relationship Id="rId1018" Type="http://schemas.openxmlformats.org/officeDocument/2006/relationships/hyperlink" Target="https://twitter.com/#!/cpavmug/status/1195082168080510997" TargetMode="External" /><Relationship Id="rId1019" Type="http://schemas.openxmlformats.org/officeDocument/2006/relationships/hyperlink" Target="https://twitter.com/#!/puthoffmatt/status/1195747490332659712" TargetMode="External" /><Relationship Id="rId1020" Type="http://schemas.openxmlformats.org/officeDocument/2006/relationships/hyperlink" Target="https://twitter.com/#!/cpavmug/status/1195082168080510997" TargetMode="External" /><Relationship Id="rId1021" Type="http://schemas.openxmlformats.org/officeDocument/2006/relationships/hyperlink" Target="https://twitter.com/#!/puthoffmatt/status/1195747490332659712" TargetMode="External" /><Relationship Id="rId1022" Type="http://schemas.openxmlformats.org/officeDocument/2006/relationships/hyperlink" Target="https://twitter.com/#!/puthoffmatt/status/1195747490332659712" TargetMode="External" /><Relationship Id="rId1023" Type="http://schemas.openxmlformats.org/officeDocument/2006/relationships/hyperlink" Target="https://twitter.com/#!/aviationyqr/status/1195826721552924672" TargetMode="External" /><Relationship Id="rId1024" Type="http://schemas.openxmlformats.org/officeDocument/2006/relationships/hyperlink" Target="https://twitter.com/#!/mscecilem/status/1195868655487213569" TargetMode="External" /><Relationship Id="rId1025" Type="http://schemas.openxmlformats.org/officeDocument/2006/relationships/hyperlink" Target="https://twitter.com/#!/stan_gene1/status/1196034994541486080" TargetMode="External" /><Relationship Id="rId1026" Type="http://schemas.openxmlformats.org/officeDocument/2006/relationships/hyperlink" Target="https://twitter.com/#!/cryptovanessa/status/1193930277426520065" TargetMode="External" /><Relationship Id="rId1027" Type="http://schemas.openxmlformats.org/officeDocument/2006/relationships/hyperlink" Target="https://twitter.com/#!/cryptovanessa/status/1194256617182769153" TargetMode="External" /><Relationship Id="rId1028" Type="http://schemas.openxmlformats.org/officeDocument/2006/relationships/hyperlink" Target="https://twitter.com/#!/cryptovanessa/status/1194909559254593536" TargetMode="External" /><Relationship Id="rId1029" Type="http://schemas.openxmlformats.org/officeDocument/2006/relationships/hyperlink" Target="https://twitter.com/#!/cryptovanessa/status/1195311769952116738" TargetMode="External" /><Relationship Id="rId1030" Type="http://schemas.openxmlformats.org/officeDocument/2006/relationships/hyperlink" Target="https://twitter.com/#!/kyle88027243/status/1196037352642228224" TargetMode="External" /><Relationship Id="rId1031" Type="http://schemas.openxmlformats.org/officeDocument/2006/relationships/hyperlink" Target="https://twitter.com/#!/karrasamelia5/status/1196042829799268352" TargetMode="External" /><Relationship Id="rId1032" Type="http://schemas.openxmlformats.org/officeDocument/2006/relationships/hyperlink" Target="https://twitter.com/#!/moundsview_pd/status/1195867113203912705" TargetMode="External" /><Relationship Id="rId1033" Type="http://schemas.openxmlformats.org/officeDocument/2006/relationships/hyperlink" Target="https://twitter.com/#!/mncopsvra/status/1195872229768253442" TargetMode="External" /><Relationship Id="rId1034" Type="http://schemas.openxmlformats.org/officeDocument/2006/relationships/hyperlink" Target="https://twitter.com/#!/mncopsvra/status/1195872152748220416" TargetMode="External" /><Relationship Id="rId1035" Type="http://schemas.openxmlformats.org/officeDocument/2006/relationships/hyperlink" Target="https://twitter.com/#!/mncopsvra/status/1196044919544143874" TargetMode="External" /><Relationship Id="rId1036" Type="http://schemas.openxmlformats.org/officeDocument/2006/relationships/hyperlink" Target="https://twitter.com/#!/cloquetpolicemn/status/1195870664013553665" TargetMode="External" /><Relationship Id="rId1037" Type="http://schemas.openxmlformats.org/officeDocument/2006/relationships/hyperlink" Target="https://twitter.com/#!/cloquetpolicemn/status/1196042724060872705" TargetMode="External" /><Relationship Id="rId1038" Type="http://schemas.openxmlformats.org/officeDocument/2006/relationships/hyperlink" Target="https://twitter.com/#!/ihatei35/status/1196070529486249984" TargetMode="External" /><Relationship Id="rId1039" Type="http://schemas.openxmlformats.org/officeDocument/2006/relationships/hyperlink" Target="https://twitter.com/#!/above_boonville/status/1195425064574947328" TargetMode="External" /><Relationship Id="rId1040" Type="http://schemas.openxmlformats.org/officeDocument/2006/relationships/hyperlink" Target="https://twitter.com/#!/above_boonville/status/1196077194629521409" TargetMode="External" /><Relationship Id="rId1041" Type="http://schemas.openxmlformats.org/officeDocument/2006/relationships/hyperlink" Target="https://twitter.com/#!/ga10indivisible/status/1195504255710498816" TargetMode="External" /><Relationship Id="rId1042" Type="http://schemas.openxmlformats.org/officeDocument/2006/relationships/hyperlink" Target="https://twitter.com/#!/ga10indivisible/status/1195504255710498816" TargetMode="External" /><Relationship Id="rId1043" Type="http://schemas.openxmlformats.org/officeDocument/2006/relationships/hyperlink" Target="https://twitter.com/#!/ga10indivisible/status/1196158343229952000" TargetMode="External" /><Relationship Id="rId1044" Type="http://schemas.openxmlformats.org/officeDocument/2006/relationships/hyperlink" Target="https://twitter.com/#!/laurendownsouth/status/1196200487021879297" TargetMode="External" /><Relationship Id="rId1045" Type="http://schemas.openxmlformats.org/officeDocument/2006/relationships/hyperlink" Target="https://twitter.com/#!/laurendownsouth/status/1196200487021879297" TargetMode="External" /><Relationship Id="rId1046" Type="http://schemas.openxmlformats.org/officeDocument/2006/relationships/hyperlink" Target="https://twitter.com/#!/josecavalheri/status/1192064141126766594" TargetMode="External" /><Relationship Id="rId1047" Type="http://schemas.openxmlformats.org/officeDocument/2006/relationships/hyperlink" Target="https://twitter.com/#!/itq/status/1192066979894566912" TargetMode="External" /><Relationship Id="rId1048" Type="http://schemas.openxmlformats.org/officeDocument/2006/relationships/hyperlink" Target="https://twitter.com/#!/tvallons/status/1195680476108906496" TargetMode="External" /><Relationship Id="rId1049" Type="http://schemas.openxmlformats.org/officeDocument/2006/relationships/hyperlink" Target="https://twitter.com/#!/itq_belux/status/1195680858050613251" TargetMode="External" /><Relationship Id="rId1050" Type="http://schemas.openxmlformats.org/officeDocument/2006/relationships/hyperlink" Target="https://twitter.com/#!/itq_belux/status/1195680858050613251" TargetMode="External" /><Relationship Id="rId1051" Type="http://schemas.openxmlformats.org/officeDocument/2006/relationships/hyperlink" Target="https://twitter.com/#!/vhojan/status/1195682314233294850" TargetMode="External" /><Relationship Id="rId1052" Type="http://schemas.openxmlformats.org/officeDocument/2006/relationships/hyperlink" Target="https://twitter.com/#!/itq/status/1196336464629575680" TargetMode="External" /><Relationship Id="rId1053" Type="http://schemas.openxmlformats.org/officeDocument/2006/relationships/hyperlink" Target="https://twitter.com/#!/tvallons/status/1195680476108906496" TargetMode="External" /><Relationship Id="rId1054" Type="http://schemas.openxmlformats.org/officeDocument/2006/relationships/hyperlink" Target="https://twitter.com/#!/vhojan/status/1195682314233294850" TargetMode="External" /><Relationship Id="rId1055" Type="http://schemas.openxmlformats.org/officeDocument/2006/relationships/hyperlink" Target="https://twitter.com/#!/itq/status/1196336464629575680" TargetMode="External" /><Relationship Id="rId1056" Type="http://schemas.openxmlformats.org/officeDocument/2006/relationships/hyperlink" Target="https://twitter.com/#!/tvallons/status/1195680476108906496" TargetMode="External" /><Relationship Id="rId1057" Type="http://schemas.openxmlformats.org/officeDocument/2006/relationships/hyperlink" Target="https://twitter.com/#!/itq/status/1196336464629575680" TargetMode="External" /><Relationship Id="rId1058" Type="http://schemas.openxmlformats.org/officeDocument/2006/relationships/hyperlink" Target="https://twitter.com/#!/o_oweilk/status/1194916930416721921" TargetMode="External" /><Relationship Id="rId1059" Type="http://schemas.openxmlformats.org/officeDocument/2006/relationships/hyperlink" Target="https://twitter.com/#!/o_oweilk/status/1196195946499059719" TargetMode="External" /><Relationship Id="rId1060" Type="http://schemas.openxmlformats.org/officeDocument/2006/relationships/hyperlink" Target="https://twitter.com/#!/o_oweilk/status/1196206279812886528" TargetMode="External" /><Relationship Id="rId1061" Type="http://schemas.openxmlformats.org/officeDocument/2006/relationships/hyperlink" Target="https://twitter.com/#!/o_oweilk/status/1194898839913848832" TargetMode="External" /><Relationship Id="rId1062" Type="http://schemas.openxmlformats.org/officeDocument/2006/relationships/hyperlink" Target="https://twitter.com/#!/o_oweilk/status/1196211495962632193" TargetMode="External" /><Relationship Id="rId1063" Type="http://schemas.openxmlformats.org/officeDocument/2006/relationships/hyperlink" Target="https://twitter.com/#!/o_oweilk/status/1196346789886074880" TargetMode="External" /><Relationship Id="rId1064" Type="http://schemas.openxmlformats.org/officeDocument/2006/relationships/hyperlink" Target="https://twitter.com/#!/o_oweilk/status/1194897022194765824" TargetMode="External" /><Relationship Id="rId1065" Type="http://schemas.openxmlformats.org/officeDocument/2006/relationships/hyperlink" Target="https://twitter.com/#!/sigingstone/status/1196350123795787777" TargetMode="External" /><Relationship Id="rId1066" Type="http://schemas.openxmlformats.org/officeDocument/2006/relationships/hyperlink" Target="https://twitter.com/#!/auscottnorris/status/1196304122850332672" TargetMode="External" /><Relationship Id="rId1067" Type="http://schemas.openxmlformats.org/officeDocument/2006/relationships/hyperlink" Target="https://twitter.com/#!/tonyphan_/status/1196360035741208577" TargetMode="External" /><Relationship Id="rId1068" Type="http://schemas.openxmlformats.org/officeDocument/2006/relationships/hyperlink" Target="https://api.twitter.com/1.1/geo/id/52134a4c205be1bc.json" TargetMode="External" /><Relationship Id="rId1069" Type="http://schemas.openxmlformats.org/officeDocument/2006/relationships/hyperlink" Target="https://api.twitter.com/1.1/geo/id/1194a3514341e651.json" TargetMode="External" /><Relationship Id="rId1070" Type="http://schemas.openxmlformats.org/officeDocument/2006/relationships/hyperlink" Target="https://api.twitter.com/1.1/geo/id/8173485c72e78ca5.json" TargetMode="External" /><Relationship Id="rId1071" Type="http://schemas.openxmlformats.org/officeDocument/2006/relationships/hyperlink" Target="https://api.twitter.com/1.1/geo/id/0fbeb0f0e295b000.json" TargetMode="External" /><Relationship Id="rId1072" Type="http://schemas.openxmlformats.org/officeDocument/2006/relationships/hyperlink" Target="https://api.twitter.com/1.1/geo/id/0fbeb0f0e295b000.json" TargetMode="External" /><Relationship Id="rId1073" Type="http://schemas.openxmlformats.org/officeDocument/2006/relationships/hyperlink" Target="https://api.twitter.com/1.1/geo/id/2c1be03622fe39b8.json" TargetMode="External" /><Relationship Id="rId1074" Type="http://schemas.openxmlformats.org/officeDocument/2006/relationships/comments" Target="../comments1.xml" /><Relationship Id="rId1075" Type="http://schemas.openxmlformats.org/officeDocument/2006/relationships/vmlDrawing" Target="../drawings/vmlDrawing1.vml" /><Relationship Id="rId1076" Type="http://schemas.openxmlformats.org/officeDocument/2006/relationships/table" Target="../tables/table1.xml" /><Relationship Id="rId10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y.si/9TiL5" TargetMode="External" /><Relationship Id="rId2" Type="http://schemas.openxmlformats.org/officeDocument/2006/relationships/hyperlink" Target="https://naleo.org/COMMS/2019/Reports/Practice_Based_Preclearance_Report_Nov2019.pdf" TargetMode="External" /><Relationship Id="rId3" Type="http://schemas.openxmlformats.org/officeDocument/2006/relationships/hyperlink" Target="https://twitter.com/florida_today/status/1190589626517532672" TargetMode="External" /><Relationship Id="rId4" Type="http://schemas.openxmlformats.org/officeDocument/2006/relationships/hyperlink" Target="https://airdropster.com/2426/airdrop-verasity-referral-btc,-vrab-and-vra" TargetMode="External" /><Relationship Id="rId5" Type="http://schemas.openxmlformats.org/officeDocument/2006/relationships/hyperlink" Target="https://www.al.com/news/birmingham/2019/11/former-alabama-sen-hank-sanders-testifies-about-racism-in-gerrymandering-case.html" TargetMode="External" /><Relationship Id="rId6" Type="http://schemas.openxmlformats.org/officeDocument/2006/relationships/hyperlink" Target="https://twitter.com/facingsouth/status/1192468647396225025" TargetMode="External" /><Relationship Id="rId7" Type="http://schemas.openxmlformats.org/officeDocument/2006/relationships/hyperlink" Target="http://wetcom.shp.so/a/VYpugh" TargetMode="External" /><Relationship Id="rId8" Type="http://schemas.openxmlformats.org/officeDocument/2006/relationships/hyperlink" Target="https://twitter.com/jeanhuguesdefr/status/1192683138692071424" TargetMode="External" /><Relationship Id="rId9" Type="http://schemas.openxmlformats.org/officeDocument/2006/relationships/hyperlink" Target="https://twitter.com/vrealizeauto/status/1192841785489395714" TargetMode="External" /><Relationship Id="rId10" Type="http://schemas.openxmlformats.org/officeDocument/2006/relationships/hyperlink" Target="https://www.theguardian.com/us-news/2019/nov/07/is-america-a-democracy-if-so-why-does-it-deny-millions-the-vote?fbclid=IwAR1LJp_I4S38spCeCx-PE68EX5GUts4UP0pZTxXS0HcsqGrm08eMPilHtU8" TargetMode="External" /><Relationship Id="rId11" Type="http://schemas.openxmlformats.org/officeDocument/2006/relationships/hyperlink" Target="https://cloudadvisors.net/2019/10/27/deploying-vrealize-automation-8-with-easy-installer-part-2/" TargetMode="External" /><Relationship Id="rId12" Type="http://schemas.openxmlformats.org/officeDocument/2006/relationships/hyperlink" Target="https://cloudadvisors.net/2019/10/29/directory-management-with-vrealize-automation-8/" TargetMode="External" /><Relationship Id="rId13" Type="http://schemas.openxmlformats.org/officeDocument/2006/relationships/hyperlink" Target="https://cloudadvisors.net/2019/10/27/deploying-vrealize-automation-8-with-easy-installer-part-2/" TargetMode="External" /><Relationship Id="rId14" Type="http://schemas.openxmlformats.org/officeDocument/2006/relationships/hyperlink" Target="https://cloudadvisors.net/2019/10/29/directory-management-with-vrealize-automation-8/" TargetMode="External" /><Relationship Id="rId15" Type="http://schemas.openxmlformats.org/officeDocument/2006/relationships/hyperlink" Target="http://virtualize-automate.com/wp/index.php/2017/05/06/auto-scale-vra-workloads-vropsvro-nsx/" TargetMode="External" /><Relationship Id="rId16" Type="http://schemas.openxmlformats.org/officeDocument/2006/relationships/hyperlink" Target="http://virtualize-automate.com/wp/index.php/2017/05/06/auto-scale-vra-workloads-vropsvro-nsx/" TargetMode="External" /><Relationship Id="rId17" Type="http://schemas.openxmlformats.org/officeDocument/2006/relationships/hyperlink" Target="http://virtualize-automate.com/wp/index.php/2017/05/06/auto-scale-vra-workloads-vropsvro-nsx/" TargetMode="External" /><Relationship Id="rId18" Type="http://schemas.openxmlformats.org/officeDocument/2006/relationships/hyperlink" Target="http://virtualize-automate.com/wp/index.php/2017/05/06/auto-scale-vra-workloads-vropsvro-nsx/" TargetMode="External" /><Relationship Id="rId19" Type="http://schemas.openxmlformats.org/officeDocument/2006/relationships/hyperlink" Target="https://verasity.io/" TargetMode="External" /><Relationship Id="rId20" Type="http://schemas.openxmlformats.org/officeDocument/2006/relationships/hyperlink" Target="https://verasity.io/" TargetMode="External" /><Relationship Id="rId21" Type="http://schemas.openxmlformats.org/officeDocument/2006/relationships/hyperlink" Target="https://verasity.io/" TargetMode="External" /><Relationship Id="rId22" Type="http://schemas.openxmlformats.org/officeDocument/2006/relationships/hyperlink" Target="https://verasity.io/" TargetMode="External" /><Relationship Id="rId23" Type="http://schemas.openxmlformats.org/officeDocument/2006/relationships/hyperlink" Target="https://verasity.io/" TargetMode="External" /><Relationship Id="rId24" Type="http://schemas.openxmlformats.org/officeDocument/2006/relationships/hyperlink" Target="https://verasity.io/" TargetMode="External" /><Relationship Id="rId25" Type="http://schemas.openxmlformats.org/officeDocument/2006/relationships/hyperlink" Target="https://verasity.io/" TargetMode="External" /><Relationship Id="rId26" Type="http://schemas.openxmlformats.org/officeDocument/2006/relationships/hyperlink" Target="https://verasity.io/" TargetMode="External" /><Relationship Id="rId27" Type="http://schemas.openxmlformats.org/officeDocument/2006/relationships/hyperlink" Target="http://wetcom.shp.so/a/mXht2Z" TargetMode="External" /><Relationship Id="rId28" Type="http://schemas.openxmlformats.org/officeDocument/2006/relationships/hyperlink" Target="https://verasity.io/" TargetMode="External" /><Relationship Id="rId29" Type="http://schemas.openxmlformats.org/officeDocument/2006/relationships/hyperlink" Target="https://verasity.io/" TargetMode="External" /><Relationship Id="rId30" Type="http://schemas.openxmlformats.org/officeDocument/2006/relationships/hyperlink" Target="https://blogs.vmware.com/management/2019/11/vmworld-2019-quick-notes-from-barcelona.html" TargetMode="External" /><Relationship Id="rId31" Type="http://schemas.openxmlformats.org/officeDocument/2006/relationships/hyperlink" Target="https://blogs.vmware.com/management/2019/11/vmworld-2019-quick-notes-from-barcelona.html" TargetMode="External" /><Relationship Id="rId32" Type="http://schemas.openxmlformats.org/officeDocument/2006/relationships/hyperlink" Target="https://www.linkedin.com/slink?code=eBGJShE" TargetMode="External" /><Relationship Id="rId33" Type="http://schemas.openxmlformats.org/officeDocument/2006/relationships/hyperlink" Target="https://verasity.io/" TargetMode="External" /><Relationship Id="rId34" Type="http://schemas.openxmlformats.org/officeDocument/2006/relationships/hyperlink" Target="https://verasity.io/" TargetMode="External" /><Relationship Id="rId35" Type="http://schemas.openxmlformats.org/officeDocument/2006/relationships/hyperlink" Target="https://verasity.io/" TargetMode="External" /><Relationship Id="rId36" Type="http://schemas.openxmlformats.org/officeDocument/2006/relationships/hyperlink" Target="https://verasity.io/" TargetMode="External" /><Relationship Id="rId37" Type="http://schemas.openxmlformats.org/officeDocument/2006/relationships/hyperlink" Target="https://verasity.io/" TargetMode="External" /><Relationship Id="rId38" Type="http://schemas.openxmlformats.org/officeDocument/2006/relationships/hyperlink" Target="https://verasity.io/" TargetMode="External" /><Relationship Id="rId39" Type="http://schemas.openxmlformats.org/officeDocument/2006/relationships/hyperlink" Target="https://verasity.io/" TargetMode="External" /><Relationship Id="rId40" Type="http://schemas.openxmlformats.org/officeDocument/2006/relationships/hyperlink" Target="https://verasity.io/" TargetMode="External" /><Relationship Id="rId41" Type="http://schemas.openxmlformats.org/officeDocument/2006/relationships/hyperlink" Target="https://verasity.io/" TargetMode="External" /><Relationship Id="rId42" Type="http://schemas.openxmlformats.org/officeDocument/2006/relationships/hyperlink" Target="https://verasity.io/" TargetMode="External" /><Relationship Id="rId43" Type="http://schemas.openxmlformats.org/officeDocument/2006/relationships/hyperlink" Target="https://verasity.io/" TargetMode="External" /><Relationship Id="rId44" Type="http://schemas.openxmlformats.org/officeDocument/2006/relationships/hyperlink" Target="https://www.linkedin.com/slink?code=eHyyumF" TargetMode="External" /><Relationship Id="rId45" Type="http://schemas.openxmlformats.org/officeDocument/2006/relationships/hyperlink" Target="https://vreps.wordpress.com/" TargetMode="External" /><Relationship Id="rId46" Type="http://schemas.openxmlformats.org/officeDocument/2006/relationships/hyperlink" Target="https://join.slack.com/t/vreps/shared_invite/enQtMzkyMjg1OTI0NTY0LWI5MDJjNzY5YTc2NmRlZDdjMTg4MGU0MTMyNzQ5OGE5MWJiM2M4OWE5NWExZWU0ZGFhZjUzNjFlZjI0YmQzN2U" TargetMode="External" /><Relationship Id="rId47" Type="http://schemas.openxmlformats.org/officeDocument/2006/relationships/hyperlink" Target="http://vraweb.org/membership/benefits/" TargetMode="External" /><Relationship Id="rId48" Type="http://schemas.openxmlformats.org/officeDocument/2006/relationships/hyperlink" Target="https://docs.google.com/forms/d/1M5uCn5MFjP3oeRenytfmdMS40p-ZNOTrVLitJZm5jYs/viewform?edit_requested=true" TargetMode="External" /><Relationship Id="rId49" Type="http://schemas.openxmlformats.org/officeDocument/2006/relationships/hyperlink" Target="http://vraweb.org/about/chapters/" TargetMode="External" /><Relationship Id="rId50" Type="http://schemas.openxmlformats.org/officeDocument/2006/relationships/hyperlink" Target="https://us13.list-manage.com/subscribe?u=c46611521c5ce488206786c31&amp;id=9dff5ed424" TargetMode="External" /><Relationship Id="rId51" Type="http://schemas.openxmlformats.org/officeDocument/2006/relationships/hyperlink" Target="https://www.instagram.com/bgronas" TargetMode="External" /><Relationship Id="rId52" Type="http://schemas.openxmlformats.org/officeDocument/2006/relationships/hyperlink" Target="https://github.com/jakkulabs/PowervRA/issues/207" TargetMode="External" /><Relationship Id="rId53" Type="http://schemas.openxmlformats.org/officeDocument/2006/relationships/hyperlink" Target="https://github.com/jakkulabs/PowervRA/issues/207" TargetMode="External" /><Relationship Id="rId54" Type="http://schemas.openxmlformats.org/officeDocument/2006/relationships/hyperlink" Target="https://github.com/jakkulabs/PowervRA/issues/207" TargetMode="External" /><Relationship Id="rId55" Type="http://schemas.openxmlformats.org/officeDocument/2006/relationships/hyperlink" Target="https://github.com/jakkulabs/PowervRA/issues/207" TargetMode="External" /><Relationship Id="rId56" Type="http://schemas.openxmlformats.org/officeDocument/2006/relationships/hyperlink" Target="https://github.com/jakkulabs/PowervRA/issues/207" TargetMode="External" /><Relationship Id="rId57" Type="http://schemas.openxmlformats.org/officeDocument/2006/relationships/hyperlink" Target="https://github.com/jakkulabs/PowervRA/issues/207" TargetMode="External" /><Relationship Id="rId58" Type="http://schemas.openxmlformats.org/officeDocument/2006/relationships/hyperlink" Target="https://verasity.io/" TargetMode="External" /><Relationship Id="rId59" Type="http://schemas.openxmlformats.org/officeDocument/2006/relationships/hyperlink" Target="https://verasity.io/" TargetMode="External" /><Relationship Id="rId60" Type="http://schemas.openxmlformats.org/officeDocument/2006/relationships/hyperlink" Target="https://verasity.io/" TargetMode="External" /><Relationship Id="rId61" Type="http://schemas.openxmlformats.org/officeDocument/2006/relationships/hyperlink" Target="https://verasity.io/" TargetMode="External" /><Relationship Id="rId62" Type="http://schemas.openxmlformats.org/officeDocument/2006/relationships/hyperlink" Target="https://github.com/jakkulabs/PowervRA/issues/207" TargetMode="External" /><Relationship Id="rId63" Type="http://schemas.openxmlformats.org/officeDocument/2006/relationships/hyperlink" Target="https://github.com/jakkulabs/PowervRA/issues/207" TargetMode="External" /><Relationship Id="rId64" Type="http://schemas.openxmlformats.org/officeDocument/2006/relationships/hyperlink" Target="https://verasity.io/" TargetMode="External" /><Relationship Id="rId65" Type="http://schemas.openxmlformats.org/officeDocument/2006/relationships/hyperlink" Target="https://verasity.io/" TargetMode="External" /><Relationship Id="rId66" Type="http://schemas.openxmlformats.org/officeDocument/2006/relationships/hyperlink" Target="https://twitter.com/robbiegramer/status/1192046877497348097" TargetMode="External" /><Relationship Id="rId67" Type="http://schemas.openxmlformats.org/officeDocument/2006/relationships/hyperlink" Target="https://twitter.com/nytopinion/status/1194944079139934209" TargetMode="External" /><Relationship Id="rId68" Type="http://schemas.openxmlformats.org/officeDocument/2006/relationships/hyperlink" Target="https://aymplaying.wordpress.com/2012/10/03/should-i-bother-to-vote-columbia-county-georgia-usa/" TargetMode="External" /><Relationship Id="rId69" Type="http://schemas.openxmlformats.org/officeDocument/2006/relationships/hyperlink" Target="https://github.com/jakkulabs/PowervRA/issues/207" TargetMode="External" /><Relationship Id="rId70" Type="http://schemas.openxmlformats.org/officeDocument/2006/relationships/hyperlink" Target="https://github.com/jakkulabs/PowervRA/issues/207" TargetMode="External" /><Relationship Id="rId71" Type="http://schemas.openxmlformats.org/officeDocument/2006/relationships/hyperlink" Target="https://blogs.ne10.uol.com.br/jamildo/2019/11/13/governo-federal-investe-r-14-bilhao-na-transposicao-do-sao-francisco/?fbclid=IwAR3e1V6-Pd-BcyGdJnBs6bJ_CylkOEC9wv9iPcpIBMBHU-i-bAGv90gIX6k" TargetMode="External" /><Relationship Id="rId72" Type="http://schemas.openxmlformats.org/officeDocument/2006/relationships/hyperlink" Target="https://twitter.com/masonatoms/status/1195073113039486977" TargetMode="External" /><Relationship Id="rId73" Type="http://schemas.openxmlformats.org/officeDocument/2006/relationships/hyperlink" Target="https://sovlabs.zoom.us/webinar/register/WN_bXiejw5GRiuK6yrpQPMM6Q" TargetMode="External" /><Relationship Id="rId74" Type="http://schemas.openxmlformats.org/officeDocument/2006/relationships/hyperlink" Target="https://www.sovlabs.com/blog/sovlabs-plugin-2019.20.0" TargetMode="External" /><Relationship Id="rId75" Type="http://schemas.openxmlformats.org/officeDocument/2006/relationships/hyperlink" Target="https://www.sovlabs.com/blog/a-first-look-at-the-vra8-migration-assessment-tool-part-1-of-2" TargetMode="External" /><Relationship Id="rId76" Type="http://schemas.openxmlformats.org/officeDocument/2006/relationships/hyperlink" Target="https://www.sovlabs.com/blog/a-first-look-at-the-vra8-migration-assessment-tool-part-1-of-2" TargetMode="External" /><Relationship Id="rId77" Type="http://schemas.openxmlformats.org/officeDocument/2006/relationships/hyperlink" Target="https://blogs.vmware.com/management/2019/10/vra-and-vrops-8-the-peanut-butter-jelly-for-your-hybrid-cloud.html" TargetMode="External" /><Relationship Id="rId78" Type="http://schemas.openxmlformats.org/officeDocument/2006/relationships/hyperlink" Target="https://twitter.com/KHerriage/status/1191367269609345024" TargetMode="External" /><Relationship Id="rId79" Type="http://schemas.openxmlformats.org/officeDocument/2006/relationships/hyperlink" Target="http://wetcom.shp.so/a/oGfxpr" TargetMode="External" /><Relationship Id="rId80" Type="http://schemas.openxmlformats.org/officeDocument/2006/relationships/hyperlink" Target="http://wetcom.shp.so/a/sVaEmW" TargetMode="External" /><Relationship Id="rId81" Type="http://schemas.openxmlformats.org/officeDocument/2006/relationships/hyperlink" Target="https://verasity.io/" TargetMode="External" /><Relationship Id="rId82" Type="http://schemas.openxmlformats.org/officeDocument/2006/relationships/hyperlink" Target="http://r.socialstudio.radian6.com/9e5b8f70-1b2d-4a80-ab2d-8dbe0c0c390e" TargetMode="External" /><Relationship Id="rId83" Type="http://schemas.openxmlformats.org/officeDocument/2006/relationships/hyperlink" Target="http://r.socialstudio.radian6.com/1edc05e7-a882-4d16-99d5-4d439c735a2d" TargetMode="External" /><Relationship Id="rId84" Type="http://schemas.openxmlformats.org/officeDocument/2006/relationships/hyperlink" Target="https://blogs.vmware.com/management/2019/10/announcing-general-availability-of-vmware-vrealize-automation-8-0.html?src=so_5703fb3d92c20&amp;cid=70134000001M5td&amp;utm_source=social&amp;utm_medium=social&amp;utm_campaign=CMBU-social-efforts" TargetMode="External" /><Relationship Id="rId85" Type="http://schemas.openxmlformats.org/officeDocument/2006/relationships/hyperlink" Target="https://twitter.com/vhojan/status/1195665201833619456" TargetMode="External" /><Relationship Id="rId86" Type="http://schemas.openxmlformats.org/officeDocument/2006/relationships/hyperlink" Target="https://www.linkedin.com/slink?code=eqvvvm2" TargetMode="External" /><Relationship Id="rId87" Type="http://schemas.openxmlformats.org/officeDocument/2006/relationships/hyperlink" Target="https://www.linkedin.com/slink?code=eqvvvm2" TargetMode="External" /><Relationship Id="rId88" Type="http://schemas.openxmlformats.org/officeDocument/2006/relationships/hyperlink" Target="https://www.youtube.com/watch?v=fG8zXBDqzFo&amp;feature=youtu.be" TargetMode="External" /><Relationship Id="rId89" Type="http://schemas.openxmlformats.org/officeDocument/2006/relationships/hyperlink" Target="https://www.youtube.com/watch?v=fG8zXBDqzFo&amp;feature=youtu.be" TargetMode="External" /><Relationship Id="rId90" Type="http://schemas.openxmlformats.org/officeDocument/2006/relationships/hyperlink" Target="https://twitter.com/marceelias/status/1195380155935531008" TargetMode="External" /><Relationship Id="rId91" Type="http://schemas.openxmlformats.org/officeDocument/2006/relationships/hyperlink" Target="https://verasity.io/" TargetMode="External" /><Relationship Id="rId92" Type="http://schemas.openxmlformats.org/officeDocument/2006/relationships/hyperlink" Target="https://verasity.io/" TargetMode="External" /><Relationship Id="rId93" Type="http://schemas.openxmlformats.org/officeDocument/2006/relationships/hyperlink" Target="https://verasity.io/" TargetMode="External" /><Relationship Id="rId94" Type="http://schemas.openxmlformats.org/officeDocument/2006/relationships/hyperlink" Target="https://verasity.io/" TargetMode="External" /><Relationship Id="rId95" Type="http://schemas.openxmlformats.org/officeDocument/2006/relationships/hyperlink" Target="https://verasity.io/" TargetMode="External" /><Relationship Id="rId96" Type="http://schemas.openxmlformats.org/officeDocument/2006/relationships/hyperlink" Target="https://verasity.io/" TargetMode="External" /><Relationship Id="rId97" Type="http://schemas.openxmlformats.org/officeDocument/2006/relationships/hyperlink" Target="https://pbs.twimg.com/media/EIofGmkX0AEd9Le.png" TargetMode="External" /><Relationship Id="rId98" Type="http://schemas.openxmlformats.org/officeDocument/2006/relationships/hyperlink" Target="https://pbs.twimg.com/media/EIrp-ZNXkAAoUDU.jpg" TargetMode="External" /><Relationship Id="rId99" Type="http://schemas.openxmlformats.org/officeDocument/2006/relationships/hyperlink" Target="https://pbs.twimg.com/media/EIsQPRuXYAAHvl4.jpg" TargetMode="External" /><Relationship Id="rId100" Type="http://schemas.openxmlformats.org/officeDocument/2006/relationships/hyperlink" Target="https://pbs.twimg.com/media/EIsQPRuXYAAHvl4.jpg" TargetMode="External" /><Relationship Id="rId101" Type="http://schemas.openxmlformats.org/officeDocument/2006/relationships/hyperlink" Target="https://pbs.twimg.com/media/EIsQPRuXYAAHvl4.jpg" TargetMode="External" /><Relationship Id="rId102" Type="http://schemas.openxmlformats.org/officeDocument/2006/relationships/hyperlink" Target="https://pbs.twimg.com/media/EIs8hxjWoAg0KI8.png" TargetMode="External" /><Relationship Id="rId103" Type="http://schemas.openxmlformats.org/officeDocument/2006/relationships/hyperlink" Target="https://pbs.twimg.com/media/EI0lWDtUwAIHWyj.jpg" TargetMode="External" /><Relationship Id="rId104" Type="http://schemas.openxmlformats.org/officeDocument/2006/relationships/hyperlink" Target="https://pbs.twimg.com/media/EI4lw5qXsAIXqoF.png" TargetMode="External" /><Relationship Id="rId105" Type="http://schemas.openxmlformats.org/officeDocument/2006/relationships/hyperlink" Target="https://pbs.twimg.com/media/EH5lpPRX0AApAG4.jpg" TargetMode="External" /><Relationship Id="rId106" Type="http://schemas.openxmlformats.org/officeDocument/2006/relationships/hyperlink" Target="https://pbs.twimg.com/media/EI76jR6XUAY9ZJC.jpg" TargetMode="External" /><Relationship Id="rId107" Type="http://schemas.openxmlformats.org/officeDocument/2006/relationships/hyperlink" Target="https://pbs.twimg.com/media/EI76jR6XUAY9ZJC.jpg" TargetMode="External" /><Relationship Id="rId108" Type="http://schemas.openxmlformats.org/officeDocument/2006/relationships/hyperlink" Target="https://pbs.twimg.com/media/EJGNu9CW4AUJMEA.png" TargetMode="External" /><Relationship Id="rId109" Type="http://schemas.openxmlformats.org/officeDocument/2006/relationships/hyperlink" Target="https://pbs.twimg.com/tweet_video_thumb/EJQvDQLUwAI4bUo.jpg" TargetMode="External" /><Relationship Id="rId110" Type="http://schemas.openxmlformats.org/officeDocument/2006/relationships/hyperlink" Target="https://pbs.twimg.com/tweet_video_thumb/EInUh5-X0AABgV-.jpg" TargetMode="External" /><Relationship Id="rId111" Type="http://schemas.openxmlformats.org/officeDocument/2006/relationships/hyperlink" Target="https://pbs.twimg.com/media/EJPRwtaXsAAqhwD.jpg" TargetMode="External" /><Relationship Id="rId112" Type="http://schemas.openxmlformats.org/officeDocument/2006/relationships/hyperlink" Target="https://pbs.twimg.com/media/EI8MLvGWoAE3ysb.jpg" TargetMode="External" /><Relationship Id="rId113" Type="http://schemas.openxmlformats.org/officeDocument/2006/relationships/hyperlink" Target="https://pbs.twimg.com/media/EI8N_VQWwAEBplb.jpg" TargetMode="External" /><Relationship Id="rId114" Type="http://schemas.openxmlformats.org/officeDocument/2006/relationships/hyperlink" Target="https://pbs.twimg.com/media/EI85naJXUAA3Ftm.jpg" TargetMode="External" /><Relationship Id="rId115" Type="http://schemas.openxmlformats.org/officeDocument/2006/relationships/hyperlink" Target="https://pbs.twimg.com/media/EJAjMkiXsAAQ4b3.jpg" TargetMode="External" /><Relationship Id="rId116" Type="http://schemas.openxmlformats.org/officeDocument/2006/relationships/hyperlink" Target="https://pbs.twimg.com/media/EJC3XwQXkAECnfM.jpg" TargetMode="External" /><Relationship Id="rId117" Type="http://schemas.openxmlformats.org/officeDocument/2006/relationships/hyperlink" Target="https://pbs.twimg.com/media/EJQAiHbXUAEatHE.jpg" TargetMode="External" /><Relationship Id="rId118" Type="http://schemas.openxmlformats.org/officeDocument/2006/relationships/hyperlink" Target="https://pbs.twimg.com/media/EJXKMtjXkAIy_CV.jpg" TargetMode="External" /><Relationship Id="rId119" Type="http://schemas.openxmlformats.org/officeDocument/2006/relationships/hyperlink" Target="https://pbs.twimg.com/media/EJa-cRLW4AAODVs.jpg" TargetMode="External" /><Relationship Id="rId120" Type="http://schemas.openxmlformats.org/officeDocument/2006/relationships/hyperlink" Target="https://pbs.twimg.com/media/EIxTwg2WoAAGO7O.jpg" TargetMode="External" /><Relationship Id="rId121" Type="http://schemas.openxmlformats.org/officeDocument/2006/relationships/hyperlink" Target="https://pbs.twimg.com/media/EItUbSzXsAgousA.png" TargetMode="External" /><Relationship Id="rId122" Type="http://schemas.openxmlformats.org/officeDocument/2006/relationships/hyperlink" Target="https://pbs.twimg.com/media/EJbXif8X0AICfkS.jpg" TargetMode="External" /><Relationship Id="rId123" Type="http://schemas.openxmlformats.org/officeDocument/2006/relationships/hyperlink" Target="https://pbs.twimg.com/media/EJbyXNBXUAEaJrY.jpg" TargetMode="External" /><Relationship Id="rId124" Type="http://schemas.openxmlformats.org/officeDocument/2006/relationships/hyperlink" Target="https://pbs.twimg.com/media/EI2WqTeXkAAaYUl.jpg" TargetMode="External" /><Relationship Id="rId125" Type="http://schemas.openxmlformats.org/officeDocument/2006/relationships/hyperlink" Target="https://pbs.twimg.com/media/EJezqhhWsAEdS4r.png" TargetMode="External" /><Relationship Id="rId126" Type="http://schemas.openxmlformats.org/officeDocument/2006/relationships/hyperlink" Target="https://pbs.twimg.com/media/EJbS7dDWsAAV39n.jpg" TargetMode="External" /><Relationship Id="rId127" Type="http://schemas.openxmlformats.org/officeDocument/2006/relationships/hyperlink" Target="https://pbs.twimg.com/media/EI3TR1hXsAAVqk1.jpg" TargetMode="External" /><Relationship Id="rId128" Type="http://schemas.openxmlformats.org/officeDocument/2006/relationships/hyperlink" Target="https://pbs.twimg.com/ext_tw_video_thumb/1194779957786005504/pu/img/RDFQlYdQefjNLx7S.jpg" TargetMode="External" /><Relationship Id="rId129" Type="http://schemas.openxmlformats.org/officeDocument/2006/relationships/hyperlink" Target="https://pbs.twimg.com/tweet_video_thumb/EJdYrXdXsAApoym.jpg" TargetMode="External" /><Relationship Id="rId130" Type="http://schemas.openxmlformats.org/officeDocument/2006/relationships/hyperlink" Target="https://pbs.twimg.com/tweet_video_thumb/EJeN9XNXUAA8bmZ.jpg" TargetMode="External" /><Relationship Id="rId131" Type="http://schemas.openxmlformats.org/officeDocument/2006/relationships/hyperlink" Target="https://pbs.twimg.com/tweet_video_thumb/EJe0XYQXkAAIJM_.jpg" TargetMode="External" /><Relationship Id="rId132" Type="http://schemas.openxmlformats.org/officeDocument/2006/relationships/hyperlink" Target="https://pbs.twimg.com/media/EJcHja-XYAMN1Hw.jpg" TargetMode="External" /><Relationship Id="rId133" Type="http://schemas.openxmlformats.org/officeDocument/2006/relationships/hyperlink" Target="https://pbs.twimg.com/media/EJXIpb2XsAQDzEE.jpg" TargetMode="External" /><Relationship Id="rId134" Type="http://schemas.openxmlformats.org/officeDocument/2006/relationships/hyperlink" Target="https://pbs.twimg.com/media/EJhuD5RU0AA3e91.jpg" TargetMode="External" /><Relationship Id="rId135" Type="http://schemas.openxmlformats.org/officeDocument/2006/relationships/hyperlink" Target="https://pbs.twimg.com/media/EJiWBa6XsAA5vuq.jpg" TargetMode="External" /><Relationship Id="rId136" Type="http://schemas.openxmlformats.org/officeDocument/2006/relationships/hyperlink" Target="https://pbs.twimg.com/media/EJcAwt0XUAAja4p.png" TargetMode="External" /><Relationship Id="rId137" Type="http://schemas.openxmlformats.org/officeDocument/2006/relationships/hyperlink" Target="https://pbs.twimg.com/media/EJlR3q-W4AQiXtA.png" TargetMode="External" /><Relationship Id="rId138" Type="http://schemas.openxmlformats.org/officeDocument/2006/relationships/hyperlink" Target="https://pbs.twimg.com/media/EJmbpBKXUAY-496.jpg" TargetMode="External" /><Relationship Id="rId139" Type="http://schemas.openxmlformats.org/officeDocument/2006/relationships/hyperlink" Target="https://pbs.twimg.com/media/EIsP9sxX0AERdse.jpg" TargetMode="External" /><Relationship Id="rId140" Type="http://schemas.openxmlformats.org/officeDocument/2006/relationships/hyperlink" Target="https://pbs.twimg.com/media/EJUynOOWkAAbgdL.jpg" TargetMode="External" /><Relationship Id="rId141" Type="http://schemas.openxmlformats.org/officeDocument/2006/relationships/hyperlink" Target="https://pbs.twimg.com/media/EJm93ZQWsAYY01t.jpg" TargetMode="External" /><Relationship Id="rId142" Type="http://schemas.openxmlformats.org/officeDocument/2006/relationships/hyperlink" Target="https://pbs.twimg.com/media/EJnHQo7X0AAGg3N.jpg" TargetMode="External" /><Relationship Id="rId143" Type="http://schemas.openxmlformats.org/officeDocument/2006/relationships/hyperlink" Target="https://pbs.twimg.com/media/EJpHDntXsAMjDsU.jpg" TargetMode="External" /><Relationship Id="rId144" Type="http://schemas.openxmlformats.org/officeDocument/2006/relationships/hyperlink" Target="https://pbs.twimg.com/media/EJUggNKXkAEhZR1.jpg" TargetMode="External" /><Relationship Id="rId145" Type="http://schemas.openxmlformats.org/officeDocument/2006/relationships/hyperlink" Target="http://pbs.twimg.com/profile_images/759599074160947200/Lm8Jf69Y_normal.jpg" TargetMode="External" /><Relationship Id="rId146" Type="http://schemas.openxmlformats.org/officeDocument/2006/relationships/hyperlink" Target="http://pbs.twimg.com/profile_images/651216379870253056/yU6cJnH__normal.jpg" TargetMode="External" /><Relationship Id="rId147" Type="http://schemas.openxmlformats.org/officeDocument/2006/relationships/hyperlink" Target="http://pbs.twimg.com/profile_images/1149461119020351489/zuztidbq_normal.jpg" TargetMode="External" /><Relationship Id="rId148" Type="http://schemas.openxmlformats.org/officeDocument/2006/relationships/hyperlink" Target="http://pbs.twimg.com/profile_images/1195291433592328192/0eWOs4C2_normal.jpg" TargetMode="External" /><Relationship Id="rId149" Type="http://schemas.openxmlformats.org/officeDocument/2006/relationships/hyperlink" Target="http://pbs.twimg.com/profile_images/1183541282272174081/peLkAYcW_normal.jpg" TargetMode="External" /><Relationship Id="rId150" Type="http://schemas.openxmlformats.org/officeDocument/2006/relationships/hyperlink" Target="http://pbs.twimg.com/profile_images/805504232464023553/dbuUhuzq_normal.jpg" TargetMode="External" /><Relationship Id="rId151" Type="http://schemas.openxmlformats.org/officeDocument/2006/relationships/hyperlink" Target="http://pbs.twimg.com/profile_images/1168215610234245121/iwPyCO_P_normal.jpg" TargetMode="External" /><Relationship Id="rId152" Type="http://schemas.openxmlformats.org/officeDocument/2006/relationships/hyperlink" Target="http://pbs.twimg.com/profile_images/1102781586427269124/WUSQAQYd_normal.pn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pbs.twimg.com/profile_images/1116849304537161729/oFlKZ4IJ_normal.png" TargetMode="External" /><Relationship Id="rId155" Type="http://schemas.openxmlformats.org/officeDocument/2006/relationships/hyperlink" Target="http://pbs.twimg.com/profile_images/973336701618872321/gB1SlCaC_normal.jpg" TargetMode="External" /><Relationship Id="rId156" Type="http://schemas.openxmlformats.org/officeDocument/2006/relationships/hyperlink" Target="http://pbs.twimg.com/profile_images/1047314732741533696/oakqKcL1_normal.jpg" TargetMode="External" /><Relationship Id="rId157" Type="http://schemas.openxmlformats.org/officeDocument/2006/relationships/hyperlink" Target="https://pbs.twimg.com/media/EIofGmkX0AEd9Le.png" TargetMode="External" /><Relationship Id="rId158" Type="http://schemas.openxmlformats.org/officeDocument/2006/relationships/hyperlink" Target="http://pbs.twimg.com/profile_images/778359624260923393/IUEGEhDk_normal.jpg" TargetMode="External" /><Relationship Id="rId159" Type="http://schemas.openxmlformats.org/officeDocument/2006/relationships/hyperlink" Target="http://pbs.twimg.com/profile_images/745473625730342912/ClixOu4P_normal.jpg" TargetMode="External" /><Relationship Id="rId160" Type="http://schemas.openxmlformats.org/officeDocument/2006/relationships/hyperlink" Target="http://pbs.twimg.com/profile_images/1182210496948097024/FiBsrmhs_normal.jpg" TargetMode="External" /><Relationship Id="rId161" Type="http://schemas.openxmlformats.org/officeDocument/2006/relationships/hyperlink" Target="http://pbs.twimg.com/profile_images/433842469323554816/dh91gZm8_normal.png" TargetMode="External" /><Relationship Id="rId162" Type="http://schemas.openxmlformats.org/officeDocument/2006/relationships/hyperlink" Target="http://pbs.twimg.com/profile_images/1384000037/pilotdiner_normal.jpg" TargetMode="External" /><Relationship Id="rId163" Type="http://schemas.openxmlformats.org/officeDocument/2006/relationships/hyperlink" Target="http://pbs.twimg.com/profile_images/888353178529431552/8F1gDTu8_normal.jpg" TargetMode="External" /><Relationship Id="rId164" Type="http://schemas.openxmlformats.org/officeDocument/2006/relationships/hyperlink" Target="http://pbs.twimg.com/profile_images/794187300439728128/Q-zBc7pB_normal.jpg" TargetMode="External" /><Relationship Id="rId165" Type="http://schemas.openxmlformats.org/officeDocument/2006/relationships/hyperlink" Target="https://pbs.twimg.com/media/EIrp-ZNXkAAoUDU.jpg" TargetMode="External" /><Relationship Id="rId166" Type="http://schemas.openxmlformats.org/officeDocument/2006/relationships/hyperlink" Target="https://pbs.twimg.com/media/EIsQPRuXYAAHvl4.jpg" TargetMode="External" /><Relationship Id="rId167" Type="http://schemas.openxmlformats.org/officeDocument/2006/relationships/hyperlink" Target="https://pbs.twimg.com/media/EIsQPRuXYAAHvl4.jpg" TargetMode="External" /><Relationship Id="rId168" Type="http://schemas.openxmlformats.org/officeDocument/2006/relationships/hyperlink" Target="https://pbs.twimg.com/media/EIsQPRuXYAAHvl4.jpg" TargetMode="External" /><Relationship Id="rId169" Type="http://schemas.openxmlformats.org/officeDocument/2006/relationships/hyperlink" Target="https://pbs.twimg.com/media/EIs8hxjWoAg0KI8.png" TargetMode="External" /><Relationship Id="rId170" Type="http://schemas.openxmlformats.org/officeDocument/2006/relationships/hyperlink" Target="http://pbs.twimg.com/profile_images/828024613837824000/a3rkr2FD_normal.jpg" TargetMode="External" /><Relationship Id="rId171" Type="http://schemas.openxmlformats.org/officeDocument/2006/relationships/hyperlink" Target="http://pbs.twimg.com/profile_images/1006873108416884736/jRniPfBM_normal.jpg" TargetMode="External" /><Relationship Id="rId172" Type="http://schemas.openxmlformats.org/officeDocument/2006/relationships/hyperlink" Target="http://pbs.twimg.com/profile_images/990842911364468736/sEDWlvgs_normal.jpg" TargetMode="External" /><Relationship Id="rId173" Type="http://schemas.openxmlformats.org/officeDocument/2006/relationships/hyperlink" Target="http://pbs.twimg.com/profile_images/988287336009142273/n93CvQr9_normal.jpg" TargetMode="External" /><Relationship Id="rId174" Type="http://schemas.openxmlformats.org/officeDocument/2006/relationships/hyperlink" Target="http://pbs.twimg.com/profile_images/1180161210395877376/2BRuOTfu_normal.jpg" TargetMode="External" /><Relationship Id="rId175" Type="http://schemas.openxmlformats.org/officeDocument/2006/relationships/hyperlink" Target="http://pbs.twimg.com/profile_images/1180161210395877376/2BRuOTfu_normal.jpg" TargetMode="External" /><Relationship Id="rId176" Type="http://schemas.openxmlformats.org/officeDocument/2006/relationships/hyperlink" Target="http://pbs.twimg.com/profile_images/560495495286509568/IW3sgfSS_normal.jpeg" TargetMode="External" /><Relationship Id="rId177" Type="http://schemas.openxmlformats.org/officeDocument/2006/relationships/hyperlink" Target="http://pbs.twimg.com/profile_images/781949770407538688/vYSBHOBj_normal.jpg" TargetMode="External" /><Relationship Id="rId178" Type="http://schemas.openxmlformats.org/officeDocument/2006/relationships/hyperlink" Target="http://pbs.twimg.com/profile_images/1123595991045656577/ud7635Nv_normal.jpg" TargetMode="External" /><Relationship Id="rId179" Type="http://schemas.openxmlformats.org/officeDocument/2006/relationships/hyperlink" Target="https://pbs.twimg.com/media/EI0lWDtUwAIHWyj.jpg" TargetMode="External" /><Relationship Id="rId180" Type="http://schemas.openxmlformats.org/officeDocument/2006/relationships/hyperlink" Target="http://pbs.twimg.com/profile_images/1164370469513859072/wcrP6wGt_normal.jpg" TargetMode="External" /><Relationship Id="rId181" Type="http://schemas.openxmlformats.org/officeDocument/2006/relationships/hyperlink" Target="http://pbs.twimg.com/profile_images/793113277022760960/n0RTIJGK_normal.jpg" TargetMode="External" /><Relationship Id="rId182" Type="http://schemas.openxmlformats.org/officeDocument/2006/relationships/hyperlink" Target="http://pbs.twimg.com/profile_images/674028502/louise_normal.jpg" TargetMode="External" /><Relationship Id="rId183" Type="http://schemas.openxmlformats.org/officeDocument/2006/relationships/hyperlink" Target="http://pbs.twimg.com/profile_images/827646026970460161/PE3vCxk__normal.jpg" TargetMode="External" /><Relationship Id="rId184" Type="http://schemas.openxmlformats.org/officeDocument/2006/relationships/hyperlink" Target="http://pbs.twimg.com/profile_images/827646026970460161/PE3vCxk__normal.jpg" TargetMode="External" /><Relationship Id="rId185" Type="http://schemas.openxmlformats.org/officeDocument/2006/relationships/hyperlink" Target="http://pbs.twimg.com/profile_images/1035062951584178176/7nw-WftJ_normal.jpg" TargetMode="External" /><Relationship Id="rId186" Type="http://schemas.openxmlformats.org/officeDocument/2006/relationships/hyperlink" Target="http://pbs.twimg.com/profile_images/470671428585394176/2N7bin9W_normal.jpeg" TargetMode="External" /><Relationship Id="rId187" Type="http://schemas.openxmlformats.org/officeDocument/2006/relationships/hyperlink" Target="http://pbs.twimg.com/profile_images/988284946728083457/DPIO7WV8_normal.jpg" TargetMode="External" /><Relationship Id="rId188" Type="http://schemas.openxmlformats.org/officeDocument/2006/relationships/hyperlink" Target="http://pbs.twimg.com/profile_images/844806458621374464/8VZjD-GS_normal.jpg" TargetMode="External" /><Relationship Id="rId189" Type="http://schemas.openxmlformats.org/officeDocument/2006/relationships/hyperlink" Target="http://pbs.twimg.com/profile_images/1191022421010239489/Pz1a4u05_normal.jpg" TargetMode="External" /><Relationship Id="rId190" Type="http://schemas.openxmlformats.org/officeDocument/2006/relationships/hyperlink" Target="http://pbs.twimg.com/profile_images/1195046968390639616/0epBMxIZ_normal.jpg" TargetMode="External" /><Relationship Id="rId191" Type="http://schemas.openxmlformats.org/officeDocument/2006/relationships/hyperlink" Target="http://pbs.twimg.com/profile_images/1177249478929051648/jwVwJ6el_normal.png" TargetMode="External" /><Relationship Id="rId192" Type="http://schemas.openxmlformats.org/officeDocument/2006/relationships/hyperlink" Target="https://pbs.twimg.com/media/EI4lw5qXsAIXqoF.png" TargetMode="External" /><Relationship Id="rId193" Type="http://schemas.openxmlformats.org/officeDocument/2006/relationships/hyperlink" Target="http://pbs.twimg.com/profile_images/1106128547754770432/U8CFWbrz_normal.jpg" TargetMode="External" /><Relationship Id="rId194" Type="http://schemas.openxmlformats.org/officeDocument/2006/relationships/hyperlink" Target="http://pbs.twimg.com/profile_images/1054777233351630853/LFQ8y0dk_normal.jpg" TargetMode="External" /><Relationship Id="rId195" Type="http://schemas.openxmlformats.org/officeDocument/2006/relationships/hyperlink" Target="http://pbs.twimg.com/profile_images/973158092098736129/uJgcpEx5_normal.jpg" TargetMode="External" /><Relationship Id="rId196" Type="http://schemas.openxmlformats.org/officeDocument/2006/relationships/hyperlink" Target="http://pbs.twimg.com/profile_images/919927754774245376/DkmhWqdB_normal.jpg" TargetMode="External" /><Relationship Id="rId197" Type="http://schemas.openxmlformats.org/officeDocument/2006/relationships/hyperlink" Target="http://pbs.twimg.com/profile_images/596224780086435840/oymLd2am_normal.jpg" TargetMode="External" /><Relationship Id="rId198" Type="http://schemas.openxmlformats.org/officeDocument/2006/relationships/hyperlink" Target="http://pbs.twimg.com/profile_images/953684708876894208/w2np40fz_normal.jpg" TargetMode="External" /><Relationship Id="rId199" Type="http://schemas.openxmlformats.org/officeDocument/2006/relationships/hyperlink" Target="http://pbs.twimg.com/profile_images/1095726896808058881/cpzGaCYv_normal.png" TargetMode="External" /><Relationship Id="rId200" Type="http://schemas.openxmlformats.org/officeDocument/2006/relationships/hyperlink" Target="https://pbs.twimg.com/media/EH5lpPRX0AApAG4.jpg" TargetMode="External" /><Relationship Id="rId201" Type="http://schemas.openxmlformats.org/officeDocument/2006/relationships/hyperlink" Target="https://pbs.twimg.com/media/EI76jR6XUAY9ZJC.jpg" TargetMode="External" /><Relationship Id="rId202" Type="http://schemas.openxmlformats.org/officeDocument/2006/relationships/hyperlink" Target="http://pbs.twimg.com/profile_images/907557222665912322/uRtONKTi_normal.jpg" TargetMode="External" /><Relationship Id="rId203" Type="http://schemas.openxmlformats.org/officeDocument/2006/relationships/hyperlink" Target="https://pbs.twimg.com/media/EI76jR6XUAY9ZJC.jpg" TargetMode="External" /><Relationship Id="rId204" Type="http://schemas.openxmlformats.org/officeDocument/2006/relationships/hyperlink" Target="http://pbs.twimg.com/profile_images/1056330715325968384/hznkeztT_normal.jpg" TargetMode="External" /><Relationship Id="rId205" Type="http://schemas.openxmlformats.org/officeDocument/2006/relationships/hyperlink" Target="http://pbs.twimg.com/profile_images/1196561547042152454/e0xngBtB_normal.jpg" TargetMode="External" /><Relationship Id="rId206" Type="http://schemas.openxmlformats.org/officeDocument/2006/relationships/hyperlink" Target="http://pbs.twimg.com/profile_images/1188126190659223552/FYL2bap5_normal.jpg" TargetMode="External" /><Relationship Id="rId207" Type="http://schemas.openxmlformats.org/officeDocument/2006/relationships/hyperlink" Target="http://pbs.twimg.com/profile_images/1188126190659223552/FYL2bap5_normal.jpg" TargetMode="External" /><Relationship Id="rId208" Type="http://schemas.openxmlformats.org/officeDocument/2006/relationships/hyperlink" Target="http://pbs.twimg.com/profile_images/593803027737387008/RLmHoyff_normal.png" TargetMode="External" /><Relationship Id="rId209" Type="http://schemas.openxmlformats.org/officeDocument/2006/relationships/hyperlink" Target="http://pbs.twimg.com/profile_images/968160184236429312/YQcU05G2_normal.jpg" TargetMode="External" /><Relationship Id="rId210" Type="http://schemas.openxmlformats.org/officeDocument/2006/relationships/hyperlink" Target="http://pbs.twimg.com/profile_images/852092530237636608/ypFcTK6j_normal.jpg" TargetMode="External" /><Relationship Id="rId211" Type="http://schemas.openxmlformats.org/officeDocument/2006/relationships/hyperlink" Target="http://pbs.twimg.com/profile_images/1192890068941385733/3Wx5oA48_normal.jpg" TargetMode="External" /><Relationship Id="rId212" Type="http://schemas.openxmlformats.org/officeDocument/2006/relationships/hyperlink" Target="http://pbs.twimg.com/profile_images/1079818295069630464/XpaYA1LM_normal.jpg" TargetMode="External" /><Relationship Id="rId213" Type="http://schemas.openxmlformats.org/officeDocument/2006/relationships/hyperlink" Target="http://pbs.twimg.com/profile_images/1114378718963806208/oakFTtLW_normal.jpg" TargetMode="External" /><Relationship Id="rId214" Type="http://schemas.openxmlformats.org/officeDocument/2006/relationships/hyperlink" Target="http://pbs.twimg.com/profile_images/1189530909495705600/qUJlbBH7_normal.jpg" TargetMode="External" /><Relationship Id="rId215" Type="http://schemas.openxmlformats.org/officeDocument/2006/relationships/hyperlink" Target="http://pbs.twimg.com/profile_images/791550761993895936/Yc9T02J6_normal.jpg" TargetMode="External" /><Relationship Id="rId216" Type="http://schemas.openxmlformats.org/officeDocument/2006/relationships/hyperlink" Target="http://pbs.twimg.com/profile_images/791550761993895936/Yc9T02J6_normal.jpg" TargetMode="External" /><Relationship Id="rId217" Type="http://schemas.openxmlformats.org/officeDocument/2006/relationships/hyperlink" Target="http://pbs.twimg.com/profile_images/1139531392361082880/ORAdkVtJ_normal.png" TargetMode="External" /><Relationship Id="rId218" Type="http://schemas.openxmlformats.org/officeDocument/2006/relationships/hyperlink" Target="http://pbs.twimg.com/profile_images/1004767795844919296/WesFvMHR_normal.jpg" TargetMode="External" /><Relationship Id="rId219" Type="http://schemas.openxmlformats.org/officeDocument/2006/relationships/hyperlink" Target="http://pbs.twimg.com/profile_images/930606633956401152/whDRICqg_normal.jpg" TargetMode="External" /><Relationship Id="rId220" Type="http://schemas.openxmlformats.org/officeDocument/2006/relationships/hyperlink" Target="http://pbs.twimg.com/profile_images/1110556160669569024/W-3n4kJp_normal.png" TargetMode="External" /><Relationship Id="rId221" Type="http://schemas.openxmlformats.org/officeDocument/2006/relationships/hyperlink" Target="http://pbs.twimg.com/profile_images/1084906595908227077/i-RFH9yj_normal.jpg" TargetMode="External" /><Relationship Id="rId222" Type="http://schemas.openxmlformats.org/officeDocument/2006/relationships/hyperlink" Target="http://pbs.twimg.com/profile_images/1175830431096139781/kiPs5H16_normal.jpg" TargetMode="External" /><Relationship Id="rId223" Type="http://schemas.openxmlformats.org/officeDocument/2006/relationships/hyperlink" Target="http://pbs.twimg.com/profile_images/516536745739837440/2t7WdLqO_normal.png" TargetMode="External" /><Relationship Id="rId224" Type="http://schemas.openxmlformats.org/officeDocument/2006/relationships/hyperlink" Target="http://pbs.twimg.com/profile_images/1188861822150963200/ANQO2Spr_normal.jpg" TargetMode="External" /><Relationship Id="rId225" Type="http://schemas.openxmlformats.org/officeDocument/2006/relationships/hyperlink" Target="http://pbs.twimg.com/profile_images/482838935165366272/jGqSyzKZ_normal.jpeg" TargetMode="External" /><Relationship Id="rId226" Type="http://schemas.openxmlformats.org/officeDocument/2006/relationships/hyperlink" Target="https://pbs.twimg.com/media/EJGNu9CW4AUJMEA.png" TargetMode="External" /><Relationship Id="rId227" Type="http://schemas.openxmlformats.org/officeDocument/2006/relationships/hyperlink" Target="http://pbs.twimg.com/profile_images/1189502296519897098/IdB0MFke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76951341/Vadim_R2_normal.JPG" TargetMode="External" /><Relationship Id="rId230" Type="http://schemas.openxmlformats.org/officeDocument/2006/relationships/hyperlink" Target="http://pbs.twimg.com/profile_images/76951341/Vadim_R2_normal.JPG" TargetMode="External" /><Relationship Id="rId231" Type="http://schemas.openxmlformats.org/officeDocument/2006/relationships/hyperlink" Target="http://pbs.twimg.com/profile_images/3377189402/f8ec85c95cb9cd18b07be0a41b80c661_normal.jpeg" TargetMode="External" /><Relationship Id="rId232" Type="http://schemas.openxmlformats.org/officeDocument/2006/relationships/hyperlink" Target="http://pbs.twimg.com/profile_images/787033115/Greg_Lythe_normal.JPG" TargetMode="External" /><Relationship Id="rId233" Type="http://schemas.openxmlformats.org/officeDocument/2006/relationships/hyperlink" Target="http://pbs.twimg.com/profile_images/378800000451505954/e5588fd34207fe546f41a6894d9d0b1b_normal.jpe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1194229619861446656/sJCpDOJu_normal.jpg" TargetMode="External" /><Relationship Id="rId236" Type="http://schemas.openxmlformats.org/officeDocument/2006/relationships/hyperlink" Target="http://pbs.twimg.com/profile_images/1136397502209413120/JCJ2ae6r_normal.png" TargetMode="External" /><Relationship Id="rId237" Type="http://schemas.openxmlformats.org/officeDocument/2006/relationships/hyperlink" Target="http://pbs.twimg.com/profile_images/1177294926557503488/pOBxxwbO_normal.jpg" TargetMode="External" /><Relationship Id="rId238" Type="http://schemas.openxmlformats.org/officeDocument/2006/relationships/hyperlink" Target="http://pbs.twimg.com/profile_images/1088530927641333762/-4pYXwZb_normal.jpg" TargetMode="External" /><Relationship Id="rId239" Type="http://schemas.openxmlformats.org/officeDocument/2006/relationships/hyperlink" Target="http://pbs.twimg.com/profile_images/1088530927641333762/-4pYXwZb_normal.jp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835797075849728000/MZCfWah2_normal.jpg" TargetMode="External" /><Relationship Id="rId242" Type="http://schemas.openxmlformats.org/officeDocument/2006/relationships/hyperlink" Target="http://pbs.twimg.com/profile_images/909842743664320512/42iQu0q6_normal.jpg" TargetMode="External" /><Relationship Id="rId243" Type="http://schemas.openxmlformats.org/officeDocument/2006/relationships/hyperlink" Target="http://pbs.twimg.com/profile_images/838445322561019904/bRIHgDlE_normal.jpg" TargetMode="External" /><Relationship Id="rId244" Type="http://schemas.openxmlformats.org/officeDocument/2006/relationships/hyperlink" Target="http://pbs.twimg.com/profile_images/838283087880552452/vNepjmdP_normal.jpg" TargetMode="External" /><Relationship Id="rId245" Type="http://schemas.openxmlformats.org/officeDocument/2006/relationships/hyperlink" Target="http://pbs.twimg.com/profile_images/1164859283734978561/lygb59nu_normal.jpg" TargetMode="External" /><Relationship Id="rId246" Type="http://schemas.openxmlformats.org/officeDocument/2006/relationships/hyperlink" Target="http://pbs.twimg.com/profile_images/1082491334932529152/Um1_0O8e_normal.jpg" TargetMode="External" /><Relationship Id="rId247" Type="http://schemas.openxmlformats.org/officeDocument/2006/relationships/hyperlink" Target="http://pbs.twimg.com/profile_images/1172426163513221120/4-8efgj9_normal.jpg" TargetMode="External" /><Relationship Id="rId248" Type="http://schemas.openxmlformats.org/officeDocument/2006/relationships/hyperlink" Target="http://pbs.twimg.com/profile_images/1182246310935547905/WG1111Yq_normal.jpg" TargetMode="External" /><Relationship Id="rId249" Type="http://schemas.openxmlformats.org/officeDocument/2006/relationships/hyperlink" Target="http://pbs.twimg.com/profile_images/1155041123162656768/D6pn1E3a_normal.png" TargetMode="External" /><Relationship Id="rId250" Type="http://schemas.openxmlformats.org/officeDocument/2006/relationships/hyperlink" Target="http://pbs.twimg.com/profile_images/612606663728734208/AAvBl6v4_normal.jpg" TargetMode="External" /><Relationship Id="rId251" Type="http://schemas.openxmlformats.org/officeDocument/2006/relationships/hyperlink" Target="http://pbs.twimg.com/profile_images/482107662876696576/mjMotXj6_normal.jpeg" TargetMode="External" /><Relationship Id="rId252" Type="http://schemas.openxmlformats.org/officeDocument/2006/relationships/hyperlink" Target="http://pbs.twimg.com/profile_images/1146772070547841024/u1aKb70M_normal.jpg" TargetMode="External" /><Relationship Id="rId253" Type="http://schemas.openxmlformats.org/officeDocument/2006/relationships/hyperlink" Target="http://pbs.twimg.com/profile_images/601875310242435072/xxeoJbSA_normal.png" TargetMode="External" /><Relationship Id="rId254" Type="http://schemas.openxmlformats.org/officeDocument/2006/relationships/hyperlink" Target="http://pbs.twimg.com/profile_images/729735853/DSC_0368-2_normal.jpg" TargetMode="External" /><Relationship Id="rId255" Type="http://schemas.openxmlformats.org/officeDocument/2006/relationships/hyperlink" Target="http://pbs.twimg.com/profile_images/983407105154666496/c-xbloOg_normal.jpg" TargetMode="External" /><Relationship Id="rId256" Type="http://schemas.openxmlformats.org/officeDocument/2006/relationships/hyperlink" Target="http://pbs.twimg.com/profile_images/556224885286903808/xr6UxP2D_normal.jpeg" TargetMode="External" /><Relationship Id="rId257" Type="http://schemas.openxmlformats.org/officeDocument/2006/relationships/hyperlink" Target="http://pbs.twimg.com/profile_images/983407105154666496/c-xbloOg_normal.jpg" TargetMode="External" /><Relationship Id="rId258" Type="http://schemas.openxmlformats.org/officeDocument/2006/relationships/hyperlink" Target="https://pbs.twimg.com/tweet_video_thumb/EJQvDQLUwAI4bUo.jpg" TargetMode="External" /><Relationship Id="rId259" Type="http://schemas.openxmlformats.org/officeDocument/2006/relationships/hyperlink" Target="https://pbs.twimg.com/tweet_video_thumb/EInUh5-X0AABgV-.jpg" TargetMode="External" /><Relationship Id="rId260" Type="http://schemas.openxmlformats.org/officeDocument/2006/relationships/hyperlink" Target="http://pbs.twimg.com/profile_images/983407105154666496/c-xbloOg_normal.jpg" TargetMode="External" /><Relationship Id="rId261" Type="http://schemas.openxmlformats.org/officeDocument/2006/relationships/hyperlink" Target="http://pbs.twimg.com/profile_images/983407105154666496/c-xbloOg_normal.jpg" TargetMode="External" /><Relationship Id="rId262" Type="http://schemas.openxmlformats.org/officeDocument/2006/relationships/hyperlink" Target="http://pbs.twimg.com/profile_images/983407105154666496/c-xbloOg_normal.jpg" TargetMode="External" /><Relationship Id="rId263" Type="http://schemas.openxmlformats.org/officeDocument/2006/relationships/hyperlink" Target="http://pbs.twimg.com/profile_images/999564784583327745/-sEfyzbl_normal.jpg" TargetMode="External" /><Relationship Id="rId264" Type="http://schemas.openxmlformats.org/officeDocument/2006/relationships/hyperlink" Target="https://pbs.twimg.com/media/EJPRwtaXsAAqhwD.jpg" TargetMode="External" /><Relationship Id="rId265" Type="http://schemas.openxmlformats.org/officeDocument/2006/relationships/hyperlink" Target="http://pbs.twimg.com/profile_images/794158731974025216/4IW7YCmQ_normal.jpg" TargetMode="External" /><Relationship Id="rId266" Type="http://schemas.openxmlformats.org/officeDocument/2006/relationships/hyperlink" Target="http://pbs.twimg.com/profile_images/378800000041079129/efde58289d4b89c03b51bf6ba9cb699b_normal.jpeg" TargetMode="External" /><Relationship Id="rId267" Type="http://schemas.openxmlformats.org/officeDocument/2006/relationships/hyperlink" Target="http://pbs.twimg.com/profile_images/1148256355230334976/HkXQTZuh_normal.jpg" TargetMode="External" /><Relationship Id="rId268" Type="http://schemas.openxmlformats.org/officeDocument/2006/relationships/hyperlink" Target="http://pbs.twimg.com/profile_images/2536794044/15bq1aazgumo4x5w12kg_normal.png" TargetMode="External" /><Relationship Id="rId269" Type="http://schemas.openxmlformats.org/officeDocument/2006/relationships/hyperlink" Target="http://pbs.twimg.com/profile_images/904811017011593221/88QMaScD_normal.jpg" TargetMode="External" /><Relationship Id="rId270" Type="http://schemas.openxmlformats.org/officeDocument/2006/relationships/hyperlink" Target="http://pbs.twimg.com/profile_images/1111263393321832448/b6V0uzsk_normal.png" TargetMode="External" /><Relationship Id="rId271" Type="http://schemas.openxmlformats.org/officeDocument/2006/relationships/hyperlink" Target="http://pbs.twimg.com/profile_images/475667084420997120/8bGYasMD_normal.jpeg" TargetMode="External" /><Relationship Id="rId272" Type="http://schemas.openxmlformats.org/officeDocument/2006/relationships/hyperlink" Target="http://pbs.twimg.com/profile_images/1151292746780631041/51H5wtwz_normal.jpg" TargetMode="External" /><Relationship Id="rId273" Type="http://schemas.openxmlformats.org/officeDocument/2006/relationships/hyperlink" Target="http://pbs.twimg.com/profile_images/1059875319589392384/Ut7osLKB_normal.jpg" TargetMode="External" /><Relationship Id="rId274" Type="http://schemas.openxmlformats.org/officeDocument/2006/relationships/hyperlink" Target="http://pbs.twimg.com/profile_images/567593968960303104/XK_TbvZr_normal.jpeg" TargetMode="External" /><Relationship Id="rId275" Type="http://schemas.openxmlformats.org/officeDocument/2006/relationships/hyperlink" Target="http://pbs.twimg.com/profile_images/378800000625050462/4f865e04f2956e4219a274ab5697d76f_normal.jpeg" TargetMode="External" /><Relationship Id="rId276" Type="http://schemas.openxmlformats.org/officeDocument/2006/relationships/hyperlink" Target="http://pbs.twimg.com/profile_images/678087152001880064/O4Eb3Xwv_normal.jpg" TargetMode="External" /><Relationship Id="rId277" Type="http://schemas.openxmlformats.org/officeDocument/2006/relationships/hyperlink" Target="http://pbs.twimg.com/profile_images/752114153414807552/FdY0ACby_normal.jpg" TargetMode="External" /><Relationship Id="rId278" Type="http://schemas.openxmlformats.org/officeDocument/2006/relationships/hyperlink" Target="http://pbs.twimg.com/profile_images/471445382644629504/cvNMmpSY_normal.jpeg" TargetMode="External" /><Relationship Id="rId279" Type="http://schemas.openxmlformats.org/officeDocument/2006/relationships/hyperlink" Target="http://pbs.twimg.com/profile_images/1190274018181554177/3SUYWIaX_normal.jpg" TargetMode="External" /><Relationship Id="rId280" Type="http://schemas.openxmlformats.org/officeDocument/2006/relationships/hyperlink" Target="http://pbs.twimg.com/profile_images/1051614837782896641/Yi1SK46L_normal.jpg" TargetMode="External" /><Relationship Id="rId281" Type="http://schemas.openxmlformats.org/officeDocument/2006/relationships/hyperlink" Target="http://pbs.twimg.com/profile_images/1170379401256558592/W8fIg4uF_normal.png" TargetMode="External" /><Relationship Id="rId282" Type="http://schemas.openxmlformats.org/officeDocument/2006/relationships/hyperlink" Target="http://pbs.twimg.com/profile_images/1107598485908393984/RvbVNfSO_normal.png" TargetMode="External" /><Relationship Id="rId283" Type="http://schemas.openxmlformats.org/officeDocument/2006/relationships/hyperlink" Target="http://pbs.twimg.com/profile_images/943703040049209344/vUjv28w3_normal.jpg" TargetMode="External" /><Relationship Id="rId284" Type="http://schemas.openxmlformats.org/officeDocument/2006/relationships/hyperlink" Target="http://pbs.twimg.com/profile_images/1078074887883808768/tod-EQkq_normal.jpg" TargetMode="External" /><Relationship Id="rId285" Type="http://schemas.openxmlformats.org/officeDocument/2006/relationships/hyperlink" Target="http://pbs.twimg.com/profile_images/1153523083522629634/DaNAEXRc_normal.jpg" TargetMode="External" /><Relationship Id="rId286" Type="http://schemas.openxmlformats.org/officeDocument/2006/relationships/hyperlink" Target="http://pbs.twimg.com/profile_images/943133677076152320/i72ojDiu_normal.jp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857078570493124611/StVhF40h_normal.jpg" TargetMode="External" /><Relationship Id="rId290" Type="http://schemas.openxmlformats.org/officeDocument/2006/relationships/hyperlink" Target="http://pbs.twimg.com/profile_images/554670897592668162/gWNbcs9q_normal.png" TargetMode="External" /><Relationship Id="rId291" Type="http://schemas.openxmlformats.org/officeDocument/2006/relationships/hyperlink" Target="http://pbs.twimg.com/profile_images/1105099322566283270/ZGIvXpdw_normal.jpg" TargetMode="External" /><Relationship Id="rId292" Type="http://schemas.openxmlformats.org/officeDocument/2006/relationships/hyperlink" Target="http://pbs.twimg.com/profile_images/1109867088171159552/IO_8Gw8B_normal.png" TargetMode="External" /><Relationship Id="rId293" Type="http://schemas.openxmlformats.org/officeDocument/2006/relationships/hyperlink" Target="http://pbs.twimg.com/profile_images/2174466412/smile_normal.gif" TargetMode="External" /><Relationship Id="rId294" Type="http://schemas.openxmlformats.org/officeDocument/2006/relationships/hyperlink" Target="http://pbs.twimg.com/profile_images/1178563560860815360/Fq-M9HVi_normal.jpg" TargetMode="External" /><Relationship Id="rId295" Type="http://schemas.openxmlformats.org/officeDocument/2006/relationships/hyperlink" Target="http://pbs.twimg.com/profile_images/1120794435330039808/WO2Ae9TS_normal.png" TargetMode="External" /><Relationship Id="rId296" Type="http://schemas.openxmlformats.org/officeDocument/2006/relationships/hyperlink" Target="http://pbs.twimg.com/profile_images/1089000623541026821/eHBfK5oG_normal.jpg" TargetMode="External" /><Relationship Id="rId297" Type="http://schemas.openxmlformats.org/officeDocument/2006/relationships/hyperlink" Target="http://pbs.twimg.com/profile_images/1193602026783019010/6IjE9S0o_normal.jpg" TargetMode="External" /><Relationship Id="rId298" Type="http://schemas.openxmlformats.org/officeDocument/2006/relationships/hyperlink" Target="http://pbs.twimg.com/profile_images/1193602026783019010/6IjE9S0o_normal.jpg" TargetMode="External" /><Relationship Id="rId299" Type="http://schemas.openxmlformats.org/officeDocument/2006/relationships/hyperlink" Target="http://pbs.twimg.com/profile_images/852340206346817538/NAi6zmAO_normal.jpg" TargetMode="External" /><Relationship Id="rId300" Type="http://schemas.openxmlformats.org/officeDocument/2006/relationships/hyperlink" Target="http://pbs.twimg.com/profile_images/720369568183672837/TUmGzAb-_normal.jpg" TargetMode="External" /><Relationship Id="rId301" Type="http://schemas.openxmlformats.org/officeDocument/2006/relationships/hyperlink" Target="http://pbs.twimg.com/profile_images/1193584790009794560/eL0U5QU4_normal.jpg" TargetMode="External" /><Relationship Id="rId302" Type="http://schemas.openxmlformats.org/officeDocument/2006/relationships/hyperlink" Target="http://pbs.twimg.com/profile_images/510932930588205057/ZAvIrLiJ_normal.jpeg" TargetMode="External" /><Relationship Id="rId303" Type="http://schemas.openxmlformats.org/officeDocument/2006/relationships/hyperlink" Target="http://pbs.twimg.com/profile_images/1009515001877618688/hyJp5Zmc_normal.jpg" TargetMode="External" /><Relationship Id="rId304" Type="http://schemas.openxmlformats.org/officeDocument/2006/relationships/hyperlink" Target="https://pbs.twimg.com/media/EI8MLvGWoAE3ysb.jpg" TargetMode="External" /><Relationship Id="rId305" Type="http://schemas.openxmlformats.org/officeDocument/2006/relationships/hyperlink" Target="https://pbs.twimg.com/media/EI8N_VQWwAEBplb.jpg" TargetMode="External" /><Relationship Id="rId306" Type="http://schemas.openxmlformats.org/officeDocument/2006/relationships/hyperlink" Target="https://pbs.twimg.com/media/EI85naJXUAA3Ftm.jpg" TargetMode="External" /><Relationship Id="rId307" Type="http://schemas.openxmlformats.org/officeDocument/2006/relationships/hyperlink" Target="https://pbs.twimg.com/media/EJAjMkiXsAAQ4b3.jpg" TargetMode="External" /><Relationship Id="rId308" Type="http://schemas.openxmlformats.org/officeDocument/2006/relationships/hyperlink" Target="https://pbs.twimg.com/media/EJC3XwQXkAECnfM.jpg" TargetMode="External" /><Relationship Id="rId309" Type="http://schemas.openxmlformats.org/officeDocument/2006/relationships/hyperlink" Target="https://pbs.twimg.com/media/EJQAiHbXUAEatHE.jpg" TargetMode="External" /><Relationship Id="rId310" Type="http://schemas.openxmlformats.org/officeDocument/2006/relationships/hyperlink" Target="https://pbs.twimg.com/media/EJXKMtjXkAIy_CV.jpg" TargetMode="External" /><Relationship Id="rId311" Type="http://schemas.openxmlformats.org/officeDocument/2006/relationships/hyperlink" Target="http://pbs.twimg.com/profile_images/1145444189347504128/viu4lE1O_normal.jpg" TargetMode="External" /><Relationship Id="rId312" Type="http://schemas.openxmlformats.org/officeDocument/2006/relationships/hyperlink" Target="http://pbs.twimg.com/profile_images/1069589336901869568/7TbmdS2Z_normal.jpg" TargetMode="External" /><Relationship Id="rId313" Type="http://schemas.openxmlformats.org/officeDocument/2006/relationships/hyperlink" Target="http://pbs.twimg.com/profile_images/1056669840201502721/pJQwkFaD_normal.jpg" TargetMode="External" /><Relationship Id="rId314" Type="http://schemas.openxmlformats.org/officeDocument/2006/relationships/hyperlink" Target="http://pbs.twimg.com/profile_images/613272063076384768/x95L_icU_normal.jpg" TargetMode="External" /><Relationship Id="rId315" Type="http://schemas.openxmlformats.org/officeDocument/2006/relationships/hyperlink" Target="http://pbs.twimg.com/profile_images/1184420162537230336/SfmFCMaf_normal.jpg" TargetMode="External" /><Relationship Id="rId316" Type="http://schemas.openxmlformats.org/officeDocument/2006/relationships/hyperlink" Target="http://pbs.twimg.com/profile_images/635193611735334912/Y3ZOMLnA_normal.jpg" TargetMode="External" /><Relationship Id="rId317" Type="http://schemas.openxmlformats.org/officeDocument/2006/relationships/hyperlink" Target="https://pbs.twimg.com/media/EJa-cRLW4AAODVs.jpg" TargetMode="External" /><Relationship Id="rId318" Type="http://schemas.openxmlformats.org/officeDocument/2006/relationships/hyperlink" Target="http://pbs.twimg.com/profile_images/1011676653808996352/LaNm2o9K_normal.jpg" TargetMode="External" /><Relationship Id="rId319" Type="http://schemas.openxmlformats.org/officeDocument/2006/relationships/hyperlink" Target="http://pbs.twimg.com/profile_images/1193029294718472193/QSqShwuw_normal.jpg" TargetMode="External" /><Relationship Id="rId320" Type="http://schemas.openxmlformats.org/officeDocument/2006/relationships/hyperlink" Target="http://pbs.twimg.com/profile_images/1089150084179095552/HoPp2caD_normal.jpg" TargetMode="External" /><Relationship Id="rId321" Type="http://schemas.openxmlformats.org/officeDocument/2006/relationships/hyperlink" Target="http://pbs.twimg.com/profile_images/965877996145070081/wclzMLny_normal.jpg" TargetMode="External" /><Relationship Id="rId322" Type="http://schemas.openxmlformats.org/officeDocument/2006/relationships/hyperlink" Target="http://pbs.twimg.com/profile_images/1023627281867124736/AEcJQysW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714441830163734528/D-2QM8eP_normal.jpg" TargetMode="External" /><Relationship Id="rId325" Type="http://schemas.openxmlformats.org/officeDocument/2006/relationships/hyperlink" Target="http://pbs.twimg.com/profile_images/451897623549444097/YiJrppWQ_normal.png" TargetMode="External" /><Relationship Id="rId326" Type="http://schemas.openxmlformats.org/officeDocument/2006/relationships/hyperlink" Target="http://pbs.twimg.com/profile_images/1155540911276773376/pL13ginP_normal.jpg" TargetMode="External" /><Relationship Id="rId327" Type="http://schemas.openxmlformats.org/officeDocument/2006/relationships/hyperlink" Target="http://pbs.twimg.com/profile_images/1038342567190908928/DSTe9xGE_normal.jpg" TargetMode="External" /><Relationship Id="rId328" Type="http://schemas.openxmlformats.org/officeDocument/2006/relationships/hyperlink" Target="http://pbs.twimg.com/profile_images/3190314347/18b2c12c480815aa9dbba15600a156a2_normal.jpeg" TargetMode="External" /><Relationship Id="rId329" Type="http://schemas.openxmlformats.org/officeDocument/2006/relationships/hyperlink" Target="http://pbs.twimg.com/profile_images/997494967433019392/-8b70LRF_normal.jpg" TargetMode="External" /><Relationship Id="rId330" Type="http://schemas.openxmlformats.org/officeDocument/2006/relationships/hyperlink" Target="http://pbs.twimg.com/profile_images/1182482929521266688/ailY-JzV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496343802915737600/EOMHstqn_normal.jpeg" TargetMode="External" /><Relationship Id="rId333" Type="http://schemas.openxmlformats.org/officeDocument/2006/relationships/hyperlink" Target="http://pbs.twimg.com/profile_images/493545401597698049/gMiPEgyC_normal.jpeg" TargetMode="External" /><Relationship Id="rId334" Type="http://schemas.openxmlformats.org/officeDocument/2006/relationships/hyperlink" Target="http://pbs.twimg.com/profile_images/853603053596889088/UVATBrxa_normal.jpg" TargetMode="External" /><Relationship Id="rId335" Type="http://schemas.openxmlformats.org/officeDocument/2006/relationships/hyperlink" Target="http://pbs.twimg.com/profile_images/1092535571921231874/bZ3Th86L_normal.jpg" TargetMode="External" /><Relationship Id="rId336" Type="http://schemas.openxmlformats.org/officeDocument/2006/relationships/hyperlink" Target="http://pbs.twimg.com/profile_images/1177493413731586048/B4i73iz1_normal.jpg" TargetMode="External" /><Relationship Id="rId337" Type="http://schemas.openxmlformats.org/officeDocument/2006/relationships/hyperlink" Target="http://pbs.twimg.com/profile_images/604498364403748864/FycZCRn3_normal.jpg" TargetMode="External" /><Relationship Id="rId338" Type="http://schemas.openxmlformats.org/officeDocument/2006/relationships/hyperlink" Target="http://pbs.twimg.com/profile_images/897565806439133184/1-y4wT-t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1090766146926792704/r4xVBGa6_normal.jpg" TargetMode="External" /><Relationship Id="rId341" Type="http://schemas.openxmlformats.org/officeDocument/2006/relationships/hyperlink" Target="http://pbs.twimg.com/profile_images/1165077171938852864/3gP9Fwn__normal.jpg" TargetMode="External" /><Relationship Id="rId342" Type="http://schemas.openxmlformats.org/officeDocument/2006/relationships/hyperlink" Target="http://pbs.twimg.com/profile_images/845433957902667777/v278zpoQ_normal.jpg" TargetMode="External" /><Relationship Id="rId343" Type="http://schemas.openxmlformats.org/officeDocument/2006/relationships/hyperlink" Target="http://pbs.twimg.com/profile_images/1170923741313818624/rVzA5k3P_normal.jpg" TargetMode="External" /><Relationship Id="rId344" Type="http://schemas.openxmlformats.org/officeDocument/2006/relationships/hyperlink" Target="http://pbs.twimg.com/profile_images/458155596013793280/ilM44TjW_normal.jpeg" TargetMode="External" /><Relationship Id="rId345" Type="http://schemas.openxmlformats.org/officeDocument/2006/relationships/hyperlink" Target="http://pbs.twimg.com/profile_images/1110748959742590978/J0u5Upvx_normal.png" TargetMode="External" /><Relationship Id="rId346" Type="http://schemas.openxmlformats.org/officeDocument/2006/relationships/hyperlink" Target="http://pbs.twimg.com/profile_images/1195346599809110017/jA8eqVe5_normal.jpg" TargetMode="External" /><Relationship Id="rId347" Type="http://schemas.openxmlformats.org/officeDocument/2006/relationships/hyperlink" Target="http://pbs.twimg.com/profile_images/1167940472465063938/31bJqrhW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1180362012741623808/osUm_-Nb_normal.jpg" TargetMode="External" /><Relationship Id="rId350" Type="http://schemas.openxmlformats.org/officeDocument/2006/relationships/hyperlink" Target="http://pbs.twimg.com/profile_images/1173780788619313152/EdN4bOjk_normal.jpg" TargetMode="External" /><Relationship Id="rId351" Type="http://schemas.openxmlformats.org/officeDocument/2006/relationships/hyperlink" Target="http://pbs.twimg.com/profile_images/993538628008792064/iFhCY6sc_normal.jpg" TargetMode="External" /><Relationship Id="rId352" Type="http://schemas.openxmlformats.org/officeDocument/2006/relationships/hyperlink" Target="http://pbs.twimg.com/profile_images/1191875304698109952/6xtngQEI_normal.jpg" TargetMode="External" /><Relationship Id="rId353" Type="http://schemas.openxmlformats.org/officeDocument/2006/relationships/hyperlink" Target="https://pbs.twimg.com/media/EIxTwg2WoAAGO7O.jpg" TargetMode="External" /><Relationship Id="rId354" Type="http://schemas.openxmlformats.org/officeDocument/2006/relationships/hyperlink" Target="http://pbs.twimg.com/profile_images/1157008205421129730/zUC6lOlS_normal.jpg" TargetMode="External" /><Relationship Id="rId355" Type="http://schemas.openxmlformats.org/officeDocument/2006/relationships/hyperlink" Target="http://pbs.twimg.com/profile_images/997014696195637250/sx_-YodJ_normal.jpg" TargetMode="External" /><Relationship Id="rId356" Type="http://schemas.openxmlformats.org/officeDocument/2006/relationships/hyperlink" Target="http://pbs.twimg.com/profile_images/781591522357772292/uwqDLr2w_normal.jp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1009702694649520128/Gz0u-4kJ_normal.jpg" TargetMode="External" /><Relationship Id="rId359" Type="http://schemas.openxmlformats.org/officeDocument/2006/relationships/hyperlink" Target="http://pbs.twimg.com/profile_images/974379800130285568/fBrcpuy4_normal.jpg" TargetMode="External" /><Relationship Id="rId360" Type="http://schemas.openxmlformats.org/officeDocument/2006/relationships/hyperlink" Target="http://pbs.twimg.com/profile_images/788983696665698304/7ky6DxuM_normal.jpg" TargetMode="External" /><Relationship Id="rId361" Type="http://schemas.openxmlformats.org/officeDocument/2006/relationships/hyperlink" Target="http://pbs.twimg.com/profile_images/378800000742943236/e3aecdcfb9ae468a7aa5fdf45582e6a0_normal.jpeg" TargetMode="External" /><Relationship Id="rId362" Type="http://schemas.openxmlformats.org/officeDocument/2006/relationships/hyperlink" Target="http://pbs.twimg.com/profile_images/378800000742943236/e3aecdcfb9ae468a7aa5fdf45582e6a0_normal.jpeg" TargetMode="External" /><Relationship Id="rId363" Type="http://schemas.openxmlformats.org/officeDocument/2006/relationships/hyperlink" Target="https://pbs.twimg.com/media/EItUbSzXsAgousA.png" TargetMode="External" /><Relationship Id="rId364" Type="http://schemas.openxmlformats.org/officeDocument/2006/relationships/hyperlink" Target="http://pbs.twimg.com/profile_images/378800000742943236/e3aecdcfb9ae468a7aa5fdf45582e6a0_normal.jpeg" TargetMode="External" /><Relationship Id="rId365" Type="http://schemas.openxmlformats.org/officeDocument/2006/relationships/hyperlink" Target="http://pbs.twimg.com/profile_images/378800000742943236/e3aecdcfb9ae468a7aa5fdf45582e6a0_normal.jpeg" TargetMode="External" /><Relationship Id="rId366" Type="http://schemas.openxmlformats.org/officeDocument/2006/relationships/hyperlink" Target="http://pbs.twimg.com/profile_images/378800000742943236/e3aecdcfb9ae468a7aa5fdf45582e6a0_normal.jpeg" TargetMode="External" /><Relationship Id="rId367" Type="http://schemas.openxmlformats.org/officeDocument/2006/relationships/hyperlink" Target="https://pbs.twimg.com/media/EJbXif8X0AICfkS.jpg" TargetMode="External" /><Relationship Id="rId368" Type="http://schemas.openxmlformats.org/officeDocument/2006/relationships/hyperlink" Target="http://pbs.twimg.com/profile_images/378800000742943236/e3aecdcfb9ae468a7aa5fdf45582e6a0_normal.jpeg" TargetMode="External" /><Relationship Id="rId369" Type="http://schemas.openxmlformats.org/officeDocument/2006/relationships/hyperlink" Target="http://pbs.twimg.com/profile_images/1152853543176425472/AjBl65Bd_normal.jpg" TargetMode="External" /><Relationship Id="rId370" Type="http://schemas.openxmlformats.org/officeDocument/2006/relationships/hyperlink" Target="http://pbs.twimg.com/profile_images/1079506765404884992/FcvbVkWj_normal.jpg" TargetMode="External" /><Relationship Id="rId371" Type="http://schemas.openxmlformats.org/officeDocument/2006/relationships/hyperlink" Target="http://pbs.twimg.com/profile_images/965235132712992768/jHii_OPS_normal.jpg" TargetMode="External" /><Relationship Id="rId372" Type="http://schemas.openxmlformats.org/officeDocument/2006/relationships/hyperlink" Target="http://pbs.twimg.com/profile_images/1133689567347785728/hLI-CKuj_normal.jpg" TargetMode="External" /><Relationship Id="rId373" Type="http://schemas.openxmlformats.org/officeDocument/2006/relationships/hyperlink" Target="https://pbs.twimg.com/media/EJbyXNBXUAEaJrY.jpg" TargetMode="External" /><Relationship Id="rId374" Type="http://schemas.openxmlformats.org/officeDocument/2006/relationships/hyperlink" Target="http://pbs.twimg.com/profile_images/1173988830199865344/iV64QrTj_normal.jpg" TargetMode="External" /><Relationship Id="rId375" Type="http://schemas.openxmlformats.org/officeDocument/2006/relationships/hyperlink" Target="https://pbs.twimg.com/media/EI2WqTeXkAAaYUl.jpg" TargetMode="External" /><Relationship Id="rId376" Type="http://schemas.openxmlformats.org/officeDocument/2006/relationships/hyperlink" Target="http://pbs.twimg.com/profile_images/1098649312689618944/nG-PezK3_normal.png" TargetMode="External" /><Relationship Id="rId377" Type="http://schemas.openxmlformats.org/officeDocument/2006/relationships/hyperlink" Target="http://pbs.twimg.com/profile_images/1192420282226692096/3p-DfdGS_normal.jpg" TargetMode="External" /><Relationship Id="rId378" Type="http://schemas.openxmlformats.org/officeDocument/2006/relationships/hyperlink" Target="http://pbs.twimg.com/profile_images/1192420282226692096/3p-DfdGS_normal.jpg" TargetMode="External" /><Relationship Id="rId379" Type="http://schemas.openxmlformats.org/officeDocument/2006/relationships/hyperlink" Target="http://pbs.twimg.com/profile_images/822388596778926080/AjElV3E-_normal.jpg" TargetMode="External" /><Relationship Id="rId380" Type="http://schemas.openxmlformats.org/officeDocument/2006/relationships/hyperlink" Target="http://pbs.twimg.com/profile_images/1178558270824304640/ACd87g8j_normal.png" TargetMode="External" /><Relationship Id="rId381" Type="http://schemas.openxmlformats.org/officeDocument/2006/relationships/hyperlink" Target="http://pbs.twimg.com/profile_images/844216557668651008/iNn0rWN6_normal.jp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s://pbs.twimg.com/media/EJezqhhWsAEdS4r.png" TargetMode="External" /><Relationship Id="rId384" Type="http://schemas.openxmlformats.org/officeDocument/2006/relationships/hyperlink" Target="https://pbs.twimg.com/media/EJbS7dDWsAAV39n.jpg" TargetMode="External" /><Relationship Id="rId385" Type="http://schemas.openxmlformats.org/officeDocument/2006/relationships/hyperlink" Target="http://pbs.twimg.com/profile_images/820988813292011521/Bw9TfjiW_normal.jpg" TargetMode="External" /><Relationship Id="rId386" Type="http://schemas.openxmlformats.org/officeDocument/2006/relationships/hyperlink" Target="http://pbs.twimg.com/profile_images/884672543780519937/V1A9oV4E_normal.jpg" TargetMode="External" /><Relationship Id="rId387" Type="http://schemas.openxmlformats.org/officeDocument/2006/relationships/hyperlink" Target="https://pbs.twimg.com/media/EI3TR1hXsAAVqk1.jpg" TargetMode="External" /><Relationship Id="rId388" Type="http://schemas.openxmlformats.org/officeDocument/2006/relationships/hyperlink" Target="http://pbs.twimg.com/profile_images/884672543780519937/V1A9oV4E_normal.jpg" TargetMode="External" /><Relationship Id="rId389" Type="http://schemas.openxmlformats.org/officeDocument/2006/relationships/hyperlink" Target="http://pbs.twimg.com/profile_images/820988813292011521/Bw9TfjiW_normal.jpg" TargetMode="External" /><Relationship Id="rId390" Type="http://schemas.openxmlformats.org/officeDocument/2006/relationships/hyperlink" Target="http://pbs.twimg.com/profile_images/1190164881967857664/-QqOdOmK_normal.jpg" TargetMode="External" /><Relationship Id="rId391" Type="http://schemas.openxmlformats.org/officeDocument/2006/relationships/hyperlink" Target="https://pbs.twimg.com/ext_tw_video_thumb/1194779957786005504/pu/img/RDFQlYdQefjNLx7S.jpg" TargetMode="External" /><Relationship Id="rId392" Type="http://schemas.openxmlformats.org/officeDocument/2006/relationships/hyperlink" Target="https://pbs.twimg.com/tweet_video_thumb/EJdYrXdXsAApoym.jpg" TargetMode="External" /><Relationship Id="rId393" Type="http://schemas.openxmlformats.org/officeDocument/2006/relationships/hyperlink" Target="http://pbs.twimg.com/profile_images/1190164881967857664/-QqOdOmK_normal.jpg" TargetMode="External" /><Relationship Id="rId394" Type="http://schemas.openxmlformats.org/officeDocument/2006/relationships/hyperlink" Target="http://pbs.twimg.com/profile_images/1190164881967857664/-QqOdOmK_normal.jpg" TargetMode="External" /><Relationship Id="rId395" Type="http://schemas.openxmlformats.org/officeDocument/2006/relationships/hyperlink" Target="https://pbs.twimg.com/tweet_video_thumb/EJeN9XNXUAA8bmZ.jpg" TargetMode="External" /><Relationship Id="rId396" Type="http://schemas.openxmlformats.org/officeDocument/2006/relationships/hyperlink" Target="http://pbs.twimg.com/profile_images/1190164881967857664/-QqOdOmK_normal.jpg" TargetMode="External" /><Relationship Id="rId397" Type="http://schemas.openxmlformats.org/officeDocument/2006/relationships/hyperlink" Target="https://pbs.twimg.com/tweet_video_thumb/EJe0XYQXkAAIJM_.jpg" TargetMode="External" /><Relationship Id="rId398" Type="http://schemas.openxmlformats.org/officeDocument/2006/relationships/hyperlink" Target="http://pbs.twimg.com/profile_images/1190164881967857664/-QqOdOmK_normal.jpg" TargetMode="External" /><Relationship Id="rId399" Type="http://schemas.openxmlformats.org/officeDocument/2006/relationships/hyperlink" Target="http://pbs.twimg.com/profile_images/776692731833905153/2AQmiscn_normal.jpg" TargetMode="External" /><Relationship Id="rId400" Type="http://schemas.openxmlformats.org/officeDocument/2006/relationships/hyperlink" Target="http://pbs.twimg.com/profile_images/1013928329114681345/37f08RGf_normal.jpg" TargetMode="External" /><Relationship Id="rId401" Type="http://schemas.openxmlformats.org/officeDocument/2006/relationships/hyperlink" Target="http://pbs.twimg.com/profile_images/1177332252012875776/POeU6Gk8_normal.jpg" TargetMode="External" /><Relationship Id="rId402" Type="http://schemas.openxmlformats.org/officeDocument/2006/relationships/hyperlink" Target="http://pbs.twimg.com/profile_images/1192746861783728128/OUQOUnlT_normal.png" TargetMode="External" /><Relationship Id="rId403" Type="http://schemas.openxmlformats.org/officeDocument/2006/relationships/hyperlink" Target="http://pbs.twimg.com/profile_images/773957337589567488/AtIjt8aC_normal.jpg" TargetMode="External" /><Relationship Id="rId404" Type="http://schemas.openxmlformats.org/officeDocument/2006/relationships/hyperlink" Target="http://pbs.twimg.com/profile_images/1058646830777536512/5IZ5V59G_normal.jpg" TargetMode="External" /><Relationship Id="rId405" Type="http://schemas.openxmlformats.org/officeDocument/2006/relationships/hyperlink" Target="https://pbs.twimg.com/media/EJcHja-XYAMN1Hw.jpg" TargetMode="External" /><Relationship Id="rId406" Type="http://schemas.openxmlformats.org/officeDocument/2006/relationships/hyperlink" Target="http://pbs.twimg.com/profile_images/1044989581983010817/MT5fAD2y_normal.jpg" TargetMode="External" /><Relationship Id="rId407" Type="http://schemas.openxmlformats.org/officeDocument/2006/relationships/hyperlink" Target="http://pbs.twimg.com/profile_images/650169730750287872/uFysftr6_normal.jpg" TargetMode="External" /><Relationship Id="rId408" Type="http://schemas.openxmlformats.org/officeDocument/2006/relationships/hyperlink" Target="http://pbs.twimg.com/profile_images/850819601906753537/CdoLJuMG_normal.jpg" TargetMode="External" /><Relationship Id="rId409" Type="http://schemas.openxmlformats.org/officeDocument/2006/relationships/hyperlink" Target="http://pbs.twimg.com/profile_images/1189721203805753345/qDcBw7-D_normal.png" TargetMode="External" /><Relationship Id="rId410" Type="http://schemas.openxmlformats.org/officeDocument/2006/relationships/hyperlink" Target="http://pbs.twimg.com/profile_images/560185413302628354/LjZDo2bv_normal.png" TargetMode="External" /><Relationship Id="rId411" Type="http://schemas.openxmlformats.org/officeDocument/2006/relationships/hyperlink" Target="http://pbs.twimg.com/profile_images/897164254272405507/ll_7EvI7_normal.jpg" TargetMode="External" /><Relationship Id="rId412" Type="http://schemas.openxmlformats.org/officeDocument/2006/relationships/hyperlink" Target="http://pbs.twimg.com/profile_images/1194258105246343169/WHZZEkQX_normal.jpg" TargetMode="External" /><Relationship Id="rId413" Type="http://schemas.openxmlformats.org/officeDocument/2006/relationships/hyperlink" Target="http://pbs.twimg.com/profile_images/1176729167418843137/d7p1gwXc_normal.jpg" TargetMode="External" /><Relationship Id="rId414" Type="http://schemas.openxmlformats.org/officeDocument/2006/relationships/hyperlink" Target="http://pbs.twimg.com/profile_images/1176729167418843137/d7p1gwXc_normal.jpg" TargetMode="External" /><Relationship Id="rId415" Type="http://schemas.openxmlformats.org/officeDocument/2006/relationships/hyperlink" Target="http://pbs.twimg.com/profile_images/1076433065524776960/5VdbhMev_normal.jpg" TargetMode="External" /><Relationship Id="rId416" Type="http://schemas.openxmlformats.org/officeDocument/2006/relationships/hyperlink" Target="http://pbs.twimg.com/profile_images/1129398230721155072/aN7-EC65_normal.jpg" TargetMode="External" /><Relationship Id="rId417" Type="http://schemas.openxmlformats.org/officeDocument/2006/relationships/hyperlink" Target="https://pbs.twimg.com/media/EJXIpb2XsAQDzEE.jpg" TargetMode="External" /><Relationship Id="rId418" Type="http://schemas.openxmlformats.org/officeDocument/2006/relationships/hyperlink" Target="http://pbs.twimg.com/profile_images/628240315007270912/54xjb9dM_normal.jpg" TargetMode="External" /><Relationship Id="rId419" Type="http://schemas.openxmlformats.org/officeDocument/2006/relationships/hyperlink" Target="https://pbs.twimg.com/media/EJhuD5RU0AA3e91.jpg" TargetMode="External" /><Relationship Id="rId420" Type="http://schemas.openxmlformats.org/officeDocument/2006/relationships/hyperlink" Target="http://pbs.twimg.com/profile_images/917485674730835968/CTdY13CA_normal.jpg" TargetMode="External" /><Relationship Id="rId421" Type="http://schemas.openxmlformats.org/officeDocument/2006/relationships/hyperlink" Target="http://pbs.twimg.com/profile_images/1191730609460252672/pBoDjhY7_normal.jpg" TargetMode="External" /><Relationship Id="rId422" Type="http://schemas.openxmlformats.org/officeDocument/2006/relationships/hyperlink" Target="http://pbs.twimg.com/profile_images/1184420162537230336/SfmFCMaf_normal.jpg" TargetMode="External" /><Relationship Id="rId423" Type="http://schemas.openxmlformats.org/officeDocument/2006/relationships/hyperlink" Target="http://pbs.twimg.com/profile_images/1184420162537230336/SfmFCMaf_normal.jpg" TargetMode="External" /><Relationship Id="rId424" Type="http://schemas.openxmlformats.org/officeDocument/2006/relationships/hyperlink" Target="http://pbs.twimg.com/profile_images/1184420162537230336/SfmFCMaf_normal.jpg" TargetMode="External" /><Relationship Id="rId425" Type="http://schemas.openxmlformats.org/officeDocument/2006/relationships/hyperlink" Target="http://pbs.twimg.com/profile_images/1184420162537230336/SfmFCMaf_normal.jpg" TargetMode="External" /><Relationship Id="rId426" Type="http://schemas.openxmlformats.org/officeDocument/2006/relationships/hyperlink" Target="http://pbs.twimg.com/profile_images/1186035474479173632/yfNmcvzH_normal.jpg" TargetMode="External" /><Relationship Id="rId427" Type="http://schemas.openxmlformats.org/officeDocument/2006/relationships/hyperlink" Target="http://pbs.twimg.com/profile_images/1187879914294435840/dhxopquZ_normal.jpg" TargetMode="External" /><Relationship Id="rId428" Type="http://schemas.openxmlformats.org/officeDocument/2006/relationships/hyperlink" Target="http://pbs.twimg.com/profile_images/930521890220838912/9JmnQxXF_normal.jpg" TargetMode="External" /><Relationship Id="rId429" Type="http://schemas.openxmlformats.org/officeDocument/2006/relationships/hyperlink" Target="http://pbs.twimg.com/profile_images/1120511029966929921/qyHCqCKO_normal.png" TargetMode="External" /><Relationship Id="rId430" Type="http://schemas.openxmlformats.org/officeDocument/2006/relationships/hyperlink" Target="http://pbs.twimg.com/profile_images/1120511029966929921/qyHCqCKO_normal.png" TargetMode="External" /><Relationship Id="rId431" Type="http://schemas.openxmlformats.org/officeDocument/2006/relationships/hyperlink" Target="http://pbs.twimg.com/profile_images/1120511029966929921/qyHCqCKO_normal.png" TargetMode="External" /><Relationship Id="rId432" Type="http://schemas.openxmlformats.org/officeDocument/2006/relationships/hyperlink" Target="https://pbs.twimg.com/media/EJiWBa6XsAA5vuq.jpg" TargetMode="External" /><Relationship Id="rId433" Type="http://schemas.openxmlformats.org/officeDocument/2006/relationships/hyperlink" Target="http://pbs.twimg.com/profile_images/685638856473849856/T5YFcqR4_normal.jpg" TargetMode="External" /><Relationship Id="rId434" Type="http://schemas.openxmlformats.org/officeDocument/2006/relationships/hyperlink" Target="http://pbs.twimg.com/profile_images/435538567792586752/CcX8p09G_normal.jpeg" TargetMode="External" /><Relationship Id="rId435" Type="http://schemas.openxmlformats.org/officeDocument/2006/relationships/hyperlink" Target="https://pbs.twimg.com/media/EJcAwt0XUAAja4p.png" TargetMode="External" /><Relationship Id="rId436" Type="http://schemas.openxmlformats.org/officeDocument/2006/relationships/hyperlink" Target="https://pbs.twimg.com/media/EJlR3q-W4AQiXtA.png" TargetMode="External" /><Relationship Id="rId437" Type="http://schemas.openxmlformats.org/officeDocument/2006/relationships/hyperlink" Target="http://pbs.twimg.com/profile_images/1089569620141387777/Kd5f_VXM_normal.jpg" TargetMode="External" /><Relationship Id="rId438" Type="http://schemas.openxmlformats.org/officeDocument/2006/relationships/hyperlink" Target="https://pbs.twimg.com/media/EJmbpBKXUAY-496.jpg" TargetMode="External" /><Relationship Id="rId439" Type="http://schemas.openxmlformats.org/officeDocument/2006/relationships/hyperlink" Target="http://pbs.twimg.com/profile_images/828776587021553664/HaCFStnH_normal.jpg" TargetMode="External" /><Relationship Id="rId440" Type="http://schemas.openxmlformats.org/officeDocument/2006/relationships/hyperlink" Target="https://pbs.twimg.com/media/EIsP9sxX0AERdse.jpg" TargetMode="External" /><Relationship Id="rId441" Type="http://schemas.openxmlformats.org/officeDocument/2006/relationships/hyperlink" Target="http://pbs.twimg.com/profile_images/943464893495246848/KIFK3gWI_normal.jpg" TargetMode="External" /><Relationship Id="rId442" Type="http://schemas.openxmlformats.org/officeDocument/2006/relationships/hyperlink" Target="http://pbs.twimg.com/profile_images/1177332252012875776/POeU6Gk8_normal.jpg" TargetMode="External" /><Relationship Id="rId443" Type="http://schemas.openxmlformats.org/officeDocument/2006/relationships/hyperlink" Target="http://pbs.twimg.com/profile_images/1029818823640264705/8tWZ4S8V_normal.jpg" TargetMode="External" /><Relationship Id="rId444" Type="http://schemas.openxmlformats.org/officeDocument/2006/relationships/hyperlink" Target="http://pbs.twimg.com/profile_images/943464893495246848/KIFK3gWI_normal.jpg" TargetMode="External" /><Relationship Id="rId445" Type="http://schemas.openxmlformats.org/officeDocument/2006/relationships/hyperlink" Target="https://pbs.twimg.com/media/EJUynOOWkAAbgdL.jpg" TargetMode="External" /><Relationship Id="rId446" Type="http://schemas.openxmlformats.org/officeDocument/2006/relationships/hyperlink" Target="https://pbs.twimg.com/media/EJm93ZQWsAYY01t.jpg" TargetMode="External" /><Relationship Id="rId447" Type="http://schemas.openxmlformats.org/officeDocument/2006/relationships/hyperlink" Target="https://pbs.twimg.com/media/EJnHQo7X0AAGg3N.jpg" TargetMode="External" /><Relationship Id="rId448" Type="http://schemas.openxmlformats.org/officeDocument/2006/relationships/hyperlink" Target="http://pbs.twimg.com/profile_images/1194743757071093767/wG_xT6zW_normal.jpg" TargetMode="External" /><Relationship Id="rId449" Type="http://schemas.openxmlformats.org/officeDocument/2006/relationships/hyperlink" Target="http://pbs.twimg.com/profile_images/1194743757071093767/wG_xT6zW_normal.jpg" TargetMode="External" /><Relationship Id="rId450" Type="http://schemas.openxmlformats.org/officeDocument/2006/relationships/hyperlink" Target="https://pbs.twimg.com/media/EJpHDntXsAMjDsU.jpg" TargetMode="External" /><Relationship Id="rId451" Type="http://schemas.openxmlformats.org/officeDocument/2006/relationships/hyperlink" Target="https://pbs.twimg.com/media/EJUggNKXkAEhZR1.jpg" TargetMode="External" /><Relationship Id="rId452" Type="http://schemas.openxmlformats.org/officeDocument/2006/relationships/hyperlink" Target="http://pbs.twimg.com/profile_images/1159145779879133185/m84sOC_Z_normal.jpg" TargetMode="External" /><Relationship Id="rId453" Type="http://schemas.openxmlformats.org/officeDocument/2006/relationships/hyperlink" Target="http://pbs.twimg.com/profile_images/929639611667644416/wjDspV65_normal.jpg" TargetMode="External" /><Relationship Id="rId454" Type="http://schemas.openxmlformats.org/officeDocument/2006/relationships/hyperlink" Target="http://pbs.twimg.com/profile_images/934273769484402688/aDnKCw3s_normal.jpg" TargetMode="External" /><Relationship Id="rId455" Type="http://schemas.openxmlformats.org/officeDocument/2006/relationships/hyperlink" Target="https://twitter.com/#!/territhompson80/status/1191526509363826689" TargetMode="External" /><Relationship Id="rId456" Type="http://schemas.openxmlformats.org/officeDocument/2006/relationships/hyperlink" Target="https://twitter.com/#!/investinglegend/status/1191527936773574656" TargetMode="External" /><Relationship Id="rId457" Type="http://schemas.openxmlformats.org/officeDocument/2006/relationships/hyperlink" Target="https://twitter.com/#!/deplorablegop13/status/1191550107964997633" TargetMode="External" /><Relationship Id="rId458" Type="http://schemas.openxmlformats.org/officeDocument/2006/relationships/hyperlink" Target="https://twitter.com/#!/gfi_himmelreich/status/1191601645135773696" TargetMode="External" /><Relationship Id="rId459" Type="http://schemas.openxmlformats.org/officeDocument/2006/relationships/hyperlink" Target="https://twitter.com/#!/nothingbutdreek/status/1191624021026230272" TargetMode="External" /><Relationship Id="rId460" Type="http://schemas.openxmlformats.org/officeDocument/2006/relationships/hyperlink" Target="https://twitter.com/#!/fatih_solen/status/1191633009687977984" TargetMode="External" /><Relationship Id="rId461" Type="http://schemas.openxmlformats.org/officeDocument/2006/relationships/hyperlink" Target="https://twitter.com/#!/rthegrate/status/1191682409294491649" TargetMode="External" /><Relationship Id="rId462" Type="http://schemas.openxmlformats.org/officeDocument/2006/relationships/hyperlink" Target="https://twitter.com/#!/librariesval/status/1191719919521615873" TargetMode="External" /><Relationship Id="rId463" Type="http://schemas.openxmlformats.org/officeDocument/2006/relationships/hyperlink" Target="https://twitter.com/#!/wactmac/status/1191721132535287813" TargetMode="External" /><Relationship Id="rId464" Type="http://schemas.openxmlformats.org/officeDocument/2006/relationships/hyperlink" Target="https://twitter.com/#!/johntrendler/status/1191770176368173056" TargetMode="External" /><Relationship Id="rId465" Type="http://schemas.openxmlformats.org/officeDocument/2006/relationships/hyperlink" Target="https://twitter.com/#!/annetteraveneau/status/1191799601348644865" TargetMode="External" /><Relationship Id="rId466" Type="http://schemas.openxmlformats.org/officeDocument/2006/relationships/hyperlink" Target="https://twitter.com/#!/jennabossert/status/1191805232264536064" TargetMode="External" /><Relationship Id="rId467" Type="http://schemas.openxmlformats.org/officeDocument/2006/relationships/hyperlink" Target="https://twitter.com/#!/naleo/status/1191799251849887747" TargetMode="External" /><Relationship Id="rId468" Type="http://schemas.openxmlformats.org/officeDocument/2006/relationships/hyperlink" Target="https://twitter.com/#!/julicabrales/status/1191839366655696897" TargetMode="External" /><Relationship Id="rId469" Type="http://schemas.openxmlformats.org/officeDocument/2006/relationships/hyperlink" Target="https://twitter.com/#!/fraudauditor/status/1191877031090364416" TargetMode="External" /><Relationship Id="rId470" Type="http://schemas.openxmlformats.org/officeDocument/2006/relationships/hyperlink" Target="https://twitter.com/#!/gordonfbennett/status/1191874465291853824" TargetMode="External" /><Relationship Id="rId471" Type="http://schemas.openxmlformats.org/officeDocument/2006/relationships/hyperlink" Target="https://twitter.com/#!/netminnow/status/1191881336635756545" TargetMode="External" /><Relationship Id="rId472" Type="http://schemas.openxmlformats.org/officeDocument/2006/relationships/hyperlink" Target="https://twitter.com/#!/padakitty/status/1191905130536460289" TargetMode="External" /><Relationship Id="rId473" Type="http://schemas.openxmlformats.org/officeDocument/2006/relationships/hyperlink" Target="https://twitter.com/#!/sam_perrin/status/1192019816451842050" TargetMode="External" /><Relationship Id="rId474" Type="http://schemas.openxmlformats.org/officeDocument/2006/relationships/hyperlink" Target="https://twitter.com/#!/o_oweil/status/1191622165692604417" TargetMode="External" /><Relationship Id="rId475" Type="http://schemas.openxmlformats.org/officeDocument/2006/relationships/hyperlink" Target="https://twitter.com/#!/o_oweil/status/1192022312675160064" TargetMode="External" /><Relationship Id="rId476" Type="http://schemas.openxmlformats.org/officeDocument/2006/relationships/hyperlink" Target="https://twitter.com/#!/asystecdms/status/1192072739164708864" TargetMode="External" /><Relationship Id="rId477" Type="http://schemas.openxmlformats.org/officeDocument/2006/relationships/hyperlink" Target="https://twitter.com/#!/kevinstan4d/status/1192064398807982083" TargetMode="External" /><Relationship Id="rId478" Type="http://schemas.openxmlformats.org/officeDocument/2006/relationships/hyperlink" Target="https://twitter.com/#!/lightnessalways/status/1192092714726236160" TargetMode="External" /><Relationship Id="rId479" Type="http://schemas.openxmlformats.org/officeDocument/2006/relationships/hyperlink" Target="https://twitter.com/#!/airdropster/status/1192113078537785345" TargetMode="External" /><Relationship Id="rId480" Type="http://schemas.openxmlformats.org/officeDocument/2006/relationships/hyperlink" Target="https://twitter.com/#!/kboehlert/status/1192126061959499776" TargetMode="External" /><Relationship Id="rId481" Type="http://schemas.openxmlformats.org/officeDocument/2006/relationships/hyperlink" Target="https://twitter.com/#!/senhanksanders/status/1192257962959679488" TargetMode="External" /><Relationship Id="rId482" Type="http://schemas.openxmlformats.org/officeDocument/2006/relationships/hyperlink" Target="https://twitter.com/#!/nafs2016/status/1192274109482328064" TargetMode="External" /><Relationship Id="rId483" Type="http://schemas.openxmlformats.org/officeDocument/2006/relationships/hyperlink" Target="https://twitter.com/#!/spidey2345/status/1192274229523369987" TargetMode="External" /><Relationship Id="rId484" Type="http://schemas.openxmlformats.org/officeDocument/2006/relationships/hyperlink" Target="https://twitter.com/#!/trextrip/status/1191539262132563974" TargetMode="External" /><Relationship Id="rId485" Type="http://schemas.openxmlformats.org/officeDocument/2006/relationships/hyperlink" Target="https://twitter.com/#!/trextrip/status/1192517795759689730" TargetMode="External" /><Relationship Id="rId486" Type="http://schemas.openxmlformats.org/officeDocument/2006/relationships/hyperlink" Target="https://twitter.com/#!/hereshenry/status/1192527511655194625" TargetMode="External" /><Relationship Id="rId487" Type="http://schemas.openxmlformats.org/officeDocument/2006/relationships/hyperlink" Target="https://twitter.com/#!/eglowrey/status/1192536255885664256" TargetMode="External" /><Relationship Id="rId488" Type="http://schemas.openxmlformats.org/officeDocument/2006/relationships/hyperlink" Target="https://twitter.com/#!/pramod_rane/status/1192580001050181633" TargetMode="External" /><Relationship Id="rId489" Type="http://schemas.openxmlformats.org/officeDocument/2006/relationships/hyperlink" Target="https://twitter.com/#!/gypsydennis/status/1192650567258005504" TargetMode="External" /><Relationship Id="rId490" Type="http://schemas.openxmlformats.org/officeDocument/2006/relationships/hyperlink" Target="https://twitter.com/#!/nwgsdpdx/status/1192673182202777600" TargetMode="External" /><Relationship Id="rId491" Type="http://schemas.openxmlformats.org/officeDocument/2006/relationships/hyperlink" Target="https://twitter.com/#!/mpoore/status/1192677952154157056" TargetMode="External" /><Relationship Id="rId492" Type="http://schemas.openxmlformats.org/officeDocument/2006/relationships/hyperlink" Target="https://twitter.com/#!/llabuda/status/1192678781741174784" TargetMode="External" /><Relationship Id="rId493" Type="http://schemas.openxmlformats.org/officeDocument/2006/relationships/hyperlink" Target="https://twitter.com/#!/akvirtualgeek/status/1192553417199120384" TargetMode="External" /><Relationship Id="rId494" Type="http://schemas.openxmlformats.org/officeDocument/2006/relationships/hyperlink" Target="https://twitter.com/#!/akvirtualgeek/status/1192724428091613184" TargetMode="External" /><Relationship Id="rId495" Type="http://schemas.openxmlformats.org/officeDocument/2006/relationships/hyperlink" Target="https://twitter.com/#!/ctopope/status/1192726465063899136" TargetMode="External" /><Relationship Id="rId496" Type="http://schemas.openxmlformats.org/officeDocument/2006/relationships/hyperlink" Target="https://twitter.com/#!/afragop72/status/1192728583954935808" TargetMode="External" /><Relationship Id="rId497" Type="http://schemas.openxmlformats.org/officeDocument/2006/relationships/hyperlink" Target="https://twitter.com/#!/jarhead_trader/status/1192754018638028800" TargetMode="External" /><Relationship Id="rId498" Type="http://schemas.openxmlformats.org/officeDocument/2006/relationships/hyperlink" Target="https://twitter.com/#!/virtualhobbit/status/1192756934270578688" TargetMode="External" /><Relationship Id="rId499" Type="http://schemas.openxmlformats.org/officeDocument/2006/relationships/hyperlink" Target="https://twitter.com/#!/anacoll_ucdm/status/1192872242998366208" TargetMode="External" /><Relationship Id="rId500" Type="http://schemas.openxmlformats.org/officeDocument/2006/relationships/hyperlink" Target="https://twitter.com/#!/josieblawson/status/1192890397304844288" TargetMode="External" /><Relationship Id="rId501" Type="http://schemas.openxmlformats.org/officeDocument/2006/relationships/hyperlink" Target="https://twitter.com/#!/arief9kb/status/1192900644538990592" TargetMode="External" /><Relationship Id="rId502" Type="http://schemas.openxmlformats.org/officeDocument/2006/relationships/hyperlink" Target="https://twitter.com/#!/mechi6d2/status/1192932475074482177" TargetMode="External" /><Relationship Id="rId503" Type="http://schemas.openxmlformats.org/officeDocument/2006/relationships/hyperlink" Target="https://twitter.com/#!/evinjildaz/status/1192760858419630080" TargetMode="External" /><Relationship Id="rId504" Type="http://schemas.openxmlformats.org/officeDocument/2006/relationships/hyperlink" Target="https://twitter.com/#!/matthieudiscour/status/1192793284986507265" TargetMode="External" /><Relationship Id="rId505" Type="http://schemas.openxmlformats.org/officeDocument/2006/relationships/hyperlink" Target="https://twitter.com/#!/franceandghana/status/1193076040098299905" TargetMode="External" /><Relationship Id="rId506" Type="http://schemas.openxmlformats.org/officeDocument/2006/relationships/hyperlink" Target="https://twitter.com/#!/mbordlaurans/status/1193084301224665088" TargetMode="External" /><Relationship Id="rId507" Type="http://schemas.openxmlformats.org/officeDocument/2006/relationships/hyperlink" Target="https://twitter.com/#!/ebrahimaldesouk/status/1193103269079457792" TargetMode="External" /><Relationship Id="rId508" Type="http://schemas.openxmlformats.org/officeDocument/2006/relationships/hyperlink" Target="https://twitter.com/#!/eswar369/status/1193136575212736512" TargetMode="External" /><Relationship Id="rId509" Type="http://schemas.openxmlformats.org/officeDocument/2006/relationships/hyperlink" Target="https://twitter.com/#!/kittitas_lwv/status/1193155168012886016" TargetMode="External" /><Relationship Id="rId510" Type="http://schemas.openxmlformats.org/officeDocument/2006/relationships/hyperlink" Target="https://twitter.com/#!/gsoeldner/status/1188499131658059777" TargetMode="External" /><Relationship Id="rId511" Type="http://schemas.openxmlformats.org/officeDocument/2006/relationships/hyperlink" Target="https://twitter.com/#!/gsoeldner/status/1193166456705421317" TargetMode="External" /><Relationship Id="rId512" Type="http://schemas.openxmlformats.org/officeDocument/2006/relationships/hyperlink" Target="https://twitter.com/#!/jenssoeldner/status/1192943007659626496" TargetMode="External" /><Relationship Id="rId513" Type="http://schemas.openxmlformats.org/officeDocument/2006/relationships/hyperlink" Target="https://twitter.com/#!/jenssoeldner/status/1193200369029046272" TargetMode="External" /><Relationship Id="rId514" Type="http://schemas.openxmlformats.org/officeDocument/2006/relationships/hyperlink" Target="https://twitter.com/#!/cyclingsaoirse/status/1193242667599089664" TargetMode="External" /><Relationship Id="rId515" Type="http://schemas.openxmlformats.org/officeDocument/2006/relationships/hyperlink" Target="https://twitter.com/#!/mryardbug/status/1193522438602215424" TargetMode="External" /><Relationship Id="rId516" Type="http://schemas.openxmlformats.org/officeDocument/2006/relationships/hyperlink" Target="https://twitter.com/#!/deepak_vmware/status/1192901118814064640" TargetMode="External" /><Relationship Id="rId517" Type="http://schemas.openxmlformats.org/officeDocument/2006/relationships/hyperlink" Target="https://twitter.com/#!/deepak_vmware/status/1193541872003584001" TargetMode="External" /><Relationship Id="rId518" Type="http://schemas.openxmlformats.org/officeDocument/2006/relationships/hyperlink" Target="https://twitter.com/#!/santchiweb/status/1193542129890582532" TargetMode="External" /><Relationship Id="rId519" Type="http://schemas.openxmlformats.org/officeDocument/2006/relationships/hyperlink" Target="https://twitter.com/#!/technicalvalues/status/861583574599913473" TargetMode="External" /><Relationship Id="rId520" Type="http://schemas.openxmlformats.org/officeDocument/2006/relationships/hyperlink" Target="https://twitter.com/#!/garyflynnau/status/1193552421424902145" TargetMode="External" /><Relationship Id="rId521" Type="http://schemas.openxmlformats.org/officeDocument/2006/relationships/hyperlink" Target="https://twitter.com/#!/luwagarluwagar/status/1193593388739833856" TargetMode="External" /><Relationship Id="rId522" Type="http://schemas.openxmlformats.org/officeDocument/2006/relationships/hyperlink" Target="https://twitter.com/#!/marybethtrz710/status/1193634607519940609" TargetMode="External" /><Relationship Id="rId523" Type="http://schemas.openxmlformats.org/officeDocument/2006/relationships/hyperlink" Target="https://twitter.com/#!/big_fos/status/1193582747543052288" TargetMode="External" /><Relationship Id="rId524" Type="http://schemas.openxmlformats.org/officeDocument/2006/relationships/hyperlink" Target="https://twitter.com/#!/pat_greeneyes/status/1193662728256311296" TargetMode="External" /><Relationship Id="rId525" Type="http://schemas.openxmlformats.org/officeDocument/2006/relationships/hyperlink" Target="https://twitter.com/#!/is4bestbusiness/status/1192688047437033472" TargetMode="External" /><Relationship Id="rId526" Type="http://schemas.openxmlformats.org/officeDocument/2006/relationships/hyperlink" Target="https://twitter.com/#!/is4bestbusiness/status/1193762117532430336" TargetMode="External" /><Relationship Id="rId527" Type="http://schemas.openxmlformats.org/officeDocument/2006/relationships/hyperlink" Target="https://twitter.com/#!/hakan61006184/status/1193793851057754112" TargetMode="External" /><Relationship Id="rId528" Type="http://schemas.openxmlformats.org/officeDocument/2006/relationships/hyperlink" Target="https://twitter.com/#!/lowngsnake/status/1193805076923658241" TargetMode="External" /><Relationship Id="rId529" Type="http://schemas.openxmlformats.org/officeDocument/2006/relationships/hyperlink" Target="https://twitter.com/#!/paulofreitas84/status/1193807830396145667" TargetMode="External" /><Relationship Id="rId530" Type="http://schemas.openxmlformats.org/officeDocument/2006/relationships/hyperlink" Target="https://twitter.com/#!/binarytesting/status/1193809466233196545" TargetMode="External" /><Relationship Id="rId531" Type="http://schemas.openxmlformats.org/officeDocument/2006/relationships/hyperlink" Target="https://twitter.com/#!/pssfairdrops/status/1193812829385691137" TargetMode="External" /><Relationship Id="rId532" Type="http://schemas.openxmlformats.org/officeDocument/2006/relationships/hyperlink" Target="https://twitter.com/#!/satpal_satpal/status/1193833148154441728" TargetMode="External" /><Relationship Id="rId533" Type="http://schemas.openxmlformats.org/officeDocument/2006/relationships/hyperlink" Target="https://twitter.com/#!/hashgoal_pool/status/1193880504610607104" TargetMode="External" /><Relationship Id="rId534" Type="http://schemas.openxmlformats.org/officeDocument/2006/relationships/hyperlink" Target="https://twitter.com/#!/centralcrypto/status/1193881050985795584" TargetMode="External" /><Relationship Id="rId535" Type="http://schemas.openxmlformats.org/officeDocument/2006/relationships/hyperlink" Target="https://twitter.com/#!/pravin_bhudiya/status/1193881370075918337" TargetMode="External" /><Relationship Id="rId536" Type="http://schemas.openxmlformats.org/officeDocument/2006/relationships/hyperlink" Target="https://twitter.com/#!/geranqn/status/1193891216506675201" TargetMode="External" /><Relationship Id="rId537" Type="http://schemas.openxmlformats.org/officeDocument/2006/relationships/hyperlink" Target="https://twitter.com/#!/cryptolady08/status/1193909717837312000" TargetMode="External" /><Relationship Id="rId538" Type="http://schemas.openxmlformats.org/officeDocument/2006/relationships/hyperlink" Target="https://twitter.com/#!/dameliatus/status/1193939554266484736" TargetMode="External" /><Relationship Id="rId539" Type="http://schemas.openxmlformats.org/officeDocument/2006/relationships/hyperlink" Target="https://twitter.com/#!/david4mktg/status/1194066335585554432" TargetMode="External" /><Relationship Id="rId540" Type="http://schemas.openxmlformats.org/officeDocument/2006/relationships/hyperlink" Target="https://twitter.com/#!/david4mktg/status/1193215825500459009" TargetMode="External" /><Relationship Id="rId541" Type="http://schemas.openxmlformats.org/officeDocument/2006/relationships/hyperlink" Target="https://twitter.com/#!/kamla_5abi/status/1194072328071610368" TargetMode="External" /><Relationship Id="rId542" Type="http://schemas.openxmlformats.org/officeDocument/2006/relationships/hyperlink" Target="https://twitter.com/#!/greg_lythe/status/1194087974184660992" TargetMode="External" /><Relationship Id="rId543" Type="http://schemas.openxmlformats.org/officeDocument/2006/relationships/hyperlink" Target="https://twitter.com/#!/mvkevinb/status/1194097303914733568" TargetMode="External" /><Relationship Id="rId544" Type="http://schemas.openxmlformats.org/officeDocument/2006/relationships/hyperlink" Target="https://twitter.com/#!/cas_2050001283/status/1194135584782061568" TargetMode="External" /><Relationship Id="rId545" Type="http://schemas.openxmlformats.org/officeDocument/2006/relationships/hyperlink" Target="https://twitter.com/#!/moneroarmy/status/1194176543049863168" TargetMode="External" /><Relationship Id="rId546" Type="http://schemas.openxmlformats.org/officeDocument/2006/relationships/hyperlink" Target="https://twitter.com/#!/maxmasher/status/1194190622355316736" TargetMode="External" /><Relationship Id="rId547" Type="http://schemas.openxmlformats.org/officeDocument/2006/relationships/hyperlink" Target="https://twitter.com/#!/lapartisane/status/1194218084543782914" TargetMode="External" /><Relationship Id="rId548" Type="http://schemas.openxmlformats.org/officeDocument/2006/relationships/hyperlink" Target="https://twitter.com/#!/brandon39156690/status/1193804096555438080" TargetMode="External" /><Relationship Id="rId549" Type="http://schemas.openxmlformats.org/officeDocument/2006/relationships/hyperlink" Target="https://twitter.com/#!/brandon39156690/status/1194287293386952709" TargetMode="External" /><Relationship Id="rId550" Type="http://schemas.openxmlformats.org/officeDocument/2006/relationships/hyperlink" Target="https://twitter.com/#!/dieseljones2/status/1194287989905612801" TargetMode="External" /><Relationship Id="rId551" Type="http://schemas.openxmlformats.org/officeDocument/2006/relationships/hyperlink" Target="https://twitter.com/#!/bitcoingupta/status/1194288813033562121" TargetMode="External" /><Relationship Id="rId552" Type="http://schemas.openxmlformats.org/officeDocument/2006/relationships/hyperlink" Target="https://twitter.com/#!/bitcoin_publish/status/1194289390857719809" TargetMode="External" /><Relationship Id="rId553" Type="http://schemas.openxmlformats.org/officeDocument/2006/relationships/hyperlink" Target="https://twitter.com/#!/bitcoinrey/status/1194294641438478337" TargetMode="External" /><Relationship Id="rId554" Type="http://schemas.openxmlformats.org/officeDocument/2006/relationships/hyperlink" Target="https://twitter.com/#!/bitcoinlovers6/status/1194301560844673024" TargetMode="External" /><Relationship Id="rId555" Type="http://schemas.openxmlformats.org/officeDocument/2006/relationships/hyperlink" Target="https://twitter.com/#!/verybullish/status/1194331292306935809" TargetMode="External" /><Relationship Id="rId556" Type="http://schemas.openxmlformats.org/officeDocument/2006/relationships/hyperlink" Target="https://twitter.com/#!/abhibisht89/status/1194394638540558342" TargetMode="External" /><Relationship Id="rId557" Type="http://schemas.openxmlformats.org/officeDocument/2006/relationships/hyperlink" Target="https://twitter.com/#!/belarus91358527/status/1194401965851250690" TargetMode="External" /><Relationship Id="rId558" Type="http://schemas.openxmlformats.org/officeDocument/2006/relationships/hyperlink" Target="https://twitter.com/#!/mindandtrading/status/1193876823471534080" TargetMode="External" /><Relationship Id="rId559" Type="http://schemas.openxmlformats.org/officeDocument/2006/relationships/hyperlink" Target="https://twitter.com/#!/giveawayocean/status/1194455235080536065" TargetMode="External" /><Relationship Id="rId560" Type="http://schemas.openxmlformats.org/officeDocument/2006/relationships/hyperlink" Target="https://twitter.com/#!/manderlucci/status/1194500392232607744" TargetMode="External" /><Relationship Id="rId561" Type="http://schemas.openxmlformats.org/officeDocument/2006/relationships/hyperlink" Target="https://twitter.com/#!/efrontoni/status/1194393679802314752" TargetMode="External" /><Relationship Id="rId562" Type="http://schemas.openxmlformats.org/officeDocument/2006/relationships/hyperlink" Target="https://twitter.com/#!/thecuriousluke/status/1194500407604711424" TargetMode="External" /><Relationship Id="rId563" Type="http://schemas.openxmlformats.org/officeDocument/2006/relationships/hyperlink" Target="https://twitter.com/#!/alfredrol/status/1194535359759241216" TargetMode="External" /><Relationship Id="rId564" Type="http://schemas.openxmlformats.org/officeDocument/2006/relationships/hyperlink" Target="https://twitter.com/#!/roelandstrijk/status/1194628795216486401" TargetMode="External" /><Relationship Id="rId565" Type="http://schemas.openxmlformats.org/officeDocument/2006/relationships/hyperlink" Target="https://twitter.com/#!/visresassn/status/1192592786450722822" TargetMode="External" /><Relationship Id="rId566" Type="http://schemas.openxmlformats.org/officeDocument/2006/relationships/hyperlink" Target="https://twitter.com/#!/arlisnap/status/1193568501736165377" TargetMode="External" /><Relationship Id="rId567" Type="http://schemas.openxmlformats.org/officeDocument/2006/relationships/hyperlink" Target="https://twitter.com/#!/visresassn/status/1193559159234543617" TargetMode="External" /><Relationship Id="rId568" Type="http://schemas.openxmlformats.org/officeDocument/2006/relationships/hyperlink" Target="https://twitter.com/#!/visresassn/status/1194631536575860737" TargetMode="External" /><Relationship Id="rId569" Type="http://schemas.openxmlformats.org/officeDocument/2006/relationships/hyperlink" Target="https://twitter.com/#!/visresassn/status/1191717256931270663" TargetMode="External" /><Relationship Id="rId570" Type="http://schemas.openxmlformats.org/officeDocument/2006/relationships/hyperlink" Target="https://twitter.com/#!/visresassn/status/1192094815636340736" TargetMode="External" /><Relationship Id="rId571" Type="http://schemas.openxmlformats.org/officeDocument/2006/relationships/hyperlink" Target="https://twitter.com/#!/visresassn/status/1192125097496195072" TargetMode="External" /><Relationship Id="rId572" Type="http://schemas.openxmlformats.org/officeDocument/2006/relationships/hyperlink" Target="https://twitter.com/#!/visresassn/status/1194355453020393472" TargetMode="External" /><Relationship Id="rId573" Type="http://schemas.openxmlformats.org/officeDocument/2006/relationships/hyperlink" Target="https://twitter.com/#!/bgronas/status/1194646395770298375" TargetMode="External" /><Relationship Id="rId574" Type="http://schemas.openxmlformats.org/officeDocument/2006/relationships/hyperlink" Target="https://twitter.com/#!/wiski_praat/status/1194528967417585664" TargetMode="External" /><Relationship Id="rId575" Type="http://schemas.openxmlformats.org/officeDocument/2006/relationships/hyperlink" Target="https://twitter.com/#!/dacom/status/1194548002234523649" TargetMode="External" /><Relationship Id="rId576" Type="http://schemas.openxmlformats.org/officeDocument/2006/relationships/hyperlink" Target="https://twitter.com/#!/_ivor/status/1194650817187454981" TargetMode="External" /><Relationship Id="rId577" Type="http://schemas.openxmlformats.org/officeDocument/2006/relationships/hyperlink" Target="https://twitter.com/#!/aimeeorleans/status/1194691415923679234" TargetMode="External" /><Relationship Id="rId578" Type="http://schemas.openxmlformats.org/officeDocument/2006/relationships/hyperlink" Target="https://twitter.com/#!/jonathanmedd/status/1194697407012966401" TargetMode="External" /><Relationship Id="rId579" Type="http://schemas.openxmlformats.org/officeDocument/2006/relationships/hyperlink" Target="https://twitter.com/#!/simoneady/status/1194698054462582785" TargetMode="External" /><Relationship Id="rId580" Type="http://schemas.openxmlformats.org/officeDocument/2006/relationships/hyperlink" Target="https://twitter.com/#!/jamcleo/status/1194699383620734976" TargetMode="External" /><Relationship Id="rId581" Type="http://schemas.openxmlformats.org/officeDocument/2006/relationships/hyperlink" Target="https://twitter.com/#!/_chelnak/status/1194700671737618432" TargetMode="External" /><Relationship Id="rId582" Type="http://schemas.openxmlformats.org/officeDocument/2006/relationships/hyperlink" Target="https://twitter.com/#!/thewaywithanoa/status/1194724101790818304" TargetMode="External" /><Relationship Id="rId583" Type="http://schemas.openxmlformats.org/officeDocument/2006/relationships/hyperlink" Target="https://twitter.com/#!/tenshiakari12/status/1194732053503381505" TargetMode="External" /><Relationship Id="rId584" Type="http://schemas.openxmlformats.org/officeDocument/2006/relationships/hyperlink" Target="https://twitter.com/#!/hazenet/status/1194743469262221312" TargetMode="External" /><Relationship Id="rId585" Type="http://schemas.openxmlformats.org/officeDocument/2006/relationships/hyperlink" Target="https://twitter.com/#!/vhybriduk/status/1194754460326809601" TargetMode="External" /><Relationship Id="rId586" Type="http://schemas.openxmlformats.org/officeDocument/2006/relationships/hyperlink" Target="https://twitter.com/#!/tokiwana/status/1194765316741640198" TargetMode="External" /><Relationship Id="rId587" Type="http://schemas.openxmlformats.org/officeDocument/2006/relationships/hyperlink" Target="https://twitter.com/#!/newgaproject/status/1194674686975729669" TargetMode="External" /><Relationship Id="rId588" Type="http://schemas.openxmlformats.org/officeDocument/2006/relationships/hyperlink" Target="https://twitter.com/#!/cheekyewe/status/1194782134214381568" TargetMode="External" /><Relationship Id="rId589" Type="http://schemas.openxmlformats.org/officeDocument/2006/relationships/hyperlink" Target="https://twitter.com/#!/iche_me/status/1194826102662930437" TargetMode="External" /><Relationship Id="rId590" Type="http://schemas.openxmlformats.org/officeDocument/2006/relationships/hyperlink" Target="https://twitter.com/#!/demforlife3/status/1194827010192875520" TargetMode="External" /><Relationship Id="rId591" Type="http://schemas.openxmlformats.org/officeDocument/2006/relationships/hyperlink" Target="https://twitter.com/#!/lizmoblubuckeye/status/1194829768639885312" TargetMode="External" /><Relationship Id="rId592" Type="http://schemas.openxmlformats.org/officeDocument/2006/relationships/hyperlink" Target="https://twitter.com/#!/hanianempress/status/1194832974551760896" TargetMode="External" /><Relationship Id="rId593" Type="http://schemas.openxmlformats.org/officeDocument/2006/relationships/hyperlink" Target="https://twitter.com/#!/we_are_vector/status/1194833437590462464" TargetMode="External" /><Relationship Id="rId594" Type="http://schemas.openxmlformats.org/officeDocument/2006/relationships/hyperlink" Target="https://twitter.com/#!/ravenresists/status/1194838855276539905" TargetMode="External" /><Relationship Id="rId595" Type="http://schemas.openxmlformats.org/officeDocument/2006/relationships/hyperlink" Target="https://twitter.com/#!/kazem7777m/status/1194912499201495040" TargetMode="External" /><Relationship Id="rId596" Type="http://schemas.openxmlformats.org/officeDocument/2006/relationships/hyperlink" Target="https://twitter.com/#!/bitcoin_bullet/status/1194286825780609024" TargetMode="External" /><Relationship Id="rId597" Type="http://schemas.openxmlformats.org/officeDocument/2006/relationships/hyperlink" Target="https://twitter.com/#!/pthudunofficial/status/1194301641018597376" TargetMode="External" /><Relationship Id="rId598" Type="http://schemas.openxmlformats.org/officeDocument/2006/relationships/hyperlink" Target="https://twitter.com/#!/pthudunofficial/status/1194912589362475009" TargetMode="External" /><Relationship Id="rId599" Type="http://schemas.openxmlformats.org/officeDocument/2006/relationships/hyperlink" Target="https://twitter.com/#!/eazyrt/status/1194912659981918208" TargetMode="External" /><Relationship Id="rId600" Type="http://schemas.openxmlformats.org/officeDocument/2006/relationships/hyperlink" Target="https://twitter.com/#!/giulianoberteo/status/1194933213996732416" TargetMode="External" /><Relationship Id="rId601" Type="http://schemas.openxmlformats.org/officeDocument/2006/relationships/hyperlink" Target="https://twitter.com/#!/dizzle5000/status/1194940099517173760" TargetMode="External" /><Relationship Id="rId602" Type="http://schemas.openxmlformats.org/officeDocument/2006/relationships/hyperlink" Target="https://twitter.com/#!/do0dzzz/status/1194949566392602624" TargetMode="External" /><Relationship Id="rId603" Type="http://schemas.openxmlformats.org/officeDocument/2006/relationships/hyperlink" Target="https://twitter.com/#!/letsmake_laugh/status/1194963395721613314" TargetMode="External" /><Relationship Id="rId604" Type="http://schemas.openxmlformats.org/officeDocument/2006/relationships/hyperlink" Target="https://twitter.com/#!/aquarius1049/status/1194970445151264770" TargetMode="External" /><Relationship Id="rId605" Type="http://schemas.openxmlformats.org/officeDocument/2006/relationships/hyperlink" Target="https://twitter.com/#!/breadwinner1602/status/1194997862175653888" TargetMode="External" /><Relationship Id="rId606" Type="http://schemas.openxmlformats.org/officeDocument/2006/relationships/hyperlink" Target="https://twitter.com/#!/andkinkade/status/1195007071617466369" TargetMode="External" /><Relationship Id="rId607" Type="http://schemas.openxmlformats.org/officeDocument/2006/relationships/hyperlink" Target="https://twitter.com/#!/debbidelicious/status/1192106463134715910" TargetMode="External" /><Relationship Id="rId608" Type="http://schemas.openxmlformats.org/officeDocument/2006/relationships/hyperlink" Target="https://twitter.com/#!/debbidelicious/status/1195010721941262336" TargetMode="External" /><Relationship Id="rId609" Type="http://schemas.openxmlformats.org/officeDocument/2006/relationships/hyperlink" Target="https://twitter.com/#!/aymanfadel/status/1195038879319035904" TargetMode="External" /><Relationship Id="rId610" Type="http://schemas.openxmlformats.org/officeDocument/2006/relationships/hyperlink" Target="https://twitter.com/#!/powervramodule/status/1194697257641226245" TargetMode="External" /><Relationship Id="rId611" Type="http://schemas.openxmlformats.org/officeDocument/2006/relationships/hyperlink" Target="https://twitter.com/#!/preetamzare/status/1195069360966119426" TargetMode="External" /><Relationship Id="rId612" Type="http://schemas.openxmlformats.org/officeDocument/2006/relationships/hyperlink" Target="https://twitter.com/#!/sigamauriciopaz/status/1195080434893434880" TargetMode="External" /><Relationship Id="rId613" Type="http://schemas.openxmlformats.org/officeDocument/2006/relationships/hyperlink" Target="https://twitter.com/#!/llingle/status/1195082465095954445" TargetMode="External" /><Relationship Id="rId614" Type="http://schemas.openxmlformats.org/officeDocument/2006/relationships/hyperlink" Target="https://twitter.com/#!/officialvra/status/1193185846985445376" TargetMode="External" /><Relationship Id="rId615" Type="http://schemas.openxmlformats.org/officeDocument/2006/relationships/hyperlink" Target="https://twitter.com/#!/officialvra/status/1193187828018110464" TargetMode="External" /><Relationship Id="rId616" Type="http://schemas.openxmlformats.org/officeDocument/2006/relationships/hyperlink" Target="https://twitter.com/#!/officialvra/status/1193235786486996995" TargetMode="External" /><Relationship Id="rId617" Type="http://schemas.openxmlformats.org/officeDocument/2006/relationships/hyperlink" Target="https://twitter.com/#!/officialvra/status/1193492608208769025" TargetMode="External" /><Relationship Id="rId618" Type="http://schemas.openxmlformats.org/officeDocument/2006/relationships/hyperlink" Target="https://twitter.com/#!/officialvra/status/1193655527345213443" TargetMode="External" /><Relationship Id="rId619" Type="http://schemas.openxmlformats.org/officeDocument/2006/relationships/hyperlink" Target="https://twitter.com/#!/officialvra/status/1194580399697084416" TargetMode="External" /><Relationship Id="rId620" Type="http://schemas.openxmlformats.org/officeDocument/2006/relationships/hyperlink" Target="https://twitter.com/#!/officialvra/status/1195083605749510146" TargetMode="External" /><Relationship Id="rId621" Type="http://schemas.openxmlformats.org/officeDocument/2006/relationships/hyperlink" Target="https://twitter.com/#!/wakedeb/status/1195094159197196289" TargetMode="External" /><Relationship Id="rId622" Type="http://schemas.openxmlformats.org/officeDocument/2006/relationships/hyperlink" Target="https://twitter.com/#!/nofearnofavors4/status/1194812754730848261" TargetMode="External" /><Relationship Id="rId623" Type="http://schemas.openxmlformats.org/officeDocument/2006/relationships/hyperlink" Target="https://twitter.com/#!/tobesafensound/status/1195097042139242497" TargetMode="External" /><Relationship Id="rId624" Type="http://schemas.openxmlformats.org/officeDocument/2006/relationships/hyperlink" Target="https://twitter.com/#!/latraxa/status/1195287083235106817" TargetMode="External" /><Relationship Id="rId625" Type="http://schemas.openxmlformats.org/officeDocument/2006/relationships/hyperlink" Target="https://twitter.com/#!/cryptovanessa/status/1193801692376190977" TargetMode="External" /><Relationship Id="rId626" Type="http://schemas.openxmlformats.org/officeDocument/2006/relationships/hyperlink" Target="https://twitter.com/#!/sovlabs/status/1193982204713545730" TargetMode="External" /><Relationship Id="rId627" Type="http://schemas.openxmlformats.org/officeDocument/2006/relationships/hyperlink" Target="https://twitter.com/#!/sovlabs/status/1195352148214726656" TargetMode="External" /><Relationship Id="rId628" Type="http://schemas.openxmlformats.org/officeDocument/2006/relationships/hyperlink" Target="https://twitter.com/#!/dhieggobezerra/status/1195354025216098304" TargetMode="External" /><Relationship Id="rId629" Type="http://schemas.openxmlformats.org/officeDocument/2006/relationships/hyperlink" Target="https://twitter.com/#!/sunny_dua/status/1195390362291826688" TargetMode="External" /><Relationship Id="rId630" Type="http://schemas.openxmlformats.org/officeDocument/2006/relationships/hyperlink" Target="https://twitter.com/#!/sandeepkumbhar/status/1195409831638654977" TargetMode="External" /><Relationship Id="rId631" Type="http://schemas.openxmlformats.org/officeDocument/2006/relationships/hyperlink" Target="https://twitter.com/#!/bluemedora/status/1195411243957309441" TargetMode="External" /><Relationship Id="rId632" Type="http://schemas.openxmlformats.org/officeDocument/2006/relationships/hyperlink" Target="https://twitter.com/#!/madman045/status/1195411574657355777" TargetMode="External" /><Relationship Id="rId633" Type="http://schemas.openxmlformats.org/officeDocument/2006/relationships/hyperlink" Target="https://twitter.com/#!/wfrolik/status/1195422834484535302" TargetMode="External" /><Relationship Id="rId634" Type="http://schemas.openxmlformats.org/officeDocument/2006/relationships/hyperlink" Target="https://twitter.com/#!/lianabenavides/status/1195423188584456193" TargetMode="External" /><Relationship Id="rId635" Type="http://schemas.openxmlformats.org/officeDocument/2006/relationships/hyperlink" Target="https://twitter.com/#!/askjema/status/1195423260202156033" TargetMode="External" /><Relationship Id="rId636" Type="http://schemas.openxmlformats.org/officeDocument/2006/relationships/hyperlink" Target="https://twitter.com/#!/yurithomas99/status/1195423361146294272" TargetMode="External" /><Relationship Id="rId637" Type="http://schemas.openxmlformats.org/officeDocument/2006/relationships/hyperlink" Target="https://twitter.com/#!/catawu/status/1195424552831963136" TargetMode="External" /><Relationship Id="rId638" Type="http://schemas.openxmlformats.org/officeDocument/2006/relationships/hyperlink" Target="https://twitter.com/#!/sullyanne1/status/1195425134422773760" TargetMode="External" /><Relationship Id="rId639" Type="http://schemas.openxmlformats.org/officeDocument/2006/relationships/hyperlink" Target="https://twitter.com/#!/grantstern/status/1195427290735362048" TargetMode="External" /><Relationship Id="rId640" Type="http://schemas.openxmlformats.org/officeDocument/2006/relationships/hyperlink" Target="https://twitter.com/#!/aprilfrst/status/1195427459572748288" TargetMode="External" /><Relationship Id="rId641" Type="http://schemas.openxmlformats.org/officeDocument/2006/relationships/hyperlink" Target="https://twitter.com/#!/harperitebgone/status/1195427703475884032" TargetMode="External" /><Relationship Id="rId642" Type="http://schemas.openxmlformats.org/officeDocument/2006/relationships/hyperlink" Target="https://twitter.com/#!/gwydion620/status/1195427714368524289" TargetMode="External" /><Relationship Id="rId643" Type="http://schemas.openxmlformats.org/officeDocument/2006/relationships/hyperlink" Target="https://twitter.com/#!/neilsicherman/status/1195427919939723264" TargetMode="External" /><Relationship Id="rId644" Type="http://schemas.openxmlformats.org/officeDocument/2006/relationships/hyperlink" Target="https://twitter.com/#!/hopmar3/status/1195427954756595712" TargetMode="External" /><Relationship Id="rId645" Type="http://schemas.openxmlformats.org/officeDocument/2006/relationships/hyperlink" Target="https://twitter.com/#!/newyorker2212/status/1195428010809331713" TargetMode="External" /><Relationship Id="rId646" Type="http://schemas.openxmlformats.org/officeDocument/2006/relationships/hyperlink" Target="https://twitter.com/#!/hamburdersfrump/status/1195428517049061376" TargetMode="External" /><Relationship Id="rId647" Type="http://schemas.openxmlformats.org/officeDocument/2006/relationships/hyperlink" Target="https://twitter.com/#!/vedehimajumdar/status/1195428526926835714" TargetMode="External" /><Relationship Id="rId648" Type="http://schemas.openxmlformats.org/officeDocument/2006/relationships/hyperlink" Target="https://twitter.com/#!/bellestarr48/status/1195428694359195650" TargetMode="External" /><Relationship Id="rId649" Type="http://schemas.openxmlformats.org/officeDocument/2006/relationships/hyperlink" Target="https://twitter.com/#!/ebner_jane/status/1195428720972042242" TargetMode="External" /><Relationship Id="rId650" Type="http://schemas.openxmlformats.org/officeDocument/2006/relationships/hyperlink" Target="https://twitter.com/#!/mkhristina/status/1195429345281622016" TargetMode="External" /><Relationship Id="rId651" Type="http://schemas.openxmlformats.org/officeDocument/2006/relationships/hyperlink" Target="https://twitter.com/#!/valameen/status/1195429621740662784" TargetMode="External" /><Relationship Id="rId652" Type="http://schemas.openxmlformats.org/officeDocument/2006/relationships/hyperlink" Target="https://twitter.com/#!/susanhu60863084/status/1195433316666806272" TargetMode="External" /><Relationship Id="rId653" Type="http://schemas.openxmlformats.org/officeDocument/2006/relationships/hyperlink" Target="https://twitter.com/#!/jruggiero86/status/1195433486254895104" TargetMode="External" /><Relationship Id="rId654" Type="http://schemas.openxmlformats.org/officeDocument/2006/relationships/hyperlink" Target="https://twitter.com/#!/mspepper1970/status/1195436072202752000" TargetMode="External" /><Relationship Id="rId655" Type="http://schemas.openxmlformats.org/officeDocument/2006/relationships/hyperlink" Target="https://twitter.com/#!/mindcaviar/status/1195437183471161349" TargetMode="External" /><Relationship Id="rId656" Type="http://schemas.openxmlformats.org/officeDocument/2006/relationships/hyperlink" Target="https://twitter.com/#!/bannerite/status/1195443508095651841" TargetMode="External" /><Relationship Id="rId657" Type="http://schemas.openxmlformats.org/officeDocument/2006/relationships/hyperlink" Target="https://twitter.com/#!/jot_au/status/1195443812945911808" TargetMode="External" /><Relationship Id="rId658" Type="http://schemas.openxmlformats.org/officeDocument/2006/relationships/hyperlink" Target="https://twitter.com/#!/emayaregee/status/1195443853005852675" TargetMode="External" /><Relationship Id="rId659" Type="http://schemas.openxmlformats.org/officeDocument/2006/relationships/hyperlink" Target="https://twitter.com/#!/customcore7/status/1195444264240480256" TargetMode="External" /><Relationship Id="rId660" Type="http://schemas.openxmlformats.org/officeDocument/2006/relationships/hyperlink" Target="https://twitter.com/#!/trudygonzales/status/1195446951300386816" TargetMode="External" /><Relationship Id="rId661" Type="http://schemas.openxmlformats.org/officeDocument/2006/relationships/hyperlink" Target="https://twitter.com/#!/vmarkus_k/status/1195448299500834816" TargetMode="External" /><Relationship Id="rId662" Type="http://schemas.openxmlformats.org/officeDocument/2006/relationships/hyperlink" Target="https://twitter.com/#!/tsiser45/status/1195457130658238466" TargetMode="External" /><Relationship Id="rId663" Type="http://schemas.openxmlformats.org/officeDocument/2006/relationships/hyperlink" Target="https://twitter.com/#!/oporanski/status/1192420100529364992" TargetMode="External" /><Relationship Id="rId664" Type="http://schemas.openxmlformats.org/officeDocument/2006/relationships/hyperlink" Target="https://twitter.com/#!/oporanski/status/1195458046283190272" TargetMode="External" /><Relationship Id="rId665" Type="http://schemas.openxmlformats.org/officeDocument/2006/relationships/hyperlink" Target="https://twitter.com/#!/moopersists/status/1195462287550640129" TargetMode="External" /><Relationship Id="rId666" Type="http://schemas.openxmlformats.org/officeDocument/2006/relationships/hyperlink" Target="https://twitter.com/#!/liberalnavyseal/status/1195462369410985984" TargetMode="External" /><Relationship Id="rId667" Type="http://schemas.openxmlformats.org/officeDocument/2006/relationships/hyperlink" Target="https://twitter.com/#!/ccnn35555922/status/1195462676866052097" TargetMode="External" /><Relationship Id="rId668" Type="http://schemas.openxmlformats.org/officeDocument/2006/relationships/hyperlink" Target="https://twitter.com/#!/otpor17/status/1195462988813217792" TargetMode="External" /><Relationship Id="rId669" Type="http://schemas.openxmlformats.org/officeDocument/2006/relationships/hyperlink" Target="https://twitter.com/#!/stocksnscotch/status/1195463155083726849" TargetMode="External" /><Relationship Id="rId670" Type="http://schemas.openxmlformats.org/officeDocument/2006/relationships/hyperlink" Target="https://twitter.com/#!/ksufankat/status/1195463213783175168" TargetMode="External" /><Relationship Id="rId671" Type="http://schemas.openxmlformats.org/officeDocument/2006/relationships/hyperlink" Target="https://twitter.com/#!/kherriage/status/1191512993168793600" TargetMode="External" /><Relationship Id="rId672" Type="http://schemas.openxmlformats.org/officeDocument/2006/relationships/hyperlink" Target="https://twitter.com/#!/kherriage/status/1191706505013350401" TargetMode="External" /><Relationship Id="rId673" Type="http://schemas.openxmlformats.org/officeDocument/2006/relationships/hyperlink" Target="https://twitter.com/#!/kherriage/status/1192139358566002689" TargetMode="External" /><Relationship Id="rId674" Type="http://schemas.openxmlformats.org/officeDocument/2006/relationships/hyperlink" Target="https://twitter.com/#!/kherriage/status/1192508820020436993" TargetMode="External" /><Relationship Id="rId675" Type="http://schemas.openxmlformats.org/officeDocument/2006/relationships/hyperlink" Target="https://twitter.com/#!/kherriage/status/1194002252807184385" TargetMode="External" /><Relationship Id="rId676" Type="http://schemas.openxmlformats.org/officeDocument/2006/relationships/hyperlink" Target="https://twitter.com/#!/kherriage/status/1194588262192615429" TargetMode="External" /><Relationship Id="rId677" Type="http://schemas.openxmlformats.org/officeDocument/2006/relationships/hyperlink" Target="https://twitter.com/#!/kherriage/status/1195379792897597441" TargetMode="External" /><Relationship Id="rId678" Type="http://schemas.openxmlformats.org/officeDocument/2006/relationships/hyperlink" Target="https://twitter.com/#!/kherriage/status/1195462505386184709" TargetMode="External" /><Relationship Id="rId679" Type="http://schemas.openxmlformats.org/officeDocument/2006/relationships/hyperlink" Target="https://twitter.com/#!/rocknrollcabbie/status/1195465360176074752" TargetMode="External" /><Relationship Id="rId680" Type="http://schemas.openxmlformats.org/officeDocument/2006/relationships/hyperlink" Target="https://twitter.com/#!/merlange/status/1195465472956874752" TargetMode="External" /><Relationship Id="rId681" Type="http://schemas.openxmlformats.org/officeDocument/2006/relationships/hyperlink" Target="https://twitter.com/#!/snowbird42/status/1195465533774282752" TargetMode="External" /><Relationship Id="rId682" Type="http://schemas.openxmlformats.org/officeDocument/2006/relationships/hyperlink" Target="https://twitter.com/#!/marciabunney/status/1195468332532523008" TargetMode="External" /><Relationship Id="rId683" Type="http://schemas.openxmlformats.org/officeDocument/2006/relationships/hyperlink" Target="https://twitter.com/#!/wetcom/status/1195409233682018306" TargetMode="External" /><Relationship Id="rId684" Type="http://schemas.openxmlformats.org/officeDocument/2006/relationships/hyperlink" Target="https://twitter.com/#!/nsolop/status/1195470614074732545" TargetMode="External" /><Relationship Id="rId685" Type="http://schemas.openxmlformats.org/officeDocument/2006/relationships/hyperlink" Target="https://twitter.com/#!/nsolop/status/1192775132189728773" TargetMode="External" /><Relationship Id="rId686" Type="http://schemas.openxmlformats.org/officeDocument/2006/relationships/hyperlink" Target="https://twitter.com/#!/deemoney521/status/1195471697073311747" TargetMode="External" /><Relationship Id="rId687" Type="http://schemas.openxmlformats.org/officeDocument/2006/relationships/hyperlink" Target="https://twitter.com/#!/batuhandemirdal/status/1192878056991576066" TargetMode="External" /><Relationship Id="rId688" Type="http://schemas.openxmlformats.org/officeDocument/2006/relationships/hyperlink" Target="https://twitter.com/#!/batuhandemirdal/status/1195483398292287488" TargetMode="External" /><Relationship Id="rId689" Type="http://schemas.openxmlformats.org/officeDocument/2006/relationships/hyperlink" Target="https://twitter.com/#!/truth_wins/status/1195490411638190081" TargetMode="External" /><Relationship Id="rId690" Type="http://schemas.openxmlformats.org/officeDocument/2006/relationships/hyperlink" Target="https://twitter.com/#!/miyualmirante10/status/1195501168476033024" TargetMode="External" /><Relationship Id="rId691" Type="http://schemas.openxmlformats.org/officeDocument/2006/relationships/hyperlink" Target="https://twitter.com/#!/charta_77/status/1195505866037960704" TargetMode="External" /><Relationship Id="rId692" Type="http://schemas.openxmlformats.org/officeDocument/2006/relationships/hyperlink" Target="https://twitter.com/#!/susanb98604/status/1195534742298300418" TargetMode="External" /><Relationship Id="rId693" Type="http://schemas.openxmlformats.org/officeDocument/2006/relationships/hyperlink" Target="https://twitter.com/#!/abovevlaardinge/status/1195621771162062848" TargetMode="External" /><Relationship Id="rId694" Type="http://schemas.openxmlformats.org/officeDocument/2006/relationships/hyperlink" Target="https://twitter.com/#!/vrealizeauto/status/1195374677931282432" TargetMode="External" /><Relationship Id="rId695" Type="http://schemas.openxmlformats.org/officeDocument/2006/relationships/hyperlink" Target="https://twitter.com/#!/vnagesh/status/1195674954362163201" TargetMode="External" /><Relationship Id="rId696" Type="http://schemas.openxmlformats.org/officeDocument/2006/relationships/hyperlink" Target="https://twitter.com/#!/vrealizeauto/status/1192524620815065088" TargetMode="External" /><Relationship Id="rId697" Type="http://schemas.openxmlformats.org/officeDocument/2006/relationships/hyperlink" Target="https://twitter.com/#!/vrealizeauto/status/1192841785489395714" TargetMode="External" /><Relationship Id="rId698" Type="http://schemas.openxmlformats.org/officeDocument/2006/relationships/hyperlink" Target="https://twitter.com/#!/vrealizeauto/status/1194666275814821888" TargetMode="External" /><Relationship Id="rId699" Type="http://schemas.openxmlformats.org/officeDocument/2006/relationships/hyperlink" Target="https://twitter.com/#!/vnagesh/status/1194698241113284608" TargetMode="External" /><Relationship Id="rId700" Type="http://schemas.openxmlformats.org/officeDocument/2006/relationships/hyperlink" Target="https://twitter.com/#!/publicsafetyust/status/1195561490549481472" TargetMode="External" /><Relationship Id="rId701" Type="http://schemas.openxmlformats.org/officeDocument/2006/relationships/hyperlink" Target="https://twitter.com/#!/publicsafetyust/status/1194779984189112320" TargetMode="External" /><Relationship Id="rId702" Type="http://schemas.openxmlformats.org/officeDocument/2006/relationships/hyperlink" Target="https://twitter.com/#!/publicsafetyust/status/1195521738320367618" TargetMode="External" /><Relationship Id="rId703" Type="http://schemas.openxmlformats.org/officeDocument/2006/relationships/hyperlink" Target="https://twitter.com/#!/publicsafetyust/status/1195523146562113542" TargetMode="External" /><Relationship Id="rId704" Type="http://schemas.openxmlformats.org/officeDocument/2006/relationships/hyperlink" Target="https://twitter.com/#!/publicsafetyust/status/1195541865426280448" TargetMode="External" /><Relationship Id="rId705" Type="http://schemas.openxmlformats.org/officeDocument/2006/relationships/hyperlink" Target="https://twitter.com/#!/publicsafetyust/status/1195580317706440705" TargetMode="External" /><Relationship Id="rId706" Type="http://schemas.openxmlformats.org/officeDocument/2006/relationships/hyperlink" Target="https://twitter.com/#!/publicsafetyust/status/1195592680178356224" TargetMode="External" /><Relationship Id="rId707" Type="http://schemas.openxmlformats.org/officeDocument/2006/relationships/hyperlink" Target="https://twitter.com/#!/publicsafetyust/status/1195622546575679489" TargetMode="External" /><Relationship Id="rId708" Type="http://schemas.openxmlformats.org/officeDocument/2006/relationships/hyperlink" Target="https://twitter.com/#!/publicsafetyust/status/1195679049080877056" TargetMode="External" /><Relationship Id="rId709" Type="http://schemas.openxmlformats.org/officeDocument/2006/relationships/hyperlink" Target="https://twitter.com/#!/tvallons/status/1195680476108906496" TargetMode="External" /><Relationship Id="rId710" Type="http://schemas.openxmlformats.org/officeDocument/2006/relationships/hyperlink" Target="https://twitter.com/#!/coscialeo/status/1192040337935613952" TargetMode="External" /><Relationship Id="rId711" Type="http://schemas.openxmlformats.org/officeDocument/2006/relationships/hyperlink" Target="https://twitter.com/#!/itq_belux/status/1192119708495036416" TargetMode="External" /><Relationship Id="rId712" Type="http://schemas.openxmlformats.org/officeDocument/2006/relationships/hyperlink" Target="https://twitter.com/#!/digidaddyin/status/1195673441480740864" TargetMode="External" /><Relationship Id="rId713" Type="http://schemas.openxmlformats.org/officeDocument/2006/relationships/hyperlink" Target="https://twitter.com/#!/telangaanabidda/status/1195688119162589186" TargetMode="External" /><Relationship Id="rId714" Type="http://schemas.openxmlformats.org/officeDocument/2006/relationships/hyperlink" Target="https://twitter.com/#!/perezitq/status/1195718412137304064" TargetMode="External" /><Relationship Id="rId715" Type="http://schemas.openxmlformats.org/officeDocument/2006/relationships/hyperlink" Target="https://twitter.com/#!/mayatcontreras/status/1195432537713184768" TargetMode="External" /><Relationship Id="rId716" Type="http://schemas.openxmlformats.org/officeDocument/2006/relationships/hyperlink" Target="https://twitter.com/#!/jenhodges7/status/1195718516034457601" TargetMode="External" /><Relationship Id="rId717" Type="http://schemas.openxmlformats.org/officeDocument/2006/relationships/hyperlink" Target="https://twitter.com/#!/nartist/status/1195727806401040384" TargetMode="External" /><Relationship Id="rId718" Type="http://schemas.openxmlformats.org/officeDocument/2006/relationships/hyperlink" Target="https://twitter.com/#!/joyceporterdunn/status/1195728524549726208" TargetMode="External" /><Relationship Id="rId719" Type="http://schemas.openxmlformats.org/officeDocument/2006/relationships/hyperlink" Target="https://twitter.com/#!/plantflowes/status/1195728776308645890" TargetMode="External" /><Relationship Id="rId720" Type="http://schemas.openxmlformats.org/officeDocument/2006/relationships/hyperlink" Target="https://twitter.com/#!/bluestate2018/status/1195729509431087105" TargetMode="External" /><Relationship Id="rId721" Type="http://schemas.openxmlformats.org/officeDocument/2006/relationships/hyperlink" Target="https://twitter.com/#!/willmay/status/1195730240997380096" TargetMode="External" /><Relationship Id="rId722" Type="http://schemas.openxmlformats.org/officeDocument/2006/relationships/hyperlink" Target="https://twitter.com/#!/southbounddeb/status/1195730956101062656" TargetMode="External" /><Relationship Id="rId723" Type="http://schemas.openxmlformats.org/officeDocument/2006/relationships/hyperlink" Target="https://twitter.com/#!/only4rm/status/1195422576576802816" TargetMode="External" /><Relationship Id="rId724" Type="http://schemas.openxmlformats.org/officeDocument/2006/relationships/hyperlink" Target="https://twitter.com/#!/only4rm/status/1195727689027661824" TargetMode="External" /><Relationship Id="rId725" Type="http://schemas.openxmlformats.org/officeDocument/2006/relationships/hyperlink" Target="https://twitter.com/#!/thecynic14/status/1195731976986275840" TargetMode="External" /><Relationship Id="rId726" Type="http://schemas.openxmlformats.org/officeDocument/2006/relationships/hyperlink" Target="https://twitter.com/#!/vaiper/status/1195746808019992576" TargetMode="External" /><Relationship Id="rId727" Type="http://schemas.openxmlformats.org/officeDocument/2006/relationships/hyperlink" Target="https://twitter.com/#!/cpavmug/status/1195082168080510997" TargetMode="External" /><Relationship Id="rId728" Type="http://schemas.openxmlformats.org/officeDocument/2006/relationships/hyperlink" Target="https://twitter.com/#!/puthoffmatt/status/1195747490332659712" TargetMode="External" /><Relationship Id="rId729" Type="http://schemas.openxmlformats.org/officeDocument/2006/relationships/hyperlink" Target="https://twitter.com/#!/aviationyqr/status/1195826721552924672" TargetMode="External" /><Relationship Id="rId730" Type="http://schemas.openxmlformats.org/officeDocument/2006/relationships/hyperlink" Target="https://twitter.com/#!/mscecilem/status/1195868655487213569" TargetMode="External" /><Relationship Id="rId731" Type="http://schemas.openxmlformats.org/officeDocument/2006/relationships/hyperlink" Target="https://twitter.com/#!/stan_gene1/status/1196034994541486080" TargetMode="External" /><Relationship Id="rId732" Type="http://schemas.openxmlformats.org/officeDocument/2006/relationships/hyperlink" Target="https://twitter.com/#!/cryptovanessa/status/1193930277426520065" TargetMode="External" /><Relationship Id="rId733" Type="http://schemas.openxmlformats.org/officeDocument/2006/relationships/hyperlink" Target="https://twitter.com/#!/cryptovanessa/status/1194256617182769153" TargetMode="External" /><Relationship Id="rId734" Type="http://schemas.openxmlformats.org/officeDocument/2006/relationships/hyperlink" Target="https://twitter.com/#!/cryptovanessa/status/1194909559254593536" TargetMode="External" /><Relationship Id="rId735" Type="http://schemas.openxmlformats.org/officeDocument/2006/relationships/hyperlink" Target="https://twitter.com/#!/cryptovanessa/status/1195311769952116738" TargetMode="External" /><Relationship Id="rId736" Type="http://schemas.openxmlformats.org/officeDocument/2006/relationships/hyperlink" Target="https://twitter.com/#!/kyle88027243/status/1196037352642228224" TargetMode="External" /><Relationship Id="rId737" Type="http://schemas.openxmlformats.org/officeDocument/2006/relationships/hyperlink" Target="https://twitter.com/#!/karrasamelia5/status/1196042829799268352" TargetMode="External" /><Relationship Id="rId738" Type="http://schemas.openxmlformats.org/officeDocument/2006/relationships/hyperlink" Target="https://twitter.com/#!/moundsview_pd/status/1195867113203912705" TargetMode="External" /><Relationship Id="rId739" Type="http://schemas.openxmlformats.org/officeDocument/2006/relationships/hyperlink" Target="https://twitter.com/#!/mncopsvra/status/1195872229768253442" TargetMode="External" /><Relationship Id="rId740" Type="http://schemas.openxmlformats.org/officeDocument/2006/relationships/hyperlink" Target="https://twitter.com/#!/mncopsvra/status/1195872152748220416" TargetMode="External" /><Relationship Id="rId741" Type="http://schemas.openxmlformats.org/officeDocument/2006/relationships/hyperlink" Target="https://twitter.com/#!/mncopsvra/status/1196044919544143874" TargetMode="External" /><Relationship Id="rId742" Type="http://schemas.openxmlformats.org/officeDocument/2006/relationships/hyperlink" Target="https://twitter.com/#!/cloquetpolicemn/status/1195870664013553665" TargetMode="External" /><Relationship Id="rId743" Type="http://schemas.openxmlformats.org/officeDocument/2006/relationships/hyperlink" Target="https://twitter.com/#!/cloquetpolicemn/status/1196042724060872705" TargetMode="External" /><Relationship Id="rId744" Type="http://schemas.openxmlformats.org/officeDocument/2006/relationships/hyperlink" Target="https://twitter.com/#!/ihatei35/status/1196070529486249984" TargetMode="External" /><Relationship Id="rId745" Type="http://schemas.openxmlformats.org/officeDocument/2006/relationships/hyperlink" Target="https://twitter.com/#!/above_boonville/status/1195425064574947328" TargetMode="External" /><Relationship Id="rId746" Type="http://schemas.openxmlformats.org/officeDocument/2006/relationships/hyperlink" Target="https://twitter.com/#!/above_boonville/status/1196077194629521409" TargetMode="External" /><Relationship Id="rId747" Type="http://schemas.openxmlformats.org/officeDocument/2006/relationships/hyperlink" Target="https://twitter.com/#!/ga10indivisible/status/1195504255710498816" TargetMode="External" /><Relationship Id="rId748" Type="http://schemas.openxmlformats.org/officeDocument/2006/relationships/hyperlink" Target="https://twitter.com/#!/ga10indivisible/status/1196158343229952000" TargetMode="External" /><Relationship Id="rId749" Type="http://schemas.openxmlformats.org/officeDocument/2006/relationships/hyperlink" Target="https://twitter.com/#!/laurendownsouth/status/1196200487021879297" TargetMode="External" /><Relationship Id="rId750" Type="http://schemas.openxmlformats.org/officeDocument/2006/relationships/hyperlink" Target="https://twitter.com/#!/josecavalheri/status/1192064141126766594" TargetMode="External" /><Relationship Id="rId751" Type="http://schemas.openxmlformats.org/officeDocument/2006/relationships/hyperlink" Target="https://twitter.com/#!/itq/status/1192066979894566912" TargetMode="External" /><Relationship Id="rId752" Type="http://schemas.openxmlformats.org/officeDocument/2006/relationships/hyperlink" Target="https://twitter.com/#!/itq_belux/status/1195680858050613251" TargetMode="External" /><Relationship Id="rId753" Type="http://schemas.openxmlformats.org/officeDocument/2006/relationships/hyperlink" Target="https://twitter.com/#!/vhojan/status/1195682314233294850" TargetMode="External" /><Relationship Id="rId754" Type="http://schemas.openxmlformats.org/officeDocument/2006/relationships/hyperlink" Target="https://twitter.com/#!/itq/status/1196336464629575680" TargetMode="External" /><Relationship Id="rId755" Type="http://schemas.openxmlformats.org/officeDocument/2006/relationships/hyperlink" Target="https://twitter.com/#!/o_oweilk/status/1194916930416721921" TargetMode="External" /><Relationship Id="rId756" Type="http://schemas.openxmlformats.org/officeDocument/2006/relationships/hyperlink" Target="https://twitter.com/#!/o_oweilk/status/1196195946499059719" TargetMode="External" /><Relationship Id="rId757" Type="http://schemas.openxmlformats.org/officeDocument/2006/relationships/hyperlink" Target="https://twitter.com/#!/o_oweilk/status/1196206279812886528" TargetMode="External" /><Relationship Id="rId758" Type="http://schemas.openxmlformats.org/officeDocument/2006/relationships/hyperlink" Target="https://twitter.com/#!/o_oweilk/status/1194898839913848832" TargetMode="External" /><Relationship Id="rId759" Type="http://schemas.openxmlformats.org/officeDocument/2006/relationships/hyperlink" Target="https://twitter.com/#!/o_oweilk/status/1196211495962632193" TargetMode="External" /><Relationship Id="rId760" Type="http://schemas.openxmlformats.org/officeDocument/2006/relationships/hyperlink" Target="https://twitter.com/#!/o_oweilk/status/1196346789886074880" TargetMode="External" /><Relationship Id="rId761" Type="http://schemas.openxmlformats.org/officeDocument/2006/relationships/hyperlink" Target="https://twitter.com/#!/o_oweilk/status/1194897022194765824" TargetMode="External" /><Relationship Id="rId762" Type="http://schemas.openxmlformats.org/officeDocument/2006/relationships/hyperlink" Target="https://twitter.com/#!/sigingstone/status/1196350123795787777" TargetMode="External" /><Relationship Id="rId763" Type="http://schemas.openxmlformats.org/officeDocument/2006/relationships/hyperlink" Target="https://twitter.com/#!/auscottnorris/status/1196304122850332672" TargetMode="External" /><Relationship Id="rId764" Type="http://schemas.openxmlformats.org/officeDocument/2006/relationships/hyperlink" Target="https://twitter.com/#!/tonyphan_/status/1196360035741208577" TargetMode="External" /><Relationship Id="rId765" Type="http://schemas.openxmlformats.org/officeDocument/2006/relationships/hyperlink" Target="https://api.twitter.com/1.1/geo/id/52134a4c205be1bc.json" TargetMode="External" /><Relationship Id="rId766" Type="http://schemas.openxmlformats.org/officeDocument/2006/relationships/hyperlink" Target="https://api.twitter.com/1.1/geo/id/1194a3514341e651.json" TargetMode="External" /><Relationship Id="rId767" Type="http://schemas.openxmlformats.org/officeDocument/2006/relationships/hyperlink" Target="https://api.twitter.com/1.1/geo/id/8173485c72e78ca5.json" TargetMode="External" /><Relationship Id="rId768" Type="http://schemas.openxmlformats.org/officeDocument/2006/relationships/hyperlink" Target="https://api.twitter.com/1.1/geo/id/0fbeb0f0e295b000.json" TargetMode="External" /><Relationship Id="rId769" Type="http://schemas.openxmlformats.org/officeDocument/2006/relationships/hyperlink" Target="https://api.twitter.com/1.1/geo/id/2c1be03622fe39b8.json" TargetMode="External" /><Relationship Id="rId770" Type="http://schemas.openxmlformats.org/officeDocument/2006/relationships/comments" Target="../comments13.xml" /><Relationship Id="rId771" Type="http://schemas.openxmlformats.org/officeDocument/2006/relationships/vmlDrawing" Target="../drawings/vmlDrawing6.vml" /><Relationship Id="rId772" Type="http://schemas.openxmlformats.org/officeDocument/2006/relationships/table" Target="../tables/table23.xml" /><Relationship Id="rId7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AxfK2yRNn" TargetMode="External" /><Relationship Id="rId2" Type="http://schemas.openxmlformats.org/officeDocument/2006/relationships/hyperlink" Target="https://t.co/6sLxTeeEQJ" TargetMode="External" /><Relationship Id="rId3" Type="http://schemas.openxmlformats.org/officeDocument/2006/relationships/hyperlink" Target="https://t.co/QyoL49NWbL" TargetMode="External" /><Relationship Id="rId4" Type="http://schemas.openxmlformats.org/officeDocument/2006/relationships/hyperlink" Target="https://t.co/LZDmv3spwW" TargetMode="External" /><Relationship Id="rId5" Type="http://schemas.openxmlformats.org/officeDocument/2006/relationships/hyperlink" Target="https://t.co/OTiYQQIuHz" TargetMode="External" /><Relationship Id="rId6" Type="http://schemas.openxmlformats.org/officeDocument/2006/relationships/hyperlink" Target="http://t.co/W2JxYlmBka" TargetMode="External" /><Relationship Id="rId7" Type="http://schemas.openxmlformats.org/officeDocument/2006/relationships/hyperlink" Target="https://t.co/EFFZYkZbBJ" TargetMode="External" /><Relationship Id="rId8" Type="http://schemas.openxmlformats.org/officeDocument/2006/relationships/hyperlink" Target="http://t.co/LjqtZSwwj6" TargetMode="External" /><Relationship Id="rId9" Type="http://schemas.openxmlformats.org/officeDocument/2006/relationships/hyperlink" Target="https://advancingjustice-aajc.org/" TargetMode="External" /><Relationship Id="rId10" Type="http://schemas.openxmlformats.org/officeDocument/2006/relationships/hyperlink" Target="https://t.co/NUobHZYgXj" TargetMode="External" /><Relationship Id="rId11" Type="http://schemas.openxmlformats.org/officeDocument/2006/relationships/hyperlink" Target="https://t.co/uTd3VP4LaM" TargetMode="External" /><Relationship Id="rId12" Type="http://schemas.openxmlformats.org/officeDocument/2006/relationships/hyperlink" Target="https://t.co/B4vihbwCGa" TargetMode="External" /><Relationship Id="rId13" Type="http://schemas.openxmlformats.org/officeDocument/2006/relationships/hyperlink" Target="https://t.co/pPL02XrqM6" TargetMode="External" /><Relationship Id="rId14" Type="http://schemas.openxmlformats.org/officeDocument/2006/relationships/hyperlink" Target="https://t.co/2OPhf9oYNV" TargetMode="External" /><Relationship Id="rId15" Type="http://schemas.openxmlformats.org/officeDocument/2006/relationships/hyperlink" Target="https://t.co/cnbRLjebbF" TargetMode="External" /><Relationship Id="rId16" Type="http://schemas.openxmlformats.org/officeDocument/2006/relationships/hyperlink" Target="http://t.co/96kLkFAPMr" TargetMode="External" /><Relationship Id="rId17" Type="http://schemas.openxmlformats.org/officeDocument/2006/relationships/hyperlink" Target="http://t.co/qFQTif2b7U" TargetMode="External" /><Relationship Id="rId18" Type="http://schemas.openxmlformats.org/officeDocument/2006/relationships/hyperlink" Target="https://t.co/df21yMYnno" TargetMode="External" /><Relationship Id="rId19" Type="http://schemas.openxmlformats.org/officeDocument/2006/relationships/hyperlink" Target="https://t.co/JpeTZFZpwU" TargetMode="External" /><Relationship Id="rId20" Type="http://schemas.openxmlformats.org/officeDocument/2006/relationships/hyperlink" Target="https://t.co/kWluXLtvrh" TargetMode="External" /><Relationship Id="rId21" Type="http://schemas.openxmlformats.org/officeDocument/2006/relationships/hyperlink" Target="https://t.co/Qm75sSeKVu" TargetMode="External" /><Relationship Id="rId22" Type="http://schemas.openxmlformats.org/officeDocument/2006/relationships/hyperlink" Target="https://t.co/XWwRevQhgU" TargetMode="External" /><Relationship Id="rId23" Type="http://schemas.openxmlformats.org/officeDocument/2006/relationships/hyperlink" Target="https://t.co/ZBvh4LGRBz" TargetMode="External" /><Relationship Id="rId24" Type="http://schemas.openxmlformats.org/officeDocument/2006/relationships/hyperlink" Target="https://t.co/GsF43EyRzf" TargetMode="External" /><Relationship Id="rId25" Type="http://schemas.openxmlformats.org/officeDocument/2006/relationships/hyperlink" Target="https://t.co/AS5qCU9aAr" TargetMode="External" /><Relationship Id="rId26" Type="http://schemas.openxmlformats.org/officeDocument/2006/relationships/hyperlink" Target="https://t.co/w3nOUoivB3" TargetMode="External" /><Relationship Id="rId27" Type="http://schemas.openxmlformats.org/officeDocument/2006/relationships/hyperlink" Target="https://t.co/OWT8PUPeZd" TargetMode="External" /><Relationship Id="rId28" Type="http://schemas.openxmlformats.org/officeDocument/2006/relationships/hyperlink" Target="https://t.co/ugRofyqA5T" TargetMode="External" /><Relationship Id="rId29" Type="http://schemas.openxmlformats.org/officeDocument/2006/relationships/hyperlink" Target="https://t.co/RHFNfXltpf" TargetMode="External" /><Relationship Id="rId30" Type="http://schemas.openxmlformats.org/officeDocument/2006/relationships/hyperlink" Target="https://t.co/ULYzNS7s15" TargetMode="External" /><Relationship Id="rId31" Type="http://schemas.openxmlformats.org/officeDocument/2006/relationships/hyperlink" Target="https://verasity.io/" TargetMode="External" /><Relationship Id="rId32" Type="http://schemas.openxmlformats.org/officeDocument/2006/relationships/hyperlink" Target="https://t.co/gdGE3FMOsB" TargetMode="External" /><Relationship Id="rId33" Type="http://schemas.openxmlformats.org/officeDocument/2006/relationships/hyperlink" Target="http://ghana.gov.gh/" TargetMode="External" /><Relationship Id="rId34" Type="http://schemas.openxmlformats.org/officeDocument/2006/relationships/hyperlink" Target="https://t.co/9gJo8fLxY9" TargetMode="External" /><Relationship Id="rId35" Type="http://schemas.openxmlformats.org/officeDocument/2006/relationships/hyperlink" Target="https://t.co/JVKD0in456" TargetMode="External" /><Relationship Id="rId36" Type="http://schemas.openxmlformats.org/officeDocument/2006/relationships/hyperlink" Target="https://t.co/E14930jFyu" TargetMode="External" /><Relationship Id="rId37" Type="http://schemas.openxmlformats.org/officeDocument/2006/relationships/hyperlink" Target="https://t.co/htShKcdlTy" TargetMode="External" /><Relationship Id="rId38" Type="http://schemas.openxmlformats.org/officeDocument/2006/relationships/hyperlink" Target="https://t.co/h6i3x6fWQ4" TargetMode="External" /><Relationship Id="rId39" Type="http://schemas.openxmlformats.org/officeDocument/2006/relationships/hyperlink" Target="https://t.co/lQItT179TL" TargetMode="External" /><Relationship Id="rId40" Type="http://schemas.openxmlformats.org/officeDocument/2006/relationships/hyperlink" Target="https://t.co/nxSWBkiBq8" TargetMode="External" /><Relationship Id="rId41" Type="http://schemas.openxmlformats.org/officeDocument/2006/relationships/hyperlink" Target="https://t.co/WqVlRlXFeK" TargetMode="External" /><Relationship Id="rId42" Type="http://schemas.openxmlformats.org/officeDocument/2006/relationships/hyperlink" Target="https://t.co/CGXzf6T0L8" TargetMode="External" /><Relationship Id="rId43" Type="http://schemas.openxmlformats.org/officeDocument/2006/relationships/hyperlink" Target="http://www.instagram.com/realDonaldTrump" TargetMode="External" /><Relationship Id="rId44" Type="http://schemas.openxmlformats.org/officeDocument/2006/relationships/hyperlink" Target="https://t.co/5BmBFaFyit" TargetMode="External" /><Relationship Id="rId45" Type="http://schemas.openxmlformats.org/officeDocument/2006/relationships/hyperlink" Target="https://t.co/uqRZLev85T" TargetMode="External" /><Relationship Id="rId46" Type="http://schemas.openxmlformats.org/officeDocument/2006/relationships/hyperlink" Target="http://santchi.co.uk/" TargetMode="External" /><Relationship Id="rId47" Type="http://schemas.openxmlformats.org/officeDocument/2006/relationships/hyperlink" Target="https://t.co/KOeWgBiaez" TargetMode="External" /><Relationship Id="rId48" Type="http://schemas.openxmlformats.org/officeDocument/2006/relationships/hyperlink" Target="https://video.liverpoolfc.com/" TargetMode="External" /><Relationship Id="rId49" Type="http://schemas.openxmlformats.org/officeDocument/2006/relationships/hyperlink" Target="http://fusion.org/" TargetMode="External" /><Relationship Id="rId50" Type="http://schemas.openxmlformats.org/officeDocument/2006/relationships/hyperlink" Target="https://t.co/8j488uLw65" TargetMode="External" /><Relationship Id="rId51" Type="http://schemas.openxmlformats.org/officeDocument/2006/relationships/hyperlink" Target="https://t.co/bDOVK2MorE" TargetMode="External" /><Relationship Id="rId52" Type="http://schemas.openxmlformats.org/officeDocument/2006/relationships/hyperlink" Target="http://www.thatguywhocodes.com/" TargetMode="External" /><Relationship Id="rId53" Type="http://schemas.openxmlformats.org/officeDocument/2006/relationships/hyperlink" Target="https://t.co/FRdOEuZ31I" TargetMode="External" /><Relationship Id="rId54" Type="http://schemas.openxmlformats.org/officeDocument/2006/relationships/hyperlink" Target="https://t.co/jrobhLJF7p" TargetMode="External" /><Relationship Id="rId55" Type="http://schemas.openxmlformats.org/officeDocument/2006/relationships/hyperlink" Target="https://t.co/Ntb2ZaTfkX" TargetMode="External" /><Relationship Id="rId56" Type="http://schemas.openxmlformats.org/officeDocument/2006/relationships/hyperlink" Target="https://t.co/EglHLNdM2j" TargetMode="External" /><Relationship Id="rId57" Type="http://schemas.openxmlformats.org/officeDocument/2006/relationships/hyperlink" Target="http://t.co/RF07XnHSIh" TargetMode="External" /><Relationship Id="rId58" Type="http://schemas.openxmlformats.org/officeDocument/2006/relationships/hyperlink" Target="https://t.co/0mwjWZfcZT" TargetMode="External" /><Relationship Id="rId59" Type="http://schemas.openxmlformats.org/officeDocument/2006/relationships/hyperlink" Target="https://t.co/30bU8xdfEK" TargetMode="External" /><Relationship Id="rId60" Type="http://schemas.openxmlformats.org/officeDocument/2006/relationships/hyperlink" Target="http://maxmasher.com/cryptoedit" TargetMode="External" /><Relationship Id="rId61" Type="http://schemas.openxmlformats.org/officeDocument/2006/relationships/hyperlink" Target="https://t.co/lVbdSgk6kj" TargetMode="External" /><Relationship Id="rId62" Type="http://schemas.openxmlformats.org/officeDocument/2006/relationships/hyperlink" Target="https://www.binance.org/en" TargetMode="External" /><Relationship Id="rId63" Type="http://schemas.openxmlformats.org/officeDocument/2006/relationships/hyperlink" Target="https://t.co/vKRglgf0rN" TargetMode="External" /><Relationship Id="rId64" Type="http://schemas.openxmlformats.org/officeDocument/2006/relationships/hyperlink" Target="https://t.co/aGkJI6GUmh" TargetMode="External" /><Relationship Id="rId65" Type="http://schemas.openxmlformats.org/officeDocument/2006/relationships/hyperlink" Target="https://t.co/CYpNLO9p7E" TargetMode="External" /><Relationship Id="rId66" Type="http://schemas.openxmlformats.org/officeDocument/2006/relationships/hyperlink" Target="https://t.co/Zl345BEQgV" TargetMode="External" /><Relationship Id="rId67" Type="http://schemas.openxmlformats.org/officeDocument/2006/relationships/hyperlink" Target="https://t.co/QHIJRv3tdR" TargetMode="External" /><Relationship Id="rId68" Type="http://schemas.openxmlformats.org/officeDocument/2006/relationships/hyperlink" Target="http://t.co/Z2A4m7UeSv" TargetMode="External" /><Relationship Id="rId69" Type="http://schemas.openxmlformats.org/officeDocument/2006/relationships/hyperlink" Target="http://t.co/Tww74Cqcfy" TargetMode="External" /><Relationship Id="rId70" Type="http://schemas.openxmlformats.org/officeDocument/2006/relationships/hyperlink" Target="http://t.co/C9wnODh3vY" TargetMode="External" /><Relationship Id="rId71" Type="http://schemas.openxmlformats.org/officeDocument/2006/relationships/hyperlink" Target="https://t.co/Yvv9xBPKwv" TargetMode="External" /><Relationship Id="rId72" Type="http://schemas.openxmlformats.org/officeDocument/2006/relationships/hyperlink" Target="http://t.co/I7txQSIzVr" TargetMode="External" /><Relationship Id="rId73" Type="http://schemas.openxmlformats.org/officeDocument/2006/relationships/hyperlink" Target="https://t.co/CzpQg89nf3" TargetMode="External" /><Relationship Id="rId74" Type="http://schemas.openxmlformats.org/officeDocument/2006/relationships/hyperlink" Target="https://t.co/ZcMty98vpc" TargetMode="External" /><Relationship Id="rId75" Type="http://schemas.openxmlformats.org/officeDocument/2006/relationships/hyperlink" Target="https://t.co/cqxY5hMRy2" TargetMode="External" /><Relationship Id="rId76" Type="http://schemas.openxmlformats.org/officeDocument/2006/relationships/hyperlink" Target="https://t.co/wZU2SvCtPg" TargetMode="External" /><Relationship Id="rId77" Type="http://schemas.openxmlformats.org/officeDocument/2006/relationships/hyperlink" Target="https://t.co/7VgTw5LZEf" TargetMode="External" /><Relationship Id="rId78" Type="http://schemas.openxmlformats.org/officeDocument/2006/relationships/hyperlink" Target="https://t.co/427gt8jfuj" TargetMode="External" /><Relationship Id="rId79" Type="http://schemas.openxmlformats.org/officeDocument/2006/relationships/hyperlink" Target="https://t.co/tE31ULSPvR" TargetMode="External" /><Relationship Id="rId80" Type="http://schemas.openxmlformats.org/officeDocument/2006/relationships/hyperlink" Target="https://t.co/nOGCpP3Try" TargetMode="External" /><Relationship Id="rId81" Type="http://schemas.openxmlformats.org/officeDocument/2006/relationships/hyperlink" Target="https://t.co/8wBlJgqgXH" TargetMode="External" /><Relationship Id="rId82" Type="http://schemas.openxmlformats.org/officeDocument/2006/relationships/hyperlink" Target="http://t.co/dx7IYhxsmP" TargetMode="External" /><Relationship Id="rId83" Type="http://schemas.openxmlformats.org/officeDocument/2006/relationships/hyperlink" Target="https://t.co/gNyuK2ntyq" TargetMode="External" /><Relationship Id="rId84" Type="http://schemas.openxmlformats.org/officeDocument/2006/relationships/hyperlink" Target="https://t.co/9Ip9ctFeHA" TargetMode="External" /><Relationship Id="rId85" Type="http://schemas.openxmlformats.org/officeDocument/2006/relationships/hyperlink" Target="https://t.co/YpwmfPvnWh" TargetMode="External" /><Relationship Id="rId86" Type="http://schemas.openxmlformats.org/officeDocument/2006/relationships/hyperlink" Target="https://t.co/TeJ21zTqgi" TargetMode="External" /><Relationship Id="rId87" Type="http://schemas.openxmlformats.org/officeDocument/2006/relationships/hyperlink" Target="http://vote.org/" TargetMode="External" /><Relationship Id="rId88" Type="http://schemas.openxmlformats.org/officeDocument/2006/relationships/hyperlink" Target="https://t.co/2umXN39JRN" TargetMode="External" /><Relationship Id="rId89" Type="http://schemas.openxmlformats.org/officeDocument/2006/relationships/hyperlink" Target="https://t.co/fHzEIvr79m" TargetMode="External" /><Relationship Id="rId90" Type="http://schemas.openxmlformats.org/officeDocument/2006/relationships/hyperlink" Target="http://t.co/hOA0bvreVL" TargetMode="External" /><Relationship Id="rId91" Type="http://schemas.openxmlformats.org/officeDocument/2006/relationships/hyperlink" Target="https://t.co/9rS252SWMh" TargetMode="External" /><Relationship Id="rId92" Type="http://schemas.openxmlformats.org/officeDocument/2006/relationships/hyperlink" Target="http://sheetz.com/" TargetMode="External" /><Relationship Id="rId93" Type="http://schemas.openxmlformats.org/officeDocument/2006/relationships/hyperlink" Target="https://t.co/INW2MHXxoH" TargetMode="External" /><Relationship Id="rId94" Type="http://schemas.openxmlformats.org/officeDocument/2006/relationships/hyperlink" Target="https://t.co/LWQT6zLDX1" TargetMode="External" /><Relationship Id="rId95" Type="http://schemas.openxmlformats.org/officeDocument/2006/relationships/hyperlink" Target="https://t.co/6BK7Jev303" TargetMode="External" /><Relationship Id="rId96" Type="http://schemas.openxmlformats.org/officeDocument/2006/relationships/hyperlink" Target="http://t.co/N4d6zVRrfA" TargetMode="External" /><Relationship Id="rId97" Type="http://schemas.openxmlformats.org/officeDocument/2006/relationships/hyperlink" Target="https://t.co/jTdLi49GDK" TargetMode="External" /><Relationship Id="rId98" Type="http://schemas.openxmlformats.org/officeDocument/2006/relationships/hyperlink" Target="http://t.co/5en1qs6g9s" TargetMode="External" /><Relationship Id="rId99" Type="http://schemas.openxmlformats.org/officeDocument/2006/relationships/hyperlink" Target="https://t.co/hCGKnhmdkf" TargetMode="External" /><Relationship Id="rId100" Type="http://schemas.openxmlformats.org/officeDocument/2006/relationships/hyperlink" Target="http://t.co/F19L0ZgwEv" TargetMode="External" /><Relationship Id="rId101" Type="http://schemas.openxmlformats.org/officeDocument/2006/relationships/hyperlink" Target="https://forwardfla.com/" TargetMode="External" /><Relationship Id="rId102" Type="http://schemas.openxmlformats.org/officeDocument/2006/relationships/hyperlink" Target="http://bit.ly/LeadFromTheOutside" TargetMode="External" /><Relationship Id="rId103" Type="http://schemas.openxmlformats.org/officeDocument/2006/relationships/hyperlink" Target="http://t.co/Xnoa4G4tHX" TargetMode="External" /><Relationship Id="rId104" Type="http://schemas.openxmlformats.org/officeDocument/2006/relationships/hyperlink" Target="https://t.co/cQarEUuH3g" TargetMode="External" /><Relationship Id="rId105" Type="http://schemas.openxmlformats.org/officeDocument/2006/relationships/hyperlink" Target="https://t.co/uO8YypouhE" TargetMode="External" /><Relationship Id="rId106" Type="http://schemas.openxmlformats.org/officeDocument/2006/relationships/hyperlink" Target="https://t.co/ELZ5jwqU19" TargetMode="External" /><Relationship Id="rId107" Type="http://schemas.openxmlformats.org/officeDocument/2006/relationships/hyperlink" Target="https://t.co/jDXn1FfD8E" TargetMode="External" /><Relationship Id="rId108" Type="http://schemas.openxmlformats.org/officeDocument/2006/relationships/hyperlink" Target="https://t.co/00jCTZYGHd" TargetMode="External" /><Relationship Id="rId109" Type="http://schemas.openxmlformats.org/officeDocument/2006/relationships/hyperlink" Target="https://t.co/KJQ5T2BOjs" TargetMode="External" /><Relationship Id="rId110" Type="http://schemas.openxmlformats.org/officeDocument/2006/relationships/hyperlink" Target="https://t.co/jtb2Yp5SN5" TargetMode="External" /><Relationship Id="rId111" Type="http://schemas.openxmlformats.org/officeDocument/2006/relationships/hyperlink" Target="https://t.co/U45whLuDDY" TargetMode="External" /><Relationship Id="rId112" Type="http://schemas.openxmlformats.org/officeDocument/2006/relationships/hyperlink" Target="https://t.co/8DnhsbRAFg" TargetMode="External" /><Relationship Id="rId113" Type="http://schemas.openxmlformats.org/officeDocument/2006/relationships/hyperlink" Target="https://t.co/teGWLJcsd6" TargetMode="External" /><Relationship Id="rId114" Type="http://schemas.openxmlformats.org/officeDocument/2006/relationships/hyperlink" Target="https://t.co/y20x2Mm8Lq" TargetMode="External" /><Relationship Id="rId115" Type="http://schemas.openxmlformats.org/officeDocument/2006/relationships/hyperlink" Target="https://t.co/b7XwcS1nQA" TargetMode="External" /><Relationship Id="rId116" Type="http://schemas.openxmlformats.org/officeDocument/2006/relationships/hyperlink" Target="https://t.co/LdWs3MgAP3" TargetMode="External" /><Relationship Id="rId117" Type="http://schemas.openxmlformats.org/officeDocument/2006/relationships/hyperlink" Target="https://t.co/D77qD1zdea" TargetMode="External" /><Relationship Id="rId118" Type="http://schemas.openxmlformats.org/officeDocument/2006/relationships/hyperlink" Target="https://t.co/eChLNpvby9" TargetMode="External" /><Relationship Id="rId119" Type="http://schemas.openxmlformats.org/officeDocument/2006/relationships/hyperlink" Target="https://t.co/fA5V50uvih" TargetMode="External" /><Relationship Id="rId120" Type="http://schemas.openxmlformats.org/officeDocument/2006/relationships/hyperlink" Target="https://t.co/R639OWOuQG" TargetMode="External" /><Relationship Id="rId121" Type="http://schemas.openxmlformats.org/officeDocument/2006/relationships/hyperlink" Target="http://bit.ly/2HldCTG" TargetMode="External" /><Relationship Id="rId122" Type="http://schemas.openxmlformats.org/officeDocument/2006/relationships/hyperlink" Target="https://t.co/l1grLQBXO9" TargetMode="External" /><Relationship Id="rId123" Type="http://schemas.openxmlformats.org/officeDocument/2006/relationships/hyperlink" Target="http://t.co/t5mK0auJ" TargetMode="External" /><Relationship Id="rId124" Type="http://schemas.openxmlformats.org/officeDocument/2006/relationships/hyperlink" Target="https://t.co/l1grLQBXO9" TargetMode="External" /><Relationship Id="rId125" Type="http://schemas.openxmlformats.org/officeDocument/2006/relationships/hyperlink" Target="https://t.co/X09g05LHsZ" TargetMode="External" /><Relationship Id="rId126" Type="http://schemas.openxmlformats.org/officeDocument/2006/relationships/hyperlink" Target="https://t.co/Z8abCUOUuG" TargetMode="External" /><Relationship Id="rId127" Type="http://schemas.openxmlformats.org/officeDocument/2006/relationships/hyperlink" Target="https://t.co/cpncrnYosX" TargetMode="External" /><Relationship Id="rId128" Type="http://schemas.openxmlformats.org/officeDocument/2006/relationships/hyperlink" Target="https://t.co/myPnQJi857" TargetMode="External" /><Relationship Id="rId129" Type="http://schemas.openxmlformats.org/officeDocument/2006/relationships/hyperlink" Target="https://t.co/hwxsUxg4wP" TargetMode="External" /><Relationship Id="rId130" Type="http://schemas.openxmlformats.org/officeDocument/2006/relationships/hyperlink" Target="https://t.co/JsGLSXOFIV" TargetMode="External" /><Relationship Id="rId131" Type="http://schemas.openxmlformats.org/officeDocument/2006/relationships/hyperlink" Target="https://t.co/d9mdFjcalr" TargetMode="External" /><Relationship Id="rId132" Type="http://schemas.openxmlformats.org/officeDocument/2006/relationships/hyperlink" Target="https://t.co/j9zBiddWyQ" TargetMode="External" /><Relationship Id="rId133" Type="http://schemas.openxmlformats.org/officeDocument/2006/relationships/hyperlink" Target="https://t.co/B9qVq44Eig" TargetMode="External" /><Relationship Id="rId134" Type="http://schemas.openxmlformats.org/officeDocument/2006/relationships/hyperlink" Target="http://t.co/gmwf45BzqN" TargetMode="External" /><Relationship Id="rId135" Type="http://schemas.openxmlformats.org/officeDocument/2006/relationships/hyperlink" Target="https://t.co/0XTxen0RFC" TargetMode="External" /><Relationship Id="rId136" Type="http://schemas.openxmlformats.org/officeDocument/2006/relationships/hyperlink" Target="https://t.co/REMhPn8nJ7" TargetMode="External" /><Relationship Id="rId137" Type="http://schemas.openxmlformats.org/officeDocument/2006/relationships/hyperlink" Target="https://t.co/NTo1VzXR3F" TargetMode="External" /><Relationship Id="rId138" Type="http://schemas.openxmlformats.org/officeDocument/2006/relationships/hyperlink" Target="http://t.co/g4MXmfCw3D" TargetMode="External" /><Relationship Id="rId139" Type="http://schemas.openxmlformats.org/officeDocument/2006/relationships/hyperlink" Target="https://t.co/crvfQeFbph" TargetMode="External" /><Relationship Id="rId140" Type="http://schemas.openxmlformats.org/officeDocument/2006/relationships/hyperlink" Target="https://t.co/dLDibyIb9O" TargetMode="External" /><Relationship Id="rId141" Type="http://schemas.openxmlformats.org/officeDocument/2006/relationships/hyperlink" Target="https://t.co/T70r91bUyq" TargetMode="External" /><Relationship Id="rId142" Type="http://schemas.openxmlformats.org/officeDocument/2006/relationships/hyperlink" Target="https://t.co/Ukq8mXdR8d" TargetMode="External" /><Relationship Id="rId143" Type="http://schemas.openxmlformats.org/officeDocument/2006/relationships/hyperlink" Target="https://t.co/0ECwRA88Mk" TargetMode="External" /><Relationship Id="rId144" Type="http://schemas.openxmlformats.org/officeDocument/2006/relationships/hyperlink" Target="https://t.co/93qqJUEbJf" TargetMode="External" /><Relationship Id="rId145" Type="http://schemas.openxmlformats.org/officeDocument/2006/relationships/hyperlink" Target="https://pbs.twimg.com/profile_banners/22815781/1370827741" TargetMode="External" /><Relationship Id="rId146" Type="http://schemas.openxmlformats.org/officeDocument/2006/relationships/hyperlink" Target="https://pbs.twimg.com/profile_banners/827768713856192513/1487983003" TargetMode="External" /><Relationship Id="rId147" Type="http://schemas.openxmlformats.org/officeDocument/2006/relationships/hyperlink" Target="https://pbs.twimg.com/profile_banners/55667023/1573827716" TargetMode="External" /><Relationship Id="rId148" Type="http://schemas.openxmlformats.org/officeDocument/2006/relationships/hyperlink" Target="https://pbs.twimg.com/profile_banners/4774751417/1506808414" TargetMode="External" /><Relationship Id="rId149" Type="http://schemas.openxmlformats.org/officeDocument/2006/relationships/hyperlink" Target="https://pbs.twimg.com/profile_banners/3207838413/1461073112" TargetMode="External" /><Relationship Id="rId150" Type="http://schemas.openxmlformats.org/officeDocument/2006/relationships/hyperlink" Target="https://pbs.twimg.com/profile_banners/752068940/1401829962" TargetMode="External" /><Relationship Id="rId151" Type="http://schemas.openxmlformats.org/officeDocument/2006/relationships/hyperlink" Target="https://pbs.twimg.com/profile_banners/177673457/1552467888" TargetMode="External" /><Relationship Id="rId152" Type="http://schemas.openxmlformats.org/officeDocument/2006/relationships/hyperlink" Target="https://pbs.twimg.com/profile_banners/118787224/1571757195" TargetMode="External" /><Relationship Id="rId153" Type="http://schemas.openxmlformats.org/officeDocument/2006/relationships/hyperlink" Target="https://pbs.twimg.com/profile_banners/210056162/1531235746" TargetMode="External" /><Relationship Id="rId154" Type="http://schemas.openxmlformats.org/officeDocument/2006/relationships/hyperlink" Target="https://pbs.twimg.com/profile_banners/711710800977604609/1493339931" TargetMode="External" /><Relationship Id="rId155" Type="http://schemas.openxmlformats.org/officeDocument/2006/relationships/hyperlink" Target="https://pbs.twimg.com/profile_banners/172487362/1555008499" TargetMode="External" /><Relationship Id="rId156" Type="http://schemas.openxmlformats.org/officeDocument/2006/relationships/hyperlink" Target="https://pbs.twimg.com/profile_banners/30067399/1530566882" TargetMode="External" /><Relationship Id="rId157" Type="http://schemas.openxmlformats.org/officeDocument/2006/relationships/hyperlink" Target="https://pbs.twimg.com/profile_banners/267510129/1522261725" TargetMode="External" /><Relationship Id="rId158" Type="http://schemas.openxmlformats.org/officeDocument/2006/relationships/hyperlink" Target="https://pbs.twimg.com/profile_banners/39298589/1420431247" TargetMode="External" /><Relationship Id="rId159" Type="http://schemas.openxmlformats.org/officeDocument/2006/relationships/hyperlink" Target="https://pbs.twimg.com/profile_banners/36196298/1570204750" TargetMode="External" /><Relationship Id="rId160" Type="http://schemas.openxmlformats.org/officeDocument/2006/relationships/hyperlink" Target="https://pbs.twimg.com/profile_banners/23501907/1562023389" TargetMode="External" /><Relationship Id="rId161" Type="http://schemas.openxmlformats.org/officeDocument/2006/relationships/hyperlink" Target="https://pbs.twimg.com/profile_banners/36468768/1566488618" TargetMode="External" /><Relationship Id="rId162" Type="http://schemas.openxmlformats.org/officeDocument/2006/relationships/hyperlink" Target="https://pbs.twimg.com/profile_banners/32742860/1493558790" TargetMode="External" /><Relationship Id="rId163" Type="http://schemas.openxmlformats.org/officeDocument/2006/relationships/hyperlink" Target="https://pbs.twimg.com/profile_banners/17001533/1509037750" TargetMode="External" /><Relationship Id="rId164" Type="http://schemas.openxmlformats.org/officeDocument/2006/relationships/hyperlink" Target="https://pbs.twimg.com/profile_banners/1324727929/1506378072" TargetMode="External" /><Relationship Id="rId165" Type="http://schemas.openxmlformats.org/officeDocument/2006/relationships/hyperlink" Target="https://pbs.twimg.com/profile_banners/28785486/1505493568" TargetMode="External" /><Relationship Id="rId166" Type="http://schemas.openxmlformats.org/officeDocument/2006/relationships/hyperlink" Target="https://pbs.twimg.com/profile_banners/242051914/1358850300" TargetMode="External" /><Relationship Id="rId167" Type="http://schemas.openxmlformats.org/officeDocument/2006/relationships/hyperlink" Target="https://pbs.twimg.com/profile_banners/67586809/1500634878" TargetMode="External" /><Relationship Id="rId168" Type="http://schemas.openxmlformats.org/officeDocument/2006/relationships/hyperlink" Target="https://pbs.twimg.com/profile_banners/15354310/1571010412" TargetMode="External" /><Relationship Id="rId169" Type="http://schemas.openxmlformats.org/officeDocument/2006/relationships/hyperlink" Target="https://pbs.twimg.com/profile_banners/7385462/1559139890" TargetMode="External" /><Relationship Id="rId170" Type="http://schemas.openxmlformats.org/officeDocument/2006/relationships/hyperlink" Target="https://pbs.twimg.com/profile_banners/321954612/1472471704" TargetMode="External" /><Relationship Id="rId171" Type="http://schemas.openxmlformats.org/officeDocument/2006/relationships/hyperlink" Target="https://pbs.twimg.com/profile_banners/2284627971/1558516437" TargetMode="External" /><Relationship Id="rId172" Type="http://schemas.openxmlformats.org/officeDocument/2006/relationships/hyperlink" Target="https://pbs.twimg.com/profile_banners/20824994/1360956618" TargetMode="External" /><Relationship Id="rId173" Type="http://schemas.openxmlformats.org/officeDocument/2006/relationships/hyperlink" Target="https://pbs.twimg.com/profile_banners/952996265666793472/1517520579" TargetMode="External" /><Relationship Id="rId174" Type="http://schemas.openxmlformats.org/officeDocument/2006/relationships/hyperlink" Target="https://pbs.twimg.com/profile_banners/200367769/1515262557" TargetMode="External" /><Relationship Id="rId175" Type="http://schemas.openxmlformats.org/officeDocument/2006/relationships/hyperlink" Target="https://pbs.twimg.com/profile_banners/2754815871/1520777723" TargetMode="External" /><Relationship Id="rId176" Type="http://schemas.openxmlformats.org/officeDocument/2006/relationships/hyperlink" Target="https://pbs.twimg.com/profile_banners/4851500624/1459846254" TargetMode="External" /><Relationship Id="rId177" Type="http://schemas.openxmlformats.org/officeDocument/2006/relationships/hyperlink" Target="https://pbs.twimg.com/profile_banners/4895457413/1456060518" TargetMode="External" /><Relationship Id="rId178" Type="http://schemas.openxmlformats.org/officeDocument/2006/relationships/hyperlink" Target="https://pbs.twimg.com/profile_banners/388850729/1505079087" TargetMode="External" /><Relationship Id="rId179" Type="http://schemas.openxmlformats.org/officeDocument/2006/relationships/hyperlink" Target="https://pbs.twimg.com/profile_banners/3980180038/1491346190" TargetMode="External" /><Relationship Id="rId180" Type="http://schemas.openxmlformats.org/officeDocument/2006/relationships/hyperlink" Target="https://pbs.twimg.com/profile_banners/1463292906/1475266534" TargetMode="External" /><Relationship Id="rId181" Type="http://schemas.openxmlformats.org/officeDocument/2006/relationships/hyperlink" Target="https://pbs.twimg.com/profile_banners/140718904/1563378880" TargetMode="External" /><Relationship Id="rId182" Type="http://schemas.openxmlformats.org/officeDocument/2006/relationships/hyperlink" Target="https://pbs.twimg.com/profile_banners/294913295/1484450708" TargetMode="External" /><Relationship Id="rId183" Type="http://schemas.openxmlformats.org/officeDocument/2006/relationships/hyperlink" Target="https://pbs.twimg.com/profile_banners/797888582153158656/1566442292" TargetMode="External" /><Relationship Id="rId184" Type="http://schemas.openxmlformats.org/officeDocument/2006/relationships/hyperlink" Target="https://pbs.twimg.com/profile_banners/722393363597697026/1505501517" TargetMode="External" /><Relationship Id="rId185" Type="http://schemas.openxmlformats.org/officeDocument/2006/relationships/hyperlink" Target="https://pbs.twimg.com/profile_banners/223809359/1487069847" TargetMode="External" /><Relationship Id="rId186" Type="http://schemas.openxmlformats.org/officeDocument/2006/relationships/hyperlink" Target="https://pbs.twimg.com/profile_banners/2561550171/1401052028" TargetMode="External" /><Relationship Id="rId187" Type="http://schemas.openxmlformats.org/officeDocument/2006/relationships/hyperlink" Target="https://pbs.twimg.com/profile_banners/4869625953/1470016925" TargetMode="External" /><Relationship Id="rId188" Type="http://schemas.openxmlformats.org/officeDocument/2006/relationships/hyperlink" Target="https://pbs.twimg.com/profile_banners/3014189879/1479147732" TargetMode="External" /><Relationship Id="rId189" Type="http://schemas.openxmlformats.org/officeDocument/2006/relationships/hyperlink" Target="https://pbs.twimg.com/profile_banners/1043923758631858176/1537726064" TargetMode="External" /><Relationship Id="rId190" Type="http://schemas.openxmlformats.org/officeDocument/2006/relationships/hyperlink" Target="https://pbs.twimg.com/profile_banners/446343429/1565670381" TargetMode="External" /><Relationship Id="rId191" Type="http://schemas.openxmlformats.org/officeDocument/2006/relationships/hyperlink" Target="https://pbs.twimg.com/profile_banners/890411734841741312/1574019538" TargetMode="External" /><Relationship Id="rId192" Type="http://schemas.openxmlformats.org/officeDocument/2006/relationships/hyperlink" Target="https://pbs.twimg.com/profile_banners/1151350946439389185/1568494723" TargetMode="External" /><Relationship Id="rId193" Type="http://schemas.openxmlformats.org/officeDocument/2006/relationships/hyperlink" Target="https://pbs.twimg.com/profile_banners/953284716945399809/1548946297" TargetMode="External" /><Relationship Id="rId194" Type="http://schemas.openxmlformats.org/officeDocument/2006/relationships/hyperlink" Target="https://pbs.twimg.com/profile_banners/1106128267067777024/1552599530" TargetMode="External" /><Relationship Id="rId195" Type="http://schemas.openxmlformats.org/officeDocument/2006/relationships/hyperlink" Target="https://pbs.twimg.com/profile_banners/3129547373/1433098870" TargetMode="External" /><Relationship Id="rId196" Type="http://schemas.openxmlformats.org/officeDocument/2006/relationships/hyperlink" Target="https://pbs.twimg.com/profile_banners/1054766127568564224/1540320014" TargetMode="External" /><Relationship Id="rId197" Type="http://schemas.openxmlformats.org/officeDocument/2006/relationships/hyperlink" Target="https://pbs.twimg.com/profile_banners/973156045647425536/1572272189" TargetMode="External" /><Relationship Id="rId198" Type="http://schemas.openxmlformats.org/officeDocument/2006/relationships/hyperlink" Target="https://pbs.twimg.com/profile_banners/736433425/1538212532" TargetMode="External" /><Relationship Id="rId199" Type="http://schemas.openxmlformats.org/officeDocument/2006/relationships/hyperlink" Target="https://pbs.twimg.com/profile_banners/1037634549143019520/1538598319" TargetMode="External" /><Relationship Id="rId200" Type="http://schemas.openxmlformats.org/officeDocument/2006/relationships/hyperlink" Target="https://pbs.twimg.com/profile_banners/544250219/1430985673" TargetMode="External" /><Relationship Id="rId201" Type="http://schemas.openxmlformats.org/officeDocument/2006/relationships/hyperlink" Target="https://pbs.twimg.com/profile_banners/954502885353472002/1550076529" TargetMode="External" /><Relationship Id="rId202" Type="http://schemas.openxmlformats.org/officeDocument/2006/relationships/hyperlink" Target="https://pbs.twimg.com/profile_banners/76306515/1476022915" TargetMode="External" /><Relationship Id="rId203" Type="http://schemas.openxmlformats.org/officeDocument/2006/relationships/hyperlink" Target="https://pbs.twimg.com/profile_banners/888858044/1493149934" TargetMode="External" /><Relationship Id="rId204" Type="http://schemas.openxmlformats.org/officeDocument/2006/relationships/hyperlink" Target="https://pbs.twimg.com/profile_banners/1049800877425360897/1540682887" TargetMode="External" /><Relationship Id="rId205" Type="http://schemas.openxmlformats.org/officeDocument/2006/relationships/hyperlink" Target="https://pbs.twimg.com/profile_banners/2828812771/1573860143" TargetMode="External" /><Relationship Id="rId206" Type="http://schemas.openxmlformats.org/officeDocument/2006/relationships/hyperlink" Target="https://pbs.twimg.com/profile_banners/25073877/1560920145" TargetMode="External" /><Relationship Id="rId207" Type="http://schemas.openxmlformats.org/officeDocument/2006/relationships/hyperlink" Target="https://pbs.twimg.com/profile_banners/1651522832/1541350200" TargetMode="External" /><Relationship Id="rId208" Type="http://schemas.openxmlformats.org/officeDocument/2006/relationships/hyperlink" Target="https://pbs.twimg.com/profile_banners/703149763957387265/1567807872" TargetMode="External" /><Relationship Id="rId209" Type="http://schemas.openxmlformats.org/officeDocument/2006/relationships/hyperlink" Target="https://pbs.twimg.com/profile_banners/205855194/1479136459" TargetMode="External" /><Relationship Id="rId210" Type="http://schemas.openxmlformats.org/officeDocument/2006/relationships/hyperlink" Target="https://pbs.twimg.com/profile_banners/3060444101/1428591637" TargetMode="External" /><Relationship Id="rId211" Type="http://schemas.openxmlformats.org/officeDocument/2006/relationships/hyperlink" Target="https://pbs.twimg.com/profile_banners/817027530/1571417551" TargetMode="External" /><Relationship Id="rId212" Type="http://schemas.openxmlformats.org/officeDocument/2006/relationships/hyperlink" Target="https://pbs.twimg.com/profile_banners/432468085/1530816199" TargetMode="External" /><Relationship Id="rId213" Type="http://schemas.openxmlformats.org/officeDocument/2006/relationships/hyperlink" Target="https://pbs.twimg.com/profile_banners/19583545/1569333946" TargetMode="External" /><Relationship Id="rId214" Type="http://schemas.openxmlformats.org/officeDocument/2006/relationships/hyperlink" Target="https://pbs.twimg.com/profile_banners/967888967658950656/1573853766" TargetMode="External" /><Relationship Id="rId215" Type="http://schemas.openxmlformats.org/officeDocument/2006/relationships/hyperlink" Target="https://pbs.twimg.com/profile_banners/247054633/1571533886" TargetMode="External" /><Relationship Id="rId216" Type="http://schemas.openxmlformats.org/officeDocument/2006/relationships/hyperlink" Target="https://pbs.twimg.com/profile_banners/1000739730/1522637744" TargetMode="External" /><Relationship Id="rId217" Type="http://schemas.openxmlformats.org/officeDocument/2006/relationships/hyperlink" Target="https://pbs.twimg.com/profile_banners/822109507085967360/1554561736" TargetMode="External" /><Relationship Id="rId218" Type="http://schemas.openxmlformats.org/officeDocument/2006/relationships/hyperlink" Target="https://pbs.twimg.com/profile_banners/940430783965040640/1545081294" TargetMode="External" /><Relationship Id="rId219" Type="http://schemas.openxmlformats.org/officeDocument/2006/relationships/hyperlink" Target="https://pbs.twimg.com/profile_banners/877807935493033984/1572720793" TargetMode="External" /><Relationship Id="rId220" Type="http://schemas.openxmlformats.org/officeDocument/2006/relationships/hyperlink" Target="https://pbs.twimg.com/profile_banners/1004765061636874241/1528537099" TargetMode="External" /><Relationship Id="rId221" Type="http://schemas.openxmlformats.org/officeDocument/2006/relationships/hyperlink" Target="https://pbs.twimg.com/profile_banners/107637333/1546941610" TargetMode="External" /><Relationship Id="rId222" Type="http://schemas.openxmlformats.org/officeDocument/2006/relationships/hyperlink" Target="https://pbs.twimg.com/profile_banners/1110282831366782977/1553612228" TargetMode="External" /><Relationship Id="rId223" Type="http://schemas.openxmlformats.org/officeDocument/2006/relationships/hyperlink" Target="https://pbs.twimg.com/profile_banners/763412134495522820/1543935326" TargetMode="External" /><Relationship Id="rId224" Type="http://schemas.openxmlformats.org/officeDocument/2006/relationships/hyperlink" Target="https://pbs.twimg.com/profile_banners/403207462/1403953510" TargetMode="External" /><Relationship Id="rId225" Type="http://schemas.openxmlformats.org/officeDocument/2006/relationships/hyperlink" Target="https://pbs.twimg.com/profile_banners/179515086/1535381873" TargetMode="External" /><Relationship Id="rId226" Type="http://schemas.openxmlformats.org/officeDocument/2006/relationships/hyperlink" Target="https://pbs.twimg.com/profile_banners/238507561/1491341431" TargetMode="External" /><Relationship Id="rId227" Type="http://schemas.openxmlformats.org/officeDocument/2006/relationships/hyperlink" Target="https://pbs.twimg.com/profile_banners/93612044/1509969890" TargetMode="External" /><Relationship Id="rId228" Type="http://schemas.openxmlformats.org/officeDocument/2006/relationships/hyperlink" Target="https://pbs.twimg.com/profile_banners/1071780665195094016/1572555738" TargetMode="External" /><Relationship Id="rId229" Type="http://schemas.openxmlformats.org/officeDocument/2006/relationships/hyperlink" Target="https://pbs.twimg.com/profile_banners/22282578/1568155821" TargetMode="External" /><Relationship Id="rId230" Type="http://schemas.openxmlformats.org/officeDocument/2006/relationships/hyperlink" Target="https://pbs.twimg.com/profile_banners/758048749071597569/1568483873" TargetMode="External" /><Relationship Id="rId231" Type="http://schemas.openxmlformats.org/officeDocument/2006/relationships/hyperlink" Target="https://pbs.twimg.com/profile_banners/2993182610/1513695662" TargetMode="External" /><Relationship Id="rId232" Type="http://schemas.openxmlformats.org/officeDocument/2006/relationships/hyperlink" Target="https://pbs.twimg.com/profile_banners/835796138951266304/1488104553" TargetMode="External" /><Relationship Id="rId233" Type="http://schemas.openxmlformats.org/officeDocument/2006/relationships/hyperlink" Target="https://pbs.twimg.com/profile_banners/838048615310442496/1502453409" TargetMode="External" /><Relationship Id="rId234" Type="http://schemas.openxmlformats.org/officeDocument/2006/relationships/hyperlink" Target="https://pbs.twimg.com/profile_banners/999168280354021376/1566559071" TargetMode="External" /><Relationship Id="rId235" Type="http://schemas.openxmlformats.org/officeDocument/2006/relationships/hyperlink" Target="https://pbs.twimg.com/profile_banners/902926941413453824/1572720689" TargetMode="External" /><Relationship Id="rId236" Type="http://schemas.openxmlformats.org/officeDocument/2006/relationships/hyperlink" Target="https://pbs.twimg.com/profile_banners/1052454006537314306/1556004731" TargetMode="External" /><Relationship Id="rId237" Type="http://schemas.openxmlformats.org/officeDocument/2006/relationships/hyperlink" Target="https://pbs.twimg.com/profile_banners/140743651/1569910442" TargetMode="External" /><Relationship Id="rId238" Type="http://schemas.openxmlformats.org/officeDocument/2006/relationships/hyperlink" Target="https://pbs.twimg.com/profile_banners/186496631/1451747819" TargetMode="External" /><Relationship Id="rId239" Type="http://schemas.openxmlformats.org/officeDocument/2006/relationships/hyperlink" Target="https://pbs.twimg.com/profile_banners/1146868611417378816/1568362968" TargetMode="External" /><Relationship Id="rId240" Type="http://schemas.openxmlformats.org/officeDocument/2006/relationships/hyperlink" Target="https://pbs.twimg.com/profile_banners/1231632318/1458567808" TargetMode="External" /><Relationship Id="rId241" Type="http://schemas.openxmlformats.org/officeDocument/2006/relationships/hyperlink" Target="https://pbs.twimg.com/profile_banners/1064108650271309826/1542538859" TargetMode="External" /><Relationship Id="rId242" Type="http://schemas.openxmlformats.org/officeDocument/2006/relationships/hyperlink" Target="https://pbs.twimg.com/profile_banners/1074493962/1549456351" TargetMode="External" /><Relationship Id="rId243" Type="http://schemas.openxmlformats.org/officeDocument/2006/relationships/hyperlink" Target="https://pbs.twimg.com/profile_banners/2213838884/1556697623" TargetMode="External" /><Relationship Id="rId244" Type="http://schemas.openxmlformats.org/officeDocument/2006/relationships/hyperlink" Target="https://pbs.twimg.com/profile_banners/53061263/1537284219" TargetMode="External" /><Relationship Id="rId245" Type="http://schemas.openxmlformats.org/officeDocument/2006/relationships/hyperlink" Target="https://pbs.twimg.com/profile_banners/191454323/1495440691" TargetMode="External" /><Relationship Id="rId246" Type="http://schemas.openxmlformats.org/officeDocument/2006/relationships/hyperlink" Target="https://pbs.twimg.com/profile_banners/53330590/1438620909" TargetMode="External" /><Relationship Id="rId247" Type="http://schemas.openxmlformats.org/officeDocument/2006/relationships/hyperlink" Target="https://pbs.twimg.com/profile_banners/20793816/1572894689" TargetMode="External" /><Relationship Id="rId248" Type="http://schemas.openxmlformats.org/officeDocument/2006/relationships/hyperlink" Target="https://pbs.twimg.com/profile_banners/525853846/1438206459" TargetMode="External" /><Relationship Id="rId249" Type="http://schemas.openxmlformats.org/officeDocument/2006/relationships/hyperlink" Target="https://pbs.twimg.com/profile_banners/274122597/1421363078" TargetMode="External" /><Relationship Id="rId250" Type="http://schemas.openxmlformats.org/officeDocument/2006/relationships/hyperlink" Target="https://pbs.twimg.com/profile_banners/14322307/1360795560" TargetMode="External" /><Relationship Id="rId251" Type="http://schemas.openxmlformats.org/officeDocument/2006/relationships/hyperlink" Target="https://pbs.twimg.com/profile_banners/15141902/1360512099" TargetMode="External" /><Relationship Id="rId252" Type="http://schemas.openxmlformats.org/officeDocument/2006/relationships/hyperlink" Target="https://pbs.twimg.com/profile_banners/2815822082/1492631042" TargetMode="External" /><Relationship Id="rId253" Type="http://schemas.openxmlformats.org/officeDocument/2006/relationships/hyperlink" Target="https://pbs.twimg.com/profile_banners/16435306/1427570813" TargetMode="External" /><Relationship Id="rId254" Type="http://schemas.openxmlformats.org/officeDocument/2006/relationships/hyperlink" Target="https://pbs.twimg.com/profile_banners/46084005/1534166197" TargetMode="External" /><Relationship Id="rId255" Type="http://schemas.openxmlformats.org/officeDocument/2006/relationships/hyperlink" Target="https://pbs.twimg.com/profile_banners/2555023962/1411288954" TargetMode="External" /><Relationship Id="rId256" Type="http://schemas.openxmlformats.org/officeDocument/2006/relationships/hyperlink" Target="https://pbs.twimg.com/profile_banners/250908761/1573132071" TargetMode="External" /><Relationship Id="rId257" Type="http://schemas.openxmlformats.org/officeDocument/2006/relationships/hyperlink" Target="https://pbs.twimg.com/profile_banners/2588297156/1529755636" TargetMode="External" /><Relationship Id="rId258" Type="http://schemas.openxmlformats.org/officeDocument/2006/relationships/hyperlink" Target="https://pbs.twimg.com/profile_banners/1974996636/1382300175" TargetMode="External" /><Relationship Id="rId259" Type="http://schemas.openxmlformats.org/officeDocument/2006/relationships/hyperlink" Target="https://pbs.twimg.com/profile_banners/149235847/1465853764" TargetMode="External" /><Relationship Id="rId260" Type="http://schemas.openxmlformats.org/officeDocument/2006/relationships/hyperlink" Target="https://pbs.twimg.com/profile_banners/515298418/1401236312" TargetMode="External" /><Relationship Id="rId261" Type="http://schemas.openxmlformats.org/officeDocument/2006/relationships/hyperlink" Target="https://pbs.twimg.com/profile_banners/2964161673/1557667016" TargetMode="External" /><Relationship Id="rId262" Type="http://schemas.openxmlformats.org/officeDocument/2006/relationships/hyperlink" Target="https://pbs.twimg.com/profile_banners/804573487767703552/1571298278" TargetMode="External" /><Relationship Id="rId263" Type="http://schemas.openxmlformats.org/officeDocument/2006/relationships/hyperlink" Target="https://pbs.twimg.com/profile_banners/1021155677639782405/1567706583" TargetMode="External" /><Relationship Id="rId264" Type="http://schemas.openxmlformats.org/officeDocument/2006/relationships/hyperlink" Target="https://pbs.twimg.com/profile_banners/1047887297528705024/1568789209" TargetMode="External" /><Relationship Id="rId265" Type="http://schemas.openxmlformats.org/officeDocument/2006/relationships/hyperlink" Target="https://pbs.twimg.com/profile_banners/1096797880583667713/1572049623" TargetMode="External" /><Relationship Id="rId266" Type="http://schemas.openxmlformats.org/officeDocument/2006/relationships/hyperlink" Target="https://pbs.twimg.com/profile_banners/378819543/1513831914" TargetMode="External" /><Relationship Id="rId267" Type="http://schemas.openxmlformats.org/officeDocument/2006/relationships/hyperlink" Target="https://pbs.twimg.com/profile_banners/845809027967692801/1573506222" TargetMode="External" /><Relationship Id="rId268" Type="http://schemas.openxmlformats.org/officeDocument/2006/relationships/hyperlink" Target="https://pbs.twimg.com/profile_banners/1907419374/1493175053" TargetMode="External" /><Relationship Id="rId269" Type="http://schemas.openxmlformats.org/officeDocument/2006/relationships/hyperlink" Target="https://pbs.twimg.com/profile_banners/312615423/1442413347" TargetMode="External" /><Relationship Id="rId270" Type="http://schemas.openxmlformats.org/officeDocument/2006/relationships/hyperlink" Target="https://pbs.twimg.com/profile_banners/842472365628047360/1568964581" TargetMode="External" /><Relationship Id="rId271" Type="http://schemas.openxmlformats.org/officeDocument/2006/relationships/hyperlink" Target="https://pbs.twimg.com/profile_banners/321639857/1553452717" TargetMode="External" /><Relationship Id="rId272" Type="http://schemas.openxmlformats.org/officeDocument/2006/relationships/hyperlink" Target="https://pbs.twimg.com/profile_banners/31369265/1572663739" TargetMode="External" /><Relationship Id="rId273" Type="http://schemas.openxmlformats.org/officeDocument/2006/relationships/hyperlink" Target="https://pbs.twimg.com/profile_banners/1098329607088918528/1556053213" TargetMode="External" /><Relationship Id="rId274" Type="http://schemas.openxmlformats.org/officeDocument/2006/relationships/hyperlink" Target="https://pbs.twimg.com/profile_banners/39930604/1573842999" TargetMode="External" /><Relationship Id="rId275" Type="http://schemas.openxmlformats.org/officeDocument/2006/relationships/hyperlink" Target="https://pbs.twimg.com/profile_banners/15480029/1470165484" TargetMode="External" /><Relationship Id="rId276" Type="http://schemas.openxmlformats.org/officeDocument/2006/relationships/hyperlink" Target="https://pbs.twimg.com/profile_banners/3011027510/1573407765" TargetMode="External" /><Relationship Id="rId277" Type="http://schemas.openxmlformats.org/officeDocument/2006/relationships/hyperlink" Target="https://pbs.twimg.com/profile_banners/211585805/1357839579" TargetMode="External" /><Relationship Id="rId278" Type="http://schemas.openxmlformats.org/officeDocument/2006/relationships/hyperlink" Target="https://pbs.twimg.com/profile_banners/15148412/1529522091" TargetMode="External" /><Relationship Id="rId279" Type="http://schemas.openxmlformats.org/officeDocument/2006/relationships/hyperlink" Target="https://pbs.twimg.com/profile_banners/14813584/1572610635" TargetMode="External" /><Relationship Id="rId280" Type="http://schemas.openxmlformats.org/officeDocument/2006/relationships/hyperlink" Target="https://pbs.twimg.com/profile_banners/1058144714845810688/1541116745" TargetMode="External" /><Relationship Id="rId281" Type="http://schemas.openxmlformats.org/officeDocument/2006/relationships/hyperlink" Target="https://pbs.twimg.com/profile_banners/435945809/1486052896" TargetMode="External" /><Relationship Id="rId282" Type="http://schemas.openxmlformats.org/officeDocument/2006/relationships/hyperlink" Target="https://pbs.twimg.com/profile_banners/43987148/1487902701" TargetMode="External" /><Relationship Id="rId283" Type="http://schemas.openxmlformats.org/officeDocument/2006/relationships/hyperlink" Target="https://pbs.twimg.com/profile_banners/3342509848/1518775216" TargetMode="External" /><Relationship Id="rId284" Type="http://schemas.openxmlformats.org/officeDocument/2006/relationships/hyperlink" Target="https://pbs.twimg.com/profile_banners/3407251486/1515597556" TargetMode="External" /><Relationship Id="rId285" Type="http://schemas.openxmlformats.org/officeDocument/2006/relationships/hyperlink" Target="https://pbs.twimg.com/profile_banners/101438960/1535704365" TargetMode="External" /><Relationship Id="rId286" Type="http://schemas.openxmlformats.org/officeDocument/2006/relationships/hyperlink" Target="https://pbs.twimg.com/profile_banners/510860223/1491345408" TargetMode="External" /><Relationship Id="rId287" Type="http://schemas.openxmlformats.org/officeDocument/2006/relationships/hyperlink" Target="https://pbs.twimg.com/profile_banners/64884706/1519117654" TargetMode="External" /><Relationship Id="rId288" Type="http://schemas.openxmlformats.org/officeDocument/2006/relationships/hyperlink" Target="https://pbs.twimg.com/profile_banners/3945305295/1475116993" TargetMode="External" /><Relationship Id="rId289" Type="http://schemas.openxmlformats.org/officeDocument/2006/relationships/hyperlink" Target="https://pbs.twimg.com/profile_banners/465046121/1547052246" TargetMode="External" /><Relationship Id="rId290" Type="http://schemas.openxmlformats.org/officeDocument/2006/relationships/hyperlink" Target="https://pbs.twimg.com/profile_banners/216065430/1549898895" TargetMode="External" /><Relationship Id="rId291" Type="http://schemas.openxmlformats.org/officeDocument/2006/relationships/hyperlink" Target="https://pbs.twimg.com/profile_banners/60841112/1569342268" TargetMode="External" /><Relationship Id="rId292" Type="http://schemas.openxmlformats.org/officeDocument/2006/relationships/hyperlink" Target="https://pbs.twimg.com/profile_banners/394647686/1415463609" TargetMode="External" /><Relationship Id="rId293" Type="http://schemas.openxmlformats.org/officeDocument/2006/relationships/hyperlink" Target="https://pbs.twimg.com/profile_banners/208281325/1396576398" TargetMode="External" /><Relationship Id="rId294" Type="http://schemas.openxmlformats.org/officeDocument/2006/relationships/hyperlink" Target="https://pbs.twimg.com/profile_banners/76999647/1564337398" TargetMode="External" /><Relationship Id="rId295" Type="http://schemas.openxmlformats.org/officeDocument/2006/relationships/hyperlink" Target="https://pbs.twimg.com/profile_banners/15294551/1561803811" TargetMode="External" /><Relationship Id="rId296" Type="http://schemas.openxmlformats.org/officeDocument/2006/relationships/hyperlink" Target="https://pbs.twimg.com/profile_banners/19422491/1567625457" TargetMode="External" /><Relationship Id="rId297" Type="http://schemas.openxmlformats.org/officeDocument/2006/relationships/hyperlink" Target="https://pbs.twimg.com/profile_banners/3426749697/1537932712" TargetMode="External" /><Relationship Id="rId298" Type="http://schemas.openxmlformats.org/officeDocument/2006/relationships/hyperlink" Target="https://pbs.twimg.com/profile_banners/829758177499418625/1523114227" TargetMode="External" /><Relationship Id="rId299" Type="http://schemas.openxmlformats.org/officeDocument/2006/relationships/hyperlink" Target="https://pbs.twimg.com/profile_banners/750100340595449856/1558894009" TargetMode="External" /><Relationship Id="rId300" Type="http://schemas.openxmlformats.org/officeDocument/2006/relationships/hyperlink" Target="https://pbs.twimg.com/profile_banners/386972274/1548804170" TargetMode="External" /><Relationship Id="rId301" Type="http://schemas.openxmlformats.org/officeDocument/2006/relationships/hyperlink" Target="https://pbs.twimg.com/profile_banners/25586774/1573806458" TargetMode="External" /><Relationship Id="rId302" Type="http://schemas.openxmlformats.org/officeDocument/2006/relationships/hyperlink" Target="https://pbs.twimg.com/profile_banners/25801216/1543429200" TargetMode="External" /><Relationship Id="rId303" Type="http://schemas.openxmlformats.org/officeDocument/2006/relationships/hyperlink" Target="https://pbs.twimg.com/profile_banners/259773052/1398067748" TargetMode="External" /><Relationship Id="rId304" Type="http://schemas.openxmlformats.org/officeDocument/2006/relationships/hyperlink" Target="https://pbs.twimg.com/profile_banners/17280041/1537233953" TargetMode="External" /><Relationship Id="rId305" Type="http://schemas.openxmlformats.org/officeDocument/2006/relationships/hyperlink" Target="https://pbs.twimg.com/profile_banners/19088288/1573483797" TargetMode="External" /><Relationship Id="rId306" Type="http://schemas.openxmlformats.org/officeDocument/2006/relationships/hyperlink" Target="https://pbs.twimg.com/profile_banners/358506497/1352705039" TargetMode="External" /><Relationship Id="rId307" Type="http://schemas.openxmlformats.org/officeDocument/2006/relationships/hyperlink" Target="https://pbs.twimg.com/profile_banners/1164277836745601025/1570254963" TargetMode="External" /><Relationship Id="rId308" Type="http://schemas.openxmlformats.org/officeDocument/2006/relationships/hyperlink" Target="https://pbs.twimg.com/profile_banners/88869834/1566506913" TargetMode="External" /><Relationship Id="rId309" Type="http://schemas.openxmlformats.org/officeDocument/2006/relationships/hyperlink" Target="https://pbs.twimg.com/profile_banners/155587921/1437041885" TargetMode="External" /><Relationship Id="rId310" Type="http://schemas.openxmlformats.org/officeDocument/2006/relationships/hyperlink" Target="https://pbs.twimg.com/profile_banners/826244262908002304/1573000284" TargetMode="External" /><Relationship Id="rId311" Type="http://schemas.openxmlformats.org/officeDocument/2006/relationships/hyperlink" Target="https://pbs.twimg.com/profile_banners/4877671281/1543514055" TargetMode="External" /><Relationship Id="rId312" Type="http://schemas.openxmlformats.org/officeDocument/2006/relationships/hyperlink" Target="https://pbs.twimg.com/profile_banners/759570314879655936/1571504467" TargetMode="External" /><Relationship Id="rId313" Type="http://schemas.openxmlformats.org/officeDocument/2006/relationships/hyperlink" Target="https://pbs.twimg.com/profile_banners/778580158466973696/1475181017" TargetMode="External" /><Relationship Id="rId314" Type="http://schemas.openxmlformats.org/officeDocument/2006/relationships/hyperlink" Target="https://pbs.twimg.com/profile_banners/53190110/1563848970" TargetMode="External" /><Relationship Id="rId315" Type="http://schemas.openxmlformats.org/officeDocument/2006/relationships/hyperlink" Target="https://pbs.twimg.com/profile_banners/1009527060/1355444132" TargetMode="External" /><Relationship Id="rId316" Type="http://schemas.openxmlformats.org/officeDocument/2006/relationships/hyperlink" Target="https://pbs.twimg.com/profile_banners/899497994/1571272101" TargetMode="External" /><Relationship Id="rId317" Type="http://schemas.openxmlformats.org/officeDocument/2006/relationships/hyperlink" Target="https://pbs.twimg.com/profile_banners/1616287278/1441945447" TargetMode="External" /><Relationship Id="rId318" Type="http://schemas.openxmlformats.org/officeDocument/2006/relationships/hyperlink" Target="https://pbs.twimg.com/profile_banners/55133289/1517799454" TargetMode="External" /><Relationship Id="rId319" Type="http://schemas.openxmlformats.org/officeDocument/2006/relationships/hyperlink" Target="https://pbs.twimg.com/profile_banners/16868321/1467319721" TargetMode="External" /><Relationship Id="rId320" Type="http://schemas.openxmlformats.org/officeDocument/2006/relationships/hyperlink" Target="https://pbs.twimg.com/profile_banners/589606816/1562267393" TargetMode="External" /><Relationship Id="rId321" Type="http://schemas.openxmlformats.org/officeDocument/2006/relationships/hyperlink" Target="https://pbs.twimg.com/profile_banners/153114467/1569940539" TargetMode="External" /><Relationship Id="rId322" Type="http://schemas.openxmlformats.org/officeDocument/2006/relationships/hyperlink" Target="https://pbs.twimg.com/profile_banners/128925162/1400027869" TargetMode="External" /><Relationship Id="rId323" Type="http://schemas.openxmlformats.org/officeDocument/2006/relationships/hyperlink" Target="https://pbs.twimg.com/profile_banners/4476084275/1571273583" TargetMode="External" /><Relationship Id="rId324" Type="http://schemas.openxmlformats.org/officeDocument/2006/relationships/hyperlink" Target="https://pbs.twimg.com/profile_banners/338188666/1537181293" TargetMode="External" /><Relationship Id="rId325" Type="http://schemas.openxmlformats.org/officeDocument/2006/relationships/hyperlink" Target="https://pbs.twimg.com/profile_banners/47129792/1482091845" TargetMode="External" /><Relationship Id="rId326" Type="http://schemas.openxmlformats.org/officeDocument/2006/relationships/hyperlink" Target="https://pbs.twimg.com/profile_banners/1004587484678746113/1563883213" TargetMode="External" /><Relationship Id="rId327" Type="http://schemas.openxmlformats.org/officeDocument/2006/relationships/hyperlink" Target="https://pbs.twimg.com/profile_banners/1080948196300541952/1546557671" TargetMode="External" /><Relationship Id="rId328" Type="http://schemas.openxmlformats.org/officeDocument/2006/relationships/hyperlink" Target="https://pbs.twimg.com/profile_banners/415757114/1566240067" TargetMode="External" /><Relationship Id="rId329" Type="http://schemas.openxmlformats.org/officeDocument/2006/relationships/hyperlink" Target="https://pbs.twimg.com/profile_banners/2401980110/1571765226" TargetMode="External" /><Relationship Id="rId330" Type="http://schemas.openxmlformats.org/officeDocument/2006/relationships/hyperlink" Target="https://pbs.twimg.com/profile_banners/106025485/1570303272" TargetMode="External" /><Relationship Id="rId331" Type="http://schemas.openxmlformats.org/officeDocument/2006/relationships/hyperlink" Target="https://pbs.twimg.com/profile_banners/102628504/1478774511" TargetMode="External" /><Relationship Id="rId332" Type="http://schemas.openxmlformats.org/officeDocument/2006/relationships/hyperlink" Target="https://pbs.twimg.com/profile_banners/952246604416864256/1569534480" TargetMode="External" /><Relationship Id="rId333" Type="http://schemas.openxmlformats.org/officeDocument/2006/relationships/hyperlink" Target="https://pbs.twimg.com/profile_banners/1140489397139206144/1565944347" TargetMode="External" /><Relationship Id="rId334" Type="http://schemas.openxmlformats.org/officeDocument/2006/relationships/hyperlink" Target="https://pbs.twimg.com/profile_banners/773956525769494528/1473360859" TargetMode="External" /><Relationship Id="rId335" Type="http://schemas.openxmlformats.org/officeDocument/2006/relationships/hyperlink" Target="https://pbs.twimg.com/profile_banners/18989519/1410159287" TargetMode="External" /><Relationship Id="rId336" Type="http://schemas.openxmlformats.org/officeDocument/2006/relationships/hyperlink" Target="https://pbs.twimg.com/profile_banners/2479817946/1505287060" TargetMode="External" /><Relationship Id="rId337" Type="http://schemas.openxmlformats.org/officeDocument/2006/relationships/hyperlink" Target="https://pbs.twimg.com/profile_banners/912702321389424645/1561219685" TargetMode="External" /><Relationship Id="rId338" Type="http://schemas.openxmlformats.org/officeDocument/2006/relationships/hyperlink" Target="https://pbs.twimg.com/profile_banners/16634486/1354130860" TargetMode="External" /><Relationship Id="rId339" Type="http://schemas.openxmlformats.org/officeDocument/2006/relationships/hyperlink" Target="https://pbs.twimg.com/profile_banners/2218135326/1571314720" TargetMode="External" /><Relationship Id="rId340" Type="http://schemas.openxmlformats.org/officeDocument/2006/relationships/hyperlink" Target="https://pbs.twimg.com/profile_banners/382370203/1572489105" TargetMode="External" /><Relationship Id="rId341" Type="http://schemas.openxmlformats.org/officeDocument/2006/relationships/hyperlink" Target="https://pbs.twimg.com/profile_banners/49289506/1422536717" TargetMode="External" /><Relationship Id="rId342" Type="http://schemas.openxmlformats.org/officeDocument/2006/relationships/hyperlink" Target="https://pbs.twimg.com/profile_banners/32178272/1573670467" TargetMode="External" /><Relationship Id="rId343" Type="http://schemas.openxmlformats.org/officeDocument/2006/relationships/hyperlink" Target="https://pbs.twimg.com/profile_banners/1194257853353201664/1574120687" TargetMode="External" /><Relationship Id="rId344" Type="http://schemas.openxmlformats.org/officeDocument/2006/relationships/hyperlink" Target="https://pbs.twimg.com/profile_banners/19114390/1555097504" TargetMode="External" /><Relationship Id="rId345" Type="http://schemas.openxmlformats.org/officeDocument/2006/relationships/hyperlink" Target="https://pbs.twimg.com/profile_banners/2678564004/1565547996" TargetMode="External" /><Relationship Id="rId346" Type="http://schemas.openxmlformats.org/officeDocument/2006/relationships/hyperlink" Target="https://pbs.twimg.com/profile_banners/1155394125694267392/1572646909" TargetMode="External" /><Relationship Id="rId347" Type="http://schemas.openxmlformats.org/officeDocument/2006/relationships/hyperlink" Target="https://pbs.twimg.com/profile_banners/1547176844/1547619743" TargetMode="External" /><Relationship Id="rId348" Type="http://schemas.openxmlformats.org/officeDocument/2006/relationships/hyperlink" Target="https://pbs.twimg.com/profile_banners/930503663725969408/1510685496" TargetMode="External" /><Relationship Id="rId349" Type="http://schemas.openxmlformats.org/officeDocument/2006/relationships/hyperlink" Target="https://pbs.twimg.com/profile_banners/1183884312757854210/1571870972" TargetMode="External" /><Relationship Id="rId350" Type="http://schemas.openxmlformats.org/officeDocument/2006/relationships/hyperlink" Target="https://pbs.twimg.com/profile_banners/1012475880248143873/1533506388" TargetMode="External" /><Relationship Id="rId351" Type="http://schemas.openxmlformats.org/officeDocument/2006/relationships/hyperlink" Target="https://pbs.twimg.com/profile_banners/73214575/1529038262" TargetMode="External" /><Relationship Id="rId352" Type="http://schemas.openxmlformats.org/officeDocument/2006/relationships/hyperlink" Target="https://pbs.twimg.com/profile_banners/1045819056492818433/1555985592" TargetMode="External" /><Relationship Id="rId353" Type="http://schemas.openxmlformats.org/officeDocument/2006/relationships/hyperlink" Target="https://pbs.twimg.com/profile_banners/429366756/1477743720" TargetMode="External" /><Relationship Id="rId354" Type="http://schemas.openxmlformats.org/officeDocument/2006/relationships/hyperlink" Target="https://pbs.twimg.com/profile_banners/974837573884502016/1521297875" TargetMode="External" /><Relationship Id="rId355" Type="http://schemas.openxmlformats.org/officeDocument/2006/relationships/hyperlink" Target="https://pbs.twimg.com/profile_banners/1089562855798702082/1548609820" TargetMode="External" /><Relationship Id="rId356" Type="http://schemas.openxmlformats.org/officeDocument/2006/relationships/hyperlink" Target="https://pbs.twimg.com/profile_banners/20707070/1560273736" TargetMode="External" /><Relationship Id="rId357" Type="http://schemas.openxmlformats.org/officeDocument/2006/relationships/hyperlink" Target="https://pbs.twimg.com/profile_banners/521747968/1509450658" TargetMode="External" /><Relationship Id="rId358" Type="http://schemas.openxmlformats.org/officeDocument/2006/relationships/hyperlink" Target="https://pbs.twimg.com/profile_banners/834091883508936704/1516148544" TargetMode="External" /><Relationship Id="rId359" Type="http://schemas.openxmlformats.org/officeDocument/2006/relationships/hyperlink" Target="https://pbs.twimg.com/profile_banners/1007677244796522496/1553532573" TargetMode="External" /><Relationship Id="rId360" Type="http://schemas.openxmlformats.org/officeDocument/2006/relationships/hyperlink" Target="https://pbs.twimg.com/profile_banners/271546803/1520332580" TargetMode="External" /><Relationship Id="rId361" Type="http://schemas.openxmlformats.org/officeDocument/2006/relationships/hyperlink" Target="https://pbs.twimg.com/profile_banners/1194583491360542721/1573948081" TargetMode="External" /><Relationship Id="rId362" Type="http://schemas.openxmlformats.org/officeDocument/2006/relationships/hyperlink" Target="https://pbs.twimg.com/profile_banners/603861354/1464502264" TargetMode="External" /><Relationship Id="rId363" Type="http://schemas.openxmlformats.org/officeDocument/2006/relationships/hyperlink" Target="https://pbs.twimg.com/profile_banners/219294551/1406825951" TargetMode="External" /><Relationship Id="rId364" Type="http://schemas.openxmlformats.org/officeDocument/2006/relationships/hyperlink" Target="https://pbs.twimg.com/profile_banners/925179109193510913/1509823964" TargetMode="External" /><Relationship Id="rId365" Type="http://schemas.openxmlformats.org/officeDocument/2006/relationships/hyperlink" Target="https://pbs.twimg.com/profile_banners/86037380/1574014281" TargetMode="External" /><Relationship Id="rId366" Type="http://schemas.openxmlformats.org/officeDocument/2006/relationships/hyperlink" Target="https://pbs.twimg.com/profile_banners/1132240047716147205/1559975968" TargetMode="External" /><Relationship Id="rId367" Type="http://schemas.openxmlformats.org/officeDocument/2006/relationships/hyperlink" Target="http://abs.twimg.com/images/themes/theme15/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7/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6/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2/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6/bg.gif" TargetMode="External" /><Relationship Id="rId389" Type="http://schemas.openxmlformats.org/officeDocument/2006/relationships/hyperlink" Target="http://abs.twimg.com/images/themes/theme10/bg.gif" TargetMode="External" /><Relationship Id="rId390" Type="http://schemas.openxmlformats.org/officeDocument/2006/relationships/hyperlink" Target="http://abs.twimg.com/images/themes/theme1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1/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7/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5/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5/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5/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5/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5/bg.png" TargetMode="External" /><Relationship Id="rId438" Type="http://schemas.openxmlformats.org/officeDocument/2006/relationships/hyperlink" Target="http://abs.twimg.com/images/themes/theme2/bg.gif" TargetMode="External" /><Relationship Id="rId439" Type="http://schemas.openxmlformats.org/officeDocument/2006/relationships/hyperlink" Target="http://abs.twimg.com/images/themes/theme3/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4/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9/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5/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6/bg.gif" TargetMode="External" /><Relationship Id="rId467" Type="http://schemas.openxmlformats.org/officeDocument/2006/relationships/hyperlink" Target="http://abs.twimg.com/images/themes/theme14/bg.gif" TargetMode="External" /><Relationship Id="rId468" Type="http://schemas.openxmlformats.org/officeDocument/2006/relationships/hyperlink" Target="http://pbs.twimg.com/profile_background_images/378800000105228335/31e84f19e244621d500bdf08e76c8d22.jpe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9/bg.gif" TargetMode="External" /><Relationship Id="rId471" Type="http://schemas.openxmlformats.org/officeDocument/2006/relationships/hyperlink" Target="http://abs.twimg.com/images/themes/theme4/bg.gif" TargetMode="External" /><Relationship Id="rId472" Type="http://schemas.openxmlformats.org/officeDocument/2006/relationships/hyperlink" Target="http://abs.twimg.com/images/themes/theme9/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7/bg.gif" TargetMode="External" /><Relationship Id="rId480" Type="http://schemas.openxmlformats.org/officeDocument/2006/relationships/hyperlink" Target="http://abs.twimg.com/images/themes/theme9/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0/bg.gif" TargetMode="External" /><Relationship Id="rId494" Type="http://schemas.openxmlformats.org/officeDocument/2006/relationships/hyperlink" Target="http://abs.twimg.com/images/themes/theme10/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0/bg.gif" TargetMode="External" /><Relationship Id="rId497" Type="http://schemas.openxmlformats.org/officeDocument/2006/relationships/hyperlink" Target="http://abs.twimg.com/images/themes/theme13/bg.gif" TargetMode="External" /><Relationship Id="rId498" Type="http://schemas.openxmlformats.org/officeDocument/2006/relationships/hyperlink" Target="http://abs.twimg.com/images/themes/theme2/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4/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9/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4/bg.gif"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5/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5/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2/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8/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1/bg.gif" TargetMode="External" /><Relationship Id="rId531" Type="http://schemas.openxmlformats.org/officeDocument/2006/relationships/hyperlink" Target="http://abs.twimg.com/images/themes/theme18/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4/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4/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3/bg.gif" TargetMode="External" /><Relationship Id="rId542" Type="http://schemas.openxmlformats.org/officeDocument/2006/relationships/hyperlink" Target="http://abs.twimg.com/images/themes/theme14/bg.gif" TargetMode="External" /><Relationship Id="rId543" Type="http://schemas.openxmlformats.org/officeDocument/2006/relationships/hyperlink" Target="http://abs.twimg.com/images/themes/theme14/bg.gif" TargetMode="External" /><Relationship Id="rId544" Type="http://schemas.openxmlformats.org/officeDocument/2006/relationships/hyperlink" Target="http://abs.twimg.com/images/themes/theme2/bg.gif" TargetMode="External" /><Relationship Id="rId545" Type="http://schemas.openxmlformats.org/officeDocument/2006/relationships/hyperlink" Target="http://abs.twimg.com/images/themes/theme4/bg.gif" TargetMode="External" /><Relationship Id="rId546" Type="http://schemas.openxmlformats.org/officeDocument/2006/relationships/hyperlink" Target="http://abs.twimg.com/images/themes/theme10/bg.gif"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4/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9/bg.gif"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4/bg.gif"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9/bg.gif"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2/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pbs.twimg.com/profile_images/759599074160947200/Lm8Jf69Y_normal.jpg" TargetMode="External" /><Relationship Id="rId580" Type="http://schemas.openxmlformats.org/officeDocument/2006/relationships/hyperlink" Target="http://pbs.twimg.com/profile_images/378800000742943236/e3aecdcfb9ae468a7aa5fdf45582e6a0_normal.jpeg" TargetMode="External" /><Relationship Id="rId581" Type="http://schemas.openxmlformats.org/officeDocument/2006/relationships/hyperlink" Target="http://pbs.twimg.com/profile_images/651216379870253056/yU6cJnH__normal.jpg" TargetMode="External" /><Relationship Id="rId582" Type="http://schemas.openxmlformats.org/officeDocument/2006/relationships/hyperlink" Target="http://pbs.twimg.com/profile_images/1149461119020351489/zuztidbq_normal.jpg" TargetMode="External" /><Relationship Id="rId583" Type="http://schemas.openxmlformats.org/officeDocument/2006/relationships/hyperlink" Target="http://pbs.twimg.com/profile_images/1195291433592328192/0eWOs4C2_normal.jpg" TargetMode="External" /><Relationship Id="rId584" Type="http://schemas.openxmlformats.org/officeDocument/2006/relationships/hyperlink" Target="http://pbs.twimg.com/profile_images/1183541282272174081/peLkAYcW_normal.jpg" TargetMode="External" /><Relationship Id="rId585" Type="http://schemas.openxmlformats.org/officeDocument/2006/relationships/hyperlink" Target="http://pbs.twimg.com/profile_images/794187300439728128/Q-zBc7pB_normal.jpg" TargetMode="External" /><Relationship Id="rId586" Type="http://schemas.openxmlformats.org/officeDocument/2006/relationships/hyperlink" Target="http://pbs.twimg.com/profile_images/805504232464023553/dbuUhuzq_normal.jpg" TargetMode="External" /><Relationship Id="rId587" Type="http://schemas.openxmlformats.org/officeDocument/2006/relationships/hyperlink" Target="http://pbs.twimg.com/profile_images/1168215610234245121/iwPyCO_P_normal.jpg" TargetMode="External" /><Relationship Id="rId588" Type="http://schemas.openxmlformats.org/officeDocument/2006/relationships/hyperlink" Target="http://pbs.twimg.com/profile_images/1097337992522420224/jdrJyyX1_normal.jpg" TargetMode="External" /><Relationship Id="rId589" Type="http://schemas.openxmlformats.org/officeDocument/2006/relationships/hyperlink" Target="http://pbs.twimg.com/profile_images/1187356780784799744/GCKbVqln_normal.jpg" TargetMode="External" /><Relationship Id="rId590" Type="http://schemas.openxmlformats.org/officeDocument/2006/relationships/hyperlink" Target="http://pbs.twimg.com/profile_images/1016701906444357632/w9tm2Ijb_normal.jpg" TargetMode="External" /><Relationship Id="rId591" Type="http://schemas.openxmlformats.org/officeDocument/2006/relationships/hyperlink" Target="http://pbs.twimg.com/profile_images/1021975786360852480/mqZkjHhI_normal.jpg" TargetMode="External" /><Relationship Id="rId592" Type="http://schemas.openxmlformats.org/officeDocument/2006/relationships/hyperlink" Target="http://pbs.twimg.com/profile_images/1102781586427269124/WUSQAQYd_normal.png" TargetMode="External" /><Relationship Id="rId593" Type="http://schemas.openxmlformats.org/officeDocument/2006/relationships/hyperlink" Target="http://pbs.twimg.com/profile_images/983407105154666496/c-xbloOg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pbs.twimg.com/profile_images/1116849304537161729/oFlKZ4IJ_normal.png" TargetMode="External" /><Relationship Id="rId596" Type="http://schemas.openxmlformats.org/officeDocument/2006/relationships/hyperlink" Target="http://pbs.twimg.com/profile_images/973336701618872321/gB1SlCaC_normal.jpg" TargetMode="External" /><Relationship Id="rId597" Type="http://schemas.openxmlformats.org/officeDocument/2006/relationships/hyperlink" Target="http://pbs.twimg.com/profile_images/1460960996/maldef_LOGO_FINAL_normal.jpg" TargetMode="External" /><Relationship Id="rId598" Type="http://schemas.openxmlformats.org/officeDocument/2006/relationships/hyperlink" Target="http://pbs.twimg.com/profile_images/1146192207164203008/qJ9sol6j_normal.png" TargetMode="External" /><Relationship Id="rId599" Type="http://schemas.openxmlformats.org/officeDocument/2006/relationships/hyperlink" Target="http://pbs.twimg.com/profile_images/935955939579936769/54e_69WH_normal.jpg" TargetMode="External" /><Relationship Id="rId600" Type="http://schemas.openxmlformats.org/officeDocument/2006/relationships/hyperlink" Target="http://pbs.twimg.com/profile_images/1047314732741533696/oakqKcL1_normal.jpg" TargetMode="External" /><Relationship Id="rId601" Type="http://schemas.openxmlformats.org/officeDocument/2006/relationships/hyperlink" Target="http://pbs.twimg.com/profile_images/778359624260923393/IUEGEhDk_normal.jpg" TargetMode="External" /><Relationship Id="rId602" Type="http://schemas.openxmlformats.org/officeDocument/2006/relationships/hyperlink" Target="http://pbs.twimg.com/profile_images/745473625730342912/ClixOu4P_normal.jpg" TargetMode="External" /><Relationship Id="rId603" Type="http://schemas.openxmlformats.org/officeDocument/2006/relationships/hyperlink" Target="http://pbs.twimg.com/profile_images/923597301771374592/MkVOpCM2_normal.jpg" TargetMode="External" /><Relationship Id="rId604" Type="http://schemas.openxmlformats.org/officeDocument/2006/relationships/hyperlink" Target="http://pbs.twimg.com/profile_images/1182210496948097024/FiBsrmhs_normal.jpg" TargetMode="External" /><Relationship Id="rId605" Type="http://schemas.openxmlformats.org/officeDocument/2006/relationships/hyperlink" Target="http://pbs.twimg.com/profile_images/1082358814819536896/19QbYCgF_normal.jpg" TargetMode="External" /><Relationship Id="rId606" Type="http://schemas.openxmlformats.org/officeDocument/2006/relationships/hyperlink" Target="http://pbs.twimg.com/profile_images/433842469323554816/dh91gZm8_normal.png" TargetMode="External" /><Relationship Id="rId607" Type="http://schemas.openxmlformats.org/officeDocument/2006/relationships/hyperlink" Target="http://pbs.twimg.com/profile_images/1384000037/pilotdiner_normal.jpg" TargetMode="External" /><Relationship Id="rId608" Type="http://schemas.openxmlformats.org/officeDocument/2006/relationships/hyperlink" Target="http://pbs.twimg.com/profile_images/888353178529431552/8F1gDTu8_normal.jpg" TargetMode="External" /><Relationship Id="rId609" Type="http://schemas.openxmlformats.org/officeDocument/2006/relationships/hyperlink" Target="http://pbs.twimg.com/profile_images/1082731807781543936/2-XQQ_-R_normal.jpg" TargetMode="External" /><Relationship Id="rId610" Type="http://schemas.openxmlformats.org/officeDocument/2006/relationships/hyperlink" Target="http://pbs.twimg.com/profile_images/965607660753219584/a90bfUlK_normal.jpg" TargetMode="External" /><Relationship Id="rId611" Type="http://schemas.openxmlformats.org/officeDocument/2006/relationships/hyperlink" Target="http://pbs.twimg.com/profile_images/494510636030631936/K7u7Y5X9_normal.jpeg" TargetMode="External" /><Relationship Id="rId612" Type="http://schemas.openxmlformats.org/officeDocument/2006/relationships/hyperlink" Target="http://pbs.twimg.com/profile_images/467421101870833664/FyRTiNkS_normal.jpeg" TargetMode="External" /><Relationship Id="rId613" Type="http://schemas.openxmlformats.org/officeDocument/2006/relationships/hyperlink" Target="http://pbs.twimg.com/profile_images/1032920850553622528/KcPZBxgm_normal.jpg" TargetMode="External" /><Relationship Id="rId614" Type="http://schemas.openxmlformats.org/officeDocument/2006/relationships/hyperlink" Target="http://pbs.twimg.com/profile_images/954367386450264066/knSkm6LG_normal.jpg" TargetMode="External" /><Relationship Id="rId615" Type="http://schemas.openxmlformats.org/officeDocument/2006/relationships/hyperlink" Target="http://pbs.twimg.com/profile_images/828024613837824000/a3rkr2FD_normal.jpg" TargetMode="External" /><Relationship Id="rId616" Type="http://schemas.openxmlformats.org/officeDocument/2006/relationships/hyperlink" Target="http://pbs.twimg.com/profile_images/1006873108416884736/jRniPfBM_normal.jpg" TargetMode="External" /><Relationship Id="rId617" Type="http://schemas.openxmlformats.org/officeDocument/2006/relationships/hyperlink" Target="http://pbs.twimg.com/profile_images/990842911364468736/sEDWlvgs_normal.jpg" TargetMode="External" /><Relationship Id="rId618" Type="http://schemas.openxmlformats.org/officeDocument/2006/relationships/hyperlink" Target="http://pbs.twimg.com/profile_images/988287336009142273/n93CvQr9_normal.jpg" TargetMode="External" /><Relationship Id="rId619" Type="http://schemas.openxmlformats.org/officeDocument/2006/relationships/hyperlink" Target="http://pbs.twimg.com/profile_images/1180161210395877376/2BRuOTfu_normal.jpg" TargetMode="External" /><Relationship Id="rId620" Type="http://schemas.openxmlformats.org/officeDocument/2006/relationships/hyperlink" Target="http://pbs.twimg.com/profile_images/560495495286509568/IW3sgfSS_normal.jpeg" TargetMode="External" /><Relationship Id="rId621" Type="http://schemas.openxmlformats.org/officeDocument/2006/relationships/hyperlink" Target="http://pbs.twimg.com/profile_images/884672543780519937/V1A9oV4E_normal.jpg" TargetMode="External" /><Relationship Id="rId622" Type="http://schemas.openxmlformats.org/officeDocument/2006/relationships/hyperlink" Target="http://pbs.twimg.com/profile_images/781949770407538688/vYSBHOBj_normal.jpg" TargetMode="External" /><Relationship Id="rId623" Type="http://schemas.openxmlformats.org/officeDocument/2006/relationships/hyperlink" Target="http://pbs.twimg.com/profile_images/1123595991045656577/ud7635Nv_normal.jpg" TargetMode="External" /><Relationship Id="rId624" Type="http://schemas.openxmlformats.org/officeDocument/2006/relationships/hyperlink" Target="http://pbs.twimg.com/profile_images/960381582472179712/REqjimrq_normal.jpg" TargetMode="External" /><Relationship Id="rId625" Type="http://schemas.openxmlformats.org/officeDocument/2006/relationships/hyperlink" Target="http://pbs.twimg.com/profile_images/1164370469513859072/wcrP6wGt_normal.jpg" TargetMode="External" /><Relationship Id="rId626" Type="http://schemas.openxmlformats.org/officeDocument/2006/relationships/hyperlink" Target="http://pbs.twimg.com/profile_images/793113277022760960/n0RTIJGK_normal.jpg" TargetMode="External" /><Relationship Id="rId627" Type="http://schemas.openxmlformats.org/officeDocument/2006/relationships/hyperlink" Target="http://pbs.twimg.com/profile_images/1157008205421129730/zUC6lOlS_normal.jpg" TargetMode="External" /><Relationship Id="rId628" Type="http://schemas.openxmlformats.org/officeDocument/2006/relationships/hyperlink" Target="http://pbs.twimg.com/profile_images/674028502/louise_normal.jpg" TargetMode="External" /><Relationship Id="rId629" Type="http://schemas.openxmlformats.org/officeDocument/2006/relationships/hyperlink" Target="http://pbs.twimg.com/profile_images/827646026970460161/PE3vCxk__normal.jpg" TargetMode="External" /><Relationship Id="rId630" Type="http://schemas.openxmlformats.org/officeDocument/2006/relationships/hyperlink" Target="http://pbs.twimg.com/profile_images/1035062951584178176/7nw-WftJ_normal.jpg" TargetMode="External" /><Relationship Id="rId631" Type="http://schemas.openxmlformats.org/officeDocument/2006/relationships/hyperlink" Target="http://pbs.twimg.com/profile_images/470671428585394176/2N7bin9W_normal.jpeg" TargetMode="External" /><Relationship Id="rId632" Type="http://schemas.openxmlformats.org/officeDocument/2006/relationships/hyperlink" Target="http://pbs.twimg.com/profile_images/988284946728083457/DPIO7WV8_normal.jpg" TargetMode="External" /><Relationship Id="rId633" Type="http://schemas.openxmlformats.org/officeDocument/2006/relationships/hyperlink" Target="http://pbs.twimg.com/profile_images/844806458621374464/8VZjD-GS_normal.jpg" TargetMode="External" /><Relationship Id="rId634" Type="http://schemas.openxmlformats.org/officeDocument/2006/relationships/hyperlink" Target="http://pbs.twimg.com/profile_images/1191022421010239489/Pz1a4u05_normal.jpg" TargetMode="External" /><Relationship Id="rId635" Type="http://schemas.openxmlformats.org/officeDocument/2006/relationships/hyperlink" Target="http://pbs.twimg.com/profile_images/1161643433351663616/Ocpp9nhW_normal.jpg" TargetMode="External" /><Relationship Id="rId636" Type="http://schemas.openxmlformats.org/officeDocument/2006/relationships/hyperlink" Target="http://pbs.twimg.com/profile_images/1195046968390639616/0epBMxIZ_normal.jpg" TargetMode="External" /><Relationship Id="rId637" Type="http://schemas.openxmlformats.org/officeDocument/2006/relationships/hyperlink" Target="http://pbs.twimg.com/profile_images/1177249478929051648/jwVwJ6el_normal.png" TargetMode="External" /><Relationship Id="rId638" Type="http://schemas.openxmlformats.org/officeDocument/2006/relationships/hyperlink" Target="http://pbs.twimg.com/profile_images/955479481640243200/xG3-NTiQ_normal.jpg" TargetMode="External" /><Relationship Id="rId639" Type="http://schemas.openxmlformats.org/officeDocument/2006/relationships/hyperlink" Target="http://pbs.twimg.com/profile_images/1178036166647529472/9ZwbocMJ_normal.jpg" TargetMode="External" /><Relationship Id="rId640" Type="http://schemas.openxmlformats.org/officeDocument/2006/relationships/hyperlink" Target="http://pbs.twimg.com/profile_images/1106128547754770432/U8CFWbrz_normal.jpg" TargetMode="External" /><Relationship Id="rId641" Type="http://schemas.openxmlformats.org/officeDocument/2006/relationships/hyperlink" Target="http://pbs.twimg.com/profile_images/605084267295711232/bZGeuP3i_normal.jpg" TargetMode="External" /><Relationship Id="rId642" Type="http://schemas.openxmlformats.org/officeDocument/2006/relationships/hyperlink" Target="http://pbs.twimg.com/profile_images/1054777233351630853/LFQ8y0dk_normal.jpg" TargetMode="External" /><Relationship Id="rId643" Type="http://schemas.openxmlformats.org/officeDocument/2006/relationships/hyperlink" Target="http://pbs.twimg.com/profile_images/973158092098736129/uJgcpEx5_normal.jpg" TargetMode="External" /><Relationship Id="rId644" Type="http://schemas.openxmlformats.org/officeDocument/2006/relationships/hyperlink" Target="http://pbs.twimg.com/profile_images/919927754774245376/DkmhWqdB_normal.jpg" TargetMode="External" /><Relationship Id="rId645" Type="http://schemas.openxmlformats.org/officeDocument/2006/relationships/hyperlink" Target="http://pbs.twimg.com/profile_images/773047621401382912/bmrdwu1V_normal.jpg" TargetMode="External" /><Relationship Id="rId646" Type="http://schemas.openxmlformats.org/officeDocument/2006/relationships/hyperlink" Target="http://pbs.twimg.com/profile_images/1048217490751410177/06BdwVT-_normal.jpg" TargetMode="External" /><Relationship Id="rId647" Type="http://schemas.openxmlformats.org/officeDocument/2006/relationships/hyperlink" Target="http://pbs.twimg.com/profile_images/596224780086435840/oymLd2am_normal.jpg" TargetMode="External" /><Relationship Id="rId648" Type="http://schemas.openxmlformats.org/officeDocument/2006/relationships/hyperlink" Target="http://pbs.twimg.com/profile_images/953684708876894208/w2np40fz_normal.jpg" TargetMode="External" /><Relationship Id="rId649" Type="http://schemas.openxmlformats.org/officeDocument/2006/relationships/hyperlink" Target="http://pbs.twimg.com/profile_images/1095726896808058881/cpzGaCYv_normal.png" TargetMode="External" /><Relationship Id="rId650" Type="http://schemas.openxmlformats.org/officeDocument/2006/relationships/hyperlink" Target="http://pbs.twimg.com/profile_images/644224508040249346/CM8QSm8z_normal.jpg" TargetMode="External" /><Relationship Id="rId651" Type="http://schemas.openxmlformats.org/officeDocument/2006/relationships/hyperlink" Target="http://pbs.twimg.com/profile_images/907557222665912322/uRtONKTi_normal.jpg" TargetMode="External" /><Relationship Id="rId652" Type="http://schemas.openxmlformats.org/officeDocument/2006/relationships/hyperlink" Target="http://pbs.twimg.com/profile_images/1056330715325968384/hznkeztT_normal.jpg" TargetMode="External" /><Relationship Id="rId653" Type="http://schemas.openxmlformats.org/officeDocument/2006/relationships/hyperlink" Target="http://pbs.twimg.com/profile_images/1071786431134089216/UKZIeFcm_normal.jpg" TargetMode="External" /><Relationship Id="rId654" Type="http://schemas.openxmlformats.org/officeDocument/2006/relationships/hyperlink" Target="http://pbs.twimg.com/profile_images/1196561547042152454/e0xngBtB_normal.jpg" TargetMode="External" /><Relationship Id="rId655" Type="http://schemas.openxmlformats.org/officeDocument/2006/relationships/hyperlink" Target="http://pbs.twimg.com/profile_images/874276197357596672/kUuht00m_normal.jpg" TargetMode="External" /><Relationship Id="rId656" Type="http://schemas.openxmlformats.org/officeDocument/2006/relationships/hyperlink" Target="http://pbs.twimg.com/profile_images/1057414409423933440/ETW3KzZR_normal.jpg" TargetMode="External" /><Relationship Id="rId657" Type="http://schemas.openxmlformats.org/officeDocument/2006/relationships/hyperlink" Target="http://pbs.twimg.com/profile_images/826222056282976257/MKCKksLB_normal.jpg" TargetMode="External" /><Relationship Id="rId658" Type="http://schemas.openxmlformats.org/officeDocument/2006/relationships/hyperlink" Target="http://pbs.twimg.com/profile_images/1188126190659223552/FYL2bap5_normal.jpg" TargetMode="External" /><Relationship Id="rId659" Type="http://schemas.openxmlformats.org/officeDocument/2006/relationships/hyperlink" Target="http://pbs.twimg.com/profile_images/968160184236429312/YQcU05G2_normal.jpg" TargetMode="External" /><Relationship Id="rId660" Type="http://schemas.openxmlformats.org/officeDocument/2006/relationships/hyperlink" Target="http://pbs.twimg.com/profile_images/593803027737387008/RLmHoyff_normal.png" TargetMode="External" /><Relationship Id="rId661" Type="http://schemas.openxmlformats.org/officeDocument/2006/relationships/hyperlink" Target="http://pbs.twimg.com/profile_images/852092530237636608/ypFcTK6j_normal.jpg" TargetMode="External" /><Relationship Id="rId662" Type="http://schemas.openxmlformats.org/officeDocument/2006/relationships/hyperlink" Target="http://pbs.twimg.com/profile_images/1192890068941385733/3Wx5oA48_normal.jpg" TargetMode="External" /><Relationship Id="rId663" Type="http://schemas.openxmlformats.org/officeDocument/2006/relationships/hyperlink" Target="http://pbs.twimg.com/profile_images/1155699696482050048/TpeW2FOH_normal.jpg" TargetMode="External" /><Relationship Id="rId664" Type="http://schemas.openxmlformats.org/officeDocument/2006/relationships/hyperlink" Target="http://pbs.twimg.com/profile_images/1079818295069630464/XpaYA1LM_normal.jpg" TargetMode="External" /><Relationship Id="rId665" Type="http://schemas.openxmlformats.org/officeDocument/2006/relationships/hyperlink" Target="http://pbs.twimg.com/profile_images/1196571267245039617/3tKDlExf_normal.jpg" TargetMode="External" /><Relationship Id="rId666" Type="http://schemas.openxmlformats.org/officeDocument/2006/relationships/hyperlink" Target="http://pbs.twimg.com/profile_images/648510884525031424/cq-xhtBG_normal.jpg" TargetMode="External" /><Relationship Id="rId667" Type="http://schemas.openxmlformats.org/officeDocument/2006/relationships/hyperlink" Target="http://pbs.twimg.com/profile_images/1114378718963806208/oakFTtLW_normal.jpg" TargetMode="External" /><Relationship Id="rId668" Type="http://schemas.openxmlformats.org/officeDocument/2006/relationships/hyperlink" Target="http://pbs.twimg.com/profile_images/1189530909495705600/qUJlbBH7_normal.jpg" TargetMode="External" /><Relationship Id="rId669" Type="http://schemas.openxmlformats.org/officeDocument/2006/relationships/hyperlink" Target="http://pbs.twimg.com/profile_images/791550761993895936/Yc9T02J6_normal.jpg" TargetMode="External" /><Relationship Id="rId670" Type="http://schemas.openxmlformats.org/officeDocument/2006/relationships/hyperlink" Target="http://pbs.twimg.com/profile_images/1139531392361082880/ORAdkVtJ_normal.png" TargetMode="External" /><Relationship Id="rId671" Type="http://schemas.openxmlformats.org/officeDocument/2006/relationships/hyperlink" Target="http://pbs.twimg.com/profile_images/1073744862741053441/CcnnGwtN_normal.jpg" TargetMode="External" /><Relationship Id="rId672" Type="http://schemas.openxmlformats.org/officeDocument/2006/relationships/hyperlink" Target="http://pbs.twimg.com/profile_images/1190703418979110917/zf8Vf5Zv_normal.jpg" TargetMode="External" /><Relationship Id="rId673" Type="http://schemas.openxmlformats.org/officeDocument/2006/relationships/hyperlink" Target="http://pbs.twimg.com/profile_images/1004767795844919296/WesFvMHR_normal.jpg" TargetMode="External" /><Relationship Id="rId674" Type="http://schemas.openxmlformats.org/officeDocument/2006/relationships/hyperlink" Target="http://pbs.twimg.com/profile_images/1184420162537230336/SfmFCMaf_normal.jpg" TargetMode="External" /><Relationship Id="rId675" Type="http://schemas.openxmlformats.org/officeDocument/2006/relationships/hyperlink" Target="http://pbs.twimg.com/profile_images/930606633956401152/whDRICqg_normal.jpg" TargetMode="External" /><Relationship Id="rId676" Type="http://schemas.openxmlformats.org/officeDocument/2006/relationships/hyperlink" Target="http://pbs.twimg.com/profile_images/1110556160669569024/W-3n4kJp_normal.png" TargetMode="External" /><Relationship Id="rId677" Type="http://schemas.openxmlformats.org/officeDocument/2006/relationships/hyperlink" Target="http://pbs.twimg.com/profile_images/1084906595908227077/i-RFH9yj_normal.jpg" TargetMode="External" /><Relationship Id="rId678" Type="http://schemas.openxmlformats.org/officeDocument/2006/relationships/hyperlink" Target="http://pbs.twimg.com/profile_images/1175830431096139781/kiPs5H16_normal.jpg" TargetMode="External" /><Relationship Id="rId679" Type="http://schemas.openxmlformats.org/officeDocument/2006/relationships/hyperlink" Target="http://pbs.twimg.com/profile_images/516536745739837440/2t7WdLqO_normal.png" TargetMode="External" /><Relationship Id="rId680" Type="http://schemas.openxmlformats.org/officeDocument/2006/relationships/hyperlink" Target="http://pbs.twimg.com/profile_images/1182246310935547905/WG1111Yq_normal.jpg" TargetMode="External" /><Relationship Id="rId681" Type="http://schemas.openxmlformats.org/officeDocument/2006/relationships/hyperlink" Target="http://pbs.twimg.com/profile_images/1188861822150963200/ANQO2Spr_normal.jpg" TargetMode="External" /><Relationship Id="rId682" Type="http://schemas.openxmlformats.org/officeDocument/2006/relationships/hyperlink" Target="http://pbs.twimg.com/profile_images/482838935165366272/jGqSyzKZ_normal.jpeg" TargetMode="External" /><Relationship Id="rId683" Type="http://schemas.openxmlformats.org/officeDocument/2006/relationships/hyperlink" Target="http://pbs.twimg.com/profile_images/1074681851602722816/h73UdAby_normal.jpg" TargetMode="External" /><Relationship Id="rId684" Type="http://schemas.openxmlformats.org/officeDocument/2006/relationships/hyperlink" Target="http://pbs.twimg.com/profile_images/1189502296519897098/IdB0MFke_normal.jpg" TargetMode="External" /><Relationship Id="rId685" Type="http://schemas.openxmlformats.org/officeDocument/2006/relationships/hyperlink" Target="http://abs.twimg.com/sticky/default_profile_images/default_profile_normal.png" TargetMode="External" /><Relationship Id="rId686" Type="http://schemas.openxmlformats.org/officeDocument/2006/relationships/hyperlink" Target="http://pbs.twimg.com/profile_images/76951341/Vadim_R2_normal.JPG" TargetMode="External" /><Relationship Id="rId687" Type="http://schemas.openxmlformats.org/officeDocument/2006/relationships/hyperlink" Target="http://pbs.twimg.com/profile_images/884658628682055680/qmz_RPlt_normal.jpg" TargetMode="External" /><Relationship Id="rId688" Type="http://schemas.openxmlformats.org/officeDocument/2006/relationships/hyperlink" Target="http://pbs.twimg.com/profile_images/3377189402/f8ec85c95cb9cd18b07be0a41b80c661_normal.jpeg" TargetMode="External" /><Relationship Id="rId689" Type="http://schemas.openxmlformats.org/officeDocument/2006/relationships/hyperlink" Target="http://pbs.twimg.com/profile_images/787033115/Greg_Lythe_normal.JPG" TargetMode="External" /><Relationship Id="rId690" Type="http://schemas.openxmlformats.org/officeDocument/2006/relationships/hyperlink" Target="http://pbs.twimg.com/profile_images/378800000451505954/e5588fd34207fe546f41a6894d9d0b1b_normal.jpeg" TargetMode="External" /><Relationship Id="rId691" Type="http://schemas.openxmlformats.org/officeDocument/2006/relationships/hyperlink" Target="http://abs.twimg.com/sticky/default_profile_images/default_profile_normal.png" TargetMode="External" /><Relationship Id="rId692" Type="http://schemas.openxmlformats.org/officeDocument/2006/relationships/hyperlink" Target="http://abs.twimg.com/sticky/default_profile_images/default_profile_normal.png" TargetMode="External" /><Relationship Id="rId693" Type="http://schemas.openxmlformats.org/officeDocument/2006/relationships/hyperlink" Target="http://pbs.twimg.com/profile_images/1194229619861446656/sJCpDOJu_normal.jpg" TargetMode="External" /><Relationship Id="rId694" Type="http://schemas.openxmlformats.org/officeDocument/2006/relationships/hyperlink" Target="http://pbs.twimg.com/profile_images/1136397502209413120/JCJ2ae6r_normal.png" TargetMode="External" /><Relationship Id="rId695" Type="http://schemas.openxmlformats.org/officeDocument/2006/relationships/hyperlink" Target="http://pbs.twimg.com/profile_images/1177294926557503488/pOBxxwbO_normal.jpg" TargetMode="External" /><Relationship Id="rId696" Type="http://schemas.openxmlformats.org/officeDocument/2006/relationships/hyperlink" Target="http://pbs.twimg.com/profile_images/1088530927641333762/-4pYXwZb_normal.jpg" TargetMode="External" /><Relationship Id="rId697" Type="http://schemas.openxmlformats.org/officeDocument/2006/relationships/hyperlink" Target="http://pbs.twimg.com/profile_images/943133677076152320/i72ojDiu_normal.jpg" TargetMode="External" /><Relationship Id="rId698" Type="http://schemas.openxmlformats.org/officeDocument/2006/relationships/hyperlink" Target="http://abs.twimg.com/sticky/default_profile_images/default_profile_normal.png" TargetMode="External" /><Relationship Id="rId699" Type="http://schemas.openxmlformats.org/officeDocument/2006/relationships/hyperlink" Target="http://pbs.twimg.com/profile_images/835797075849728000/MZCfWah2_normal.jpg" TargetMode="External" /><Relationship Id="rId700" Type="http://schemas.openxmlformats.org/officeDocument/2006/relationships/hyperlink" Target="http://pbs.twimg.com/profile_images/909842743664320512/42iQu0q6_normal.jpg" TargetMode="External" /><Relationship Id="rId701" Type="http://schemas.openxmlformats.org/officeDocument/2006/relationships/hyperlink" Target="http://pbs.twimg.com/profile_images/838445322561019904/bRIHgDlE_normal.jpg" TargetMode="External" /><Relationship Id="rId702" Type="http://schemas.openxmlformats.org/officeDocument/2006/relationships/hyperlink" Target="http://pbs.twimg.com/profile_images/838283087880552452/vNepjmdP_normal.jpg" TargetMode="External" /><Relationship Id="rId703" Type="http://schemas.openxmlformats.org/officeDocument/2006/relationships/hyperlink" Target="http://pbs.twimg.com/profile_images/1164859283734978561/lygb59nu_normal.jpg" TargetMode="External" /><Relationship Id="rId704" Type="http://schemas.openxmlformats.org/officeDocument/2006/relationships/hyperlink" Target="http://pbs.twimg.com/profile_images/1190702981257351170/pz53NlXT_normal.jpg" TargetMode="External" /><Relationship Id="rId705" Type="http://schemas.openxmlformats.org/officeDocument/2006/relationships/hyperlink" Target="http://pbs.twimg.com/profile_images/1120572730313592832/vq5ZEEmK_normal.png" TargetMode="External" /><Relationship Id="rId706" Type="http://schemas.openxmlformats.org/officeDocument/2006/relationships/hyperlink" Target="http://pbs.twimg.com/profile_images/1082491334932529152/Um1_0O8e_normal.jpg" TargetMode="External" /><Relationship Id="rId707" Type="http://schemas.openxmlformats.org/officeDocument/2006/relationships/hyperlink" Target="http://pbs.twimg.com/profile_images/482107662876696576/mjMotXj6_normal.jpeg" TargetMode="External" /><Relationship Id="rId708" Type="http://schemas.openxmlformats.org/officeDocument/2006/relationships/hyperlink" Target="http://pbs.twimg.com/profile_images/1172426163513221120/4-8efgj9_normal.jpg" TargetMode="External" /><Relationship Id="rId709" Type="http://schemas.openxmlformats.org/officeDocument/2006/relationships/hyperlink" Target="http://pbs.twimg.com/profile_images/1155041123162656768/D6pn1E3a_normal.png" TargetMode="External" /><Relationship Id="rId710" Type="http://schemas.openxmlformats.org/officeDocument/2006/relationships/hyperlink" Target="http://pbs.twimg.com/profile_images/612606663728734208/AAvBl6v4_normal.jpg" TargetMode="External" /><Relationship Id="rId711" Type="http://schemas.openxmlformats.org/officeDocument/2006/relationships/hyperlink" Target="http://pbs.twimg.com/profile_images/1146772070547841024/u1aKb70M_normal.jpg" TargetMode="External" /><Relationship Id="rId712" Type="http://schemas.openxmlformats.org/officeDocument/2006/relationships/hyperlink" Target="http://pbs.twimg.com/profile_images/601875310242435072/xxeoJbSA_normal.png" TargetMode="External" /><Relationship Id="rId713" Type="http://schemas.openxmlformats.org/officeDocument/2006/relationships/hyperlink" Target="http://pbs.twimg.com/profile_images/794158731974025216/4IW7YCmQ_normal.jpg" TargetMode="External" /><Relationship Id="rId714" Type="http://schemas.openxmlformats.org/officeDocument/2006/relationships/hyperlink" Target="http://pbs.twimg.com/profile_images/775352860737495040/o7HyMSGd_normal.jpg" TargetMode="External" /><Relationship Id="rId715" Type="http://schemas.openxmlformats.org/officeDocument/2006/relationships/hyperlink" Target="http://pbs.twimg.com/profile_images/866555772175622144/ZJ5uytHI_normal.jpg" TargetMode="External" /><Relationship Id="rId716" Type="http://schemas.openxmlformats.org/officeDocument/2006/relationships/hyperlink" Target="http://pbs.twimg.com/profile_images/729735853/DSC_0368-2_normal.jpg" TargetMode="External" /><Relationship Id="rId717" Type="http://schemas.openxmlformats.org/officeDocument/2006/relationships/hyperlink" Target="http://pbs.twimg.com/profile_images/989599491056545793/PCpyp87Y_normal.jpg" TargetMode="External" /><Relationship Id="rId718" Type="http://schemas.openxmlformats.org/officeDocument/2006/relationships/hyperlink" Target="http://pbs.twimg.com/profile_images/949070360103698432/kXSiPeTk_normal.jpg" TargetMode="External" /><Relationship Id="rId719" Type="http://schemas.openxmlformats.org/officeDocument/2006/relationships/hyperlink" Target="http://pbs.twimg.com/profile_images/621362064729083904/s7-j0saE_normal.png" TargetMode="External" /><Relationship Id="rId720" Type="http://schemas.openxmlformats.org/officeDocument/2006/relationships/hyperlink" Target="http://pbs.twimg.com/profile_images/556224885286903808/xr6UxP2D_normal.jpeg" TargetMode="External" /><Relationship Id="rId721" Type="http://schemas.openxmlformats.org/officeDocument/2006/relationships/hyperlink" Target="http://pbs.twimg.com/profile_images/999564784583327745/-sEfyzbl_normal.jpg" TargetMode="External" /><Relationship Id="rId722" Type="http://schemas.openxmlformats.org/officeDocument/2006/relationships/hyperlink" Target="http://pbs.twimg.com/profile_images/378800000041079129/efde58289d4b89c03b51bf6ba9cb699b_normal.jpeg" TargetMode="External" /><Relationship Id="rId723" Type="http://schemas.openxmlformats.org/officeDocument/2006/relationships/hyperlink" Target="http://pbs.twimg.com/profile_images/1148256355230334976/HkXQTZuh_normal.jpg" TargetMode="External" /><Relationship Id="rId724" Type="http://schemas.openxmlformats.org/officeDocument/2006/relationships/hyperlink" Target="http://pbs.twimg.com/profile_images/752114153414807552/FdY0ACby_normal.jpg" TargetMode="External" /><Relationship Id="rId725" Type="http://schemas.openxmlformats.org/officeDocument/2006/relationships/hyperlink" Target="http://pbs.twimg.com/profile_images/2536794044/15bq1aazgumo4x5w12kg_normal.png" TargetMode="External" /><Relationship Id="rId726" Type="http://schemas.openxmlformats.org/officeDocument/2006/relationships/hyperlink" Target="http://pbs.twimg.com/profile_images/720369568183672837/TUmGzAb-_normal.jpg" TargetMode="External" /><Relationship Id="rId727" Type="http://schemas.openxmlformats.org/officeDocument/2006/relationships/hyperlink" Target="http://pbs.twimg.com/profile_images/904811017011593221/88QMaScD_normal.jpg" TargetMode="External" /><Relationship Id="rId728" Type="http://schemas.openxmlformats.org/officeDocument/2006/relationships/hyperlink" Target="http://pbs.twimg.com/profile_images/1111263393321832448/b6V0uzsk_normal.png" TargetMode="External" /><Relationship Id="rId729" Type="http://schemas.openxmlformats.org/officeDocument/2006/relationships/hyperlink" Target="http://pbs.twimg.com/profile_images/475667084420997120/8bGYasMD_normal.jpeg" TargetMode="External" /><Relationship Id="rId730" Type="http://schemas.openxmlformats.org/officeDocument/2006/relationships/hyperlink" Target="http://pbs.twimg.com/profile_images/1151292746780631041/51H5wtwz_normal.jpg" TargetMode="External" /><Relationship Id="rId731" Type="http://schemas.openxmlformats.org/officeDocument/2006/relationships/hyperlink" Target="http://pbs.twimg.com/profile_images/1059875319589392384/Ut7osLKB_normal.jpg" TargetMode="External" /><Relationship Id="rId732" Type="http://schemas.openxmlformats.org/officeDocument/2006/relationships/hyperlink" Target="http://pbs.twimg.com/profile_images/567593968960303104/XK_TbvZr_normal.jpeg" TargetMode="External" /><Relationship Id="rId733" Type="http://schemas.openxmlformats.org/officeDocument/2006/relationships/hyperlink" Target="http://pbs.twimg.com/profile_images/378800000625050462/4f865e04f2956e4219a274ab5697d76f_normal.jpeg" TargetMode="External" /><Relationship Id="rId734" Type="http://schemas.openxmlformats.org/officeDocument/2006/relationships/hyperlink" Target="http://pbs.twimg.com/profile_images/678087152001880064/O4Eb3Xwv_normal.jpg" TargetMode="External" /><Relationship Id="rId735" Type="http://schemas.openxmlformats.org/officeDocument/2006/relationships/hyperlink" Target="http://pbs.twimg.com/profile_images/471445382644629504/cvNMmpSY_normal.jpeg" TargetMode="External" /><Relationship Id="rId736" Type="http://schemas.openxmlformats.org/officeDocument/2006/relationships/hyperlink" Target="http://pbs.twimg.com/profile_images/1190274018181554177/3SUYWIaX_normal.jpg" TargetMode="External" /><Relationship Id="rId737" Type="http://schemas.openxmlformats.org/officeDocument/2006/relationships/hyperlink" Target="http://pbs.twimg.com/profile_images/1069589336901869568/7TbmdS2Z_normal.jpg" TargetMode="External" /><Relationship Id="rId738" Type="http://schemas.openxmlformats.org/officeDocument/2006/relationships/hyperlink" Target="http://pbs.twimg.com/profile_images/1051614837782896641/Yi1SK46L_normal.jpg" TargetMode="External" /><Relationship Id="rId739" Type="http://schemas.openxmlformats.org/officeDocument/2006/relationships/hyperlink" Target="http://pbs.twimg.com/profile_images/1170379401256558592/W8fIg4uF_normal.png" TargetMode="External" /><Relationship Id="rId740" Type="http://schemas.openxmlformats.org/officeDocument/2006/relationships/hyperlink" Target="http://pbs.twimg.com/profile_images/1107598485908393984/RvbVNfSO_normal.png" TargetMode="External" /><Relationship Id="rId741" Type="http://schemas.openxmlformats.org/officeDocument/2006/relationships/hyperlink" Target="http://pbs.twimg.com/profile_images/943703040049209344/vUjv28w3_normal.jpg" TargetMode="External" /><Relationship Id="rId742" Type="http://schemas.openxmlformats.org/officeDocument/2006/relationships/hyperlink" Target="http://pbs.twimg.com/profile_images/1078074887883808768/tod-EQkq_normal.jpg" TargetMode="External" /><Relationship Id="rId743" Type="http://schemas.openxmlformats.org/officeDocument/2006/relationships/hyperlink" Target="http://pbs.twimg.com/profile_images/1153523083522629634/DaNAEXRc_normal.jpg" TargetMode="External" /><Relationship Id="rId744" Type="http://schemas.openxmlformats.org/officeDocument/2006/relationships/hyperlink" Target="http://abs.twimg.com/sticky/default_profile_images/default_profile_normal.png" TargetMode="External" /><Relationship Id="rId745" Type="http://schemas.openxmlformats.org/officeDocument/2006/relationships/hyperlink" Target="http://pbs.twimg.com/profile_images/857078570493124611/StVhF40h_normal.jpg" TargetMode="External" /><Relationship Id="rId746" Type="http://schemas.openxmlformats.org/officeDocument/2006/relationships/hyperlink" Target="http://pbs.twimg.com/profile_images/554670897592668162/gWNbcs9q_normal.png" TargetMode="External" /><Relationship Id="rId747" Type="http://schemas.openxmlformats.org/officeDocument/2006/relationships/hyperlink" Target="http://pbs.twimg.com/profile_images/1105099322566283270/ZGIvXpdw_normal.jpg" TargetMode="External" /><Relationship Id="rId748" Type="http://schemas.openxmlformats.org/officeDocument/2006/relationships/hyperlink" Target="http://pbs.twimg.com/profile_images/1109867088171159552/IO_8Gw8B_normal.png" TargetMode="External" /><Relationship Id="rId749" Type="http://schemas.openxmlformats.org/officeDocument/2006/relationships/hyperlink" Target="http://pbs.twimg.com/profile_images/2174466412/smile_normal.gif" TargetMode="External" /><Relationship Id="rId750" Type="http://schemas.openxmlformats.org/officeDocument/2006/relationships/hyperlink" Target="http://pbs.twimg.com/profile_images/1178563560860815360/Fq-M9HVi_normal.jpg" TargetMode="External" /><Relationship Id="rId751" Type="http://schemas.openxmlformats.org/officeDocument/2006/relationships/hyperlink" Target="http://pbs.twimg.com/profile_images/1120794435330039808/WO2Ae9TS_normal.png" TargetMode="External" /><Relationship Id="rId752" Type="http://schemas.openxmlformats.org/officeDocument/2006/relationships/hyperlink" Target="http://pbs.twimg.com/profile_images/1089000623541026821/eHBfK5oG_normal.jpg" TargetMode="External" /><Relationship Id="rId753" Type="http://schemas.openxmlformats.org/officeDocument/2006/relationships/hyperlink" Target="http://pbs.twimg.com/profile_images/1193602026783019010/6IjE9S0o_normal.jpg" TargetMode="External" /><Relationship Id="rId754" Type="http://schemas.openxmlformats.org/officeDocument/2006/relationships/hyperlink" Target="http://pbs.twimg.com/profile_images/852340206346817538/NAi6zmAO_normal.jpg" TargetMode="External" /><Relationship Id="rId755" Type="http://schemas.openxmlformats.org/officeDocument/2006/relationships/hyperlink" Target="http://pbs.twimg.com/profile_images/1193584790009794560/eL0U5QU4_normal.jpg" TargetMode="External" /><Relationship Id="rId756" Type="http://schemas.openxmlformats.org/officeDocument/2006/relationships/hyperlink" Target="http://pbs.twimg.com/profile_images/510932930588205057/ZAvIrLiJ_normal.jpeg" TargetMode="External" /><Relationship Id="rId757" Type="http://schemas.openxmlformats.org/officeDocument/2006/relationships/hyperlink" Target="http://pbs.twimg.com/profile_images/1009515001877618688/hyJp5Zmc_normal.jpg" TargetMode="External" /><Relationship Id="rId758" Type="http://schemas.openxmlformats.org/officeDocument/2006/relationships/hyperlink" Target="http://pbs.twimg.com/profile_images/1190240896899600384/uLL7pTwt_normal.png" TargetMode="External" /><Relationship Id="rId759" Type="http://schemas.openxmlformats.org/officeDocument/2006/relationships/hyperlink" Target="http://pbs.twimg.com/profile_images/1058146232890257408/r8o6qEMt_normal.jpg" TargetMode="External" /><Relationship Id="rId760" Type="http://schemas.openxmlformats.org/officeDocument/2006/relationships/hyperlink" Target="http://pbs.twimg.com/profile_images/827194165989691392/43z6J4YL_normal.jpg" TargetMode="External" /><Relationship Id="rId761" Type="http://schemas.openxmlformats.org/officeDocument/2006/relationships/hyperlink" Target="http://pbs.twimg.com/profile_images/1193182641522118658/9ARvQb1v_normal.jpg" TargetMode="External" /><Relationship Id="rId762" Type="http://schemas.openxmlformats.org/officeDocument/2006/relationships/hyperlink" Target="http://pbs.twimg.com/profile_images/1145444189347504128/viu4lE1O_normal.jpg" TargetMode="External" /><Relationship Id="rId763" Type="http://schemas.openxmlformats.org/officeDocument/2006/relationships/hyperlink" Target="http://pbs.twimg.com/profile_images/1056669840201502721/pJQwkFaD_normal.jpg" TargetMode="External" /><Relationship Id="rId764" Type="http://schemas.openxmlformats.org/officeDocument/2006/relationships/hyperlink" Target="http://pbs.twimg.com/profile_images/613272063076384768/x95L_icU_normal.jpg" TargetMode="External" /><Relationship Id="rId765" Type="http://schemas.openxmlformats.org/officeDocument/2006/relationships/hyperlink" Target="http://pbs.twimg.com/profile_images/635193611735334912/Y3ZOMLnA_normal.jpg" TargetMode="External" /><Relationship Id="rId766" Type="http://schemas.openxmlformats.org/officeDocument/2006/relationships/hyperlink" Target="http://pbs.twimg.com/profile_images/1011676653808996352/LaNm2o9K_normal.jpg" TargetMode="External" /><Relationship Id="rId767" Type="http://schemas.openxmlformats.org/officeDocument/2006/relationships/hyperlink" Target="http://pbs.twimg.com/profile_images/1193029294718472193/QSqShwuw_normal.jpg" TargetMode="External" /><Relationship Id="rId768" Type="http://schemas.openxmlformats.org/officeDocument/2006/relationships/hyperlink" Target="http://pbs.twimg.com/profile_images/884658914486140929/L0IZSEsI_normal.jpg" TargetMode="External" /><Relationship Id="rId769" Type="http://schemas.openxmlformats.org/officeDocument/2006/relationships/hyperlink" Target="http://pbs.twimg.com/profile_images/1089150084179095552/HoPp2caD_normal.jpg" TargetMode="External" /><Relationship Id="rId770" Type="http://schemas.openxmlformats.org/officeDocument/2006/relationships/hyperlink" Target="http://pbs.twimg.com/profile_images/965877996145070081/wclzMLny_normal.jpg" TargetMode="External" /><Relationship Id="rId771" Type="http://schemas.openxmlformats.org/officeDocument/2006/relationships/hyperlink" Target="http://pbs.twimg.com/profile_images/1023627281867124736/AEcJQysW_normal.jpg" TargetMode="External" /><Relationship Id="rId772" Type="http://schemas.openxmlformats.org/officeDocument/2006/relationships/hyperlink" Target="http://abs.twimg.com/sticky/default_profile_images/default_profile_normal.png" TargetMode="External" /><Relationship Id="rId773" Type="http://schemas.openxmlformats.org/officeDocument/2006/relationships/hyperlink" Target="http://pbs.twimg.com/profile_images/1163648192019390466/OkDFgmmq_normal.jpg" TargetMode="External" /><Relationship Id="rId774" Type="http://schemas.openxmlformats.org/officeDocument/2006/relationships/hyperlink" Target="http://pbs.twimg.com/profile_images/1047553831238868992/PW262iym_normal.jpg" TargetMode="External" /><Relationship Id="rId775" Type="http://schemas.openxmlformats.org/officeDocument/2006/relationships/hyperlink" Target="http://pbs.twimg.com/profile_images/1176729167418843137/d7p1gwXc_normal.jpg" TargetMode="External" /><Relationship Id="rId776" Type="http://schemas.openxmlformats.org/officeDocument/2006/relationships/hyperlink" Target="http://pbs.twimg.com/profile_images/714441830163734528/D-2QM8eP_normal.jpg" TargetMode="External" /><Relationship Id="rId777" Type="http://schemas.openxmlformats.org/officeDocument/2006/relationships/hyperlink" Target="http://pbs.twimg.com/profile_images/451897623549444097/YiJrppWQ_normal.png" TargetMode="External" /><Relationship Id="rId778" Type="http://schemas.openxmlformats.org/officeDocument/2006/relationships/hyperlink" Target="http://pbs.twimg.com/profile_images/1155540911276773376/pL13ginP_normal.jpg" TargetMode="External" /><Relationship Id="rId779" Type="http://schemas.openxmlformats.org/officeDocument/2006/relationships/hyperlink" Target="http://pbs.twimg.com/profile_images/1038342567190908928/DSTe9xGE_normal.jpg" TargetMode="External" /><Relationship Id="rId780" Type="http://schemas.openxmlformats.org/officeDocument/2006/relationships/hyperlink" Target="http://pbs.twimg.com/profile_images/3190314347/18b2c12c480815aa9dbba15600a156a2_normal.jpeg" TargetMode="External" /><Relationship Id="rId781" Type="http://schemas.openxmlformats.org/officeDocument/2006/relationships/hyperlink" Target="http://pbs.twimg.com/profile_images/997494967433019392/-8b70LRF_normal.jpg" TargetMode="External" /><Relationship Id="rId782" Type="http://schemas.openxmlformats.org/officeDocument/2006/relationships/hyperlink" Target="http://pbs.twimg.com/profile_images/1182482929521266688/ailY-JzV_normal.jpg" TargetMode="External" /><Relationship Id="rId783" Type="http://schemas.openxmlformats.org/officeDocument/2006/relationships/hyperlink" Target="http://abs.twimg.com/sticky/default_profile_images/default_profile_normal.png" TargetMode="External" /><Relationship Id="rId784" Type="http://schemas.openxmlformats.org/officeDocument/2006/relationships/hyperlink" Target="http://pbs.twimg.com/profile_images/496343802915737600/EOMHstqn_normal.jpeg" TargetMode="External" /><Relationship Id="rId785" Type="http://schemas.openxmlformats.org/officeDocument/2006/relationships/hyperlink" Target="http://pbs.twimg.com/profile_images/493545401597698049/gMiPEgyC_normal.jpeg" TargetMode="External" /><Relationship Id="rId786" Type="http://schemas.openxmlformats.org/officeDocument/2006/relationships/hyperlink" Target="http://pbs.twimg.com/profile_images/853603053596889088/UVATBrxa_normal.jpg" TargetMode="External" /><Relationship Id="rId787" Type="http://schemas.openxmlformats.org/officeDocument/2006/relationships/hyperlink" Target="http://pbs.twimg.com/profile_images/1092535571921231874/bZ3Th86L_normal.jpg" TargetMode="External" /><Relationship Id="rId788" Type="http://schemas.openxmlformats.org/officeDocument/2006/relationships/hyperlink" Target="http://pbs.twimg.com/profile_images/1177493413731586048/B4i73iz1_normal.jpg" TargetMode="External" /><Relationship Id="rId789" Type="http://schemas.openxmlformats.org/officeDocument/2006/relationships/hyperlink" Target="http://pbs.twimg.com/profile_images/604498364403748864/FycZCRn3_normal.jpg" TargetMode="External" /><Relationship Id="rId790" Type="http://schemas.openxmlformats.org/officeDocument/2006/relationships/hyperlink" Target="http://pbs.twimg.com/profile_images/897565806439133184/1-y4wT-t_normal.jpg" TargetMode="External" /><Relationship Id="rId791" Type="http://schemas.openxmlformats.org/officeDocument/2006/relationships/hyperlink" Target="http://abs.twimg.com/sticky/default_profile_images/default_profile_normal.png" TargetMode="External" /><Relationship Id="rId792" Type="http://schemas.openxmlformats.org/officeDocument/2006/relationships/hyperlink" Target="http://pbs.twimg.com/profile_images/1090766146926792704/r4xVBGa6_normal.jpg" TargetMode="External" /><Relationship Id="rId793" Type="http://schemas.openxmlformats.org/officeDocument/2006/relationships/hyperlink" Target="http://pbs.twimg.com/profile_images/1165077171938852864/3gP9Fwn__normal.jpg" TargetMode="External" /><Relationship Id="rId794" Type="http://schemas.openxmlformats.org/officeDocument/2006/relationships/hyperlink" Target="http://pbs.twimg.com/profile_images/845433957902667777/v278zpoQ_normal.jpg" TargetMode="External" /><Relationship Id="rId795" Type="http://schemas.openxmlformats.org/officeDocument/2006/relationships/hyperlink" Target="http://pbs.twimg.com/profile_images/1170923741313818624/rVzA5k3P_normal.jpg" TargetMode="External" /><Relationship Id="rId796" Type="http://schemas.openxmlformats.org/officeDocument/2006/relationships/hyperlink" Target="http://pbs.twimg.com/profile_images/1193057005927198720/iG0xIr6P_normal.png" TargetMode="External" /><Relationship Id="rId797" Type="http://schemas.openxmlformats.org/officeDocument/2006/relationships/hyperlink" Target="http://pbs.twimg.com/profile_images/458155596013793280/ilM44TjW_normal.jpeg" TargetMode="External" /><Relationship Id="rId798" Type="http://schemas.openxmlformats.org/officeDocument/2006/relationships/hyperlink" Target="http://pbs.twimg.com/profile_images/1110748959742590978/J0u5Upvx_normal.png" TargetMode="External" /><Relationship Id="rId799" Type="http://schemas.openxmlformats.org/officeDocument/2006/relationships/hyperlink" Target="http://pbs.twimg.com/profile_images/1195346599809110017/jA8eqVe5_normal.jpg" TargetMode="External" /><Relationship Id="rId800" Type="http://schemas.openxmlformats.org/officeDocument/2006/relationships/hyperlink" Target="http://pbs.twimg.com/profile_images/1167940472465063938/31bJqrhW_normal.jpg" TargetMode="External" /><Relationship Id="rId801" Type="http://schemas.openxmlformats.org/officeDocument/2006/relationships/hyperlink" Target="http://abs.twimg.com/sticky/default_profile_images/default_profile_normal.png" TargetMode="External" /><Relationship Id="rId802" Type="http://schemas.openxmlformats.org/officeDocument/2006/relationships/hyperlink" Target="http://pbs.twimg.com/profile_images/1180362012741623808/osUm_-Nb_normal.jpg" TargetMode="External" /><Relationship Id="rId803" Type="http://schemas.openxmlformats.org/officeDocument/2006/relationships/hyperlink" Target="http://pbs.twimg.com/profile_images/1173780788619313152/EdN4bOjk_normal.jpg" TargetMode="External" /><Relationship Id="rId804" Type="http://schemas.openxmlformats.org/officeDocument/2006/relationships/hyperlink" Target="http://pbs.twimg.com/profile_images/993538628008792064/iFhCY6sc_normal.jpg" TargetMode="External" /><Relationship Id="rId805" Type="http://schemas.openxmlformats.org/officeDocument/2006/relationships/hyperlink" Target="http://pbs.twimg.com/profile_images/1191875304698109952/6xtngQEI_normal.jpg" TargetMode="External" /><Relationship Id="rId806" Type="http://schemas.openxmlformats.org/officeDocument/2006/relationships/hyperlink" Target="http://pbs.twimg.com/profile_images/887729192468480001/f9ViQMqL_normal.jpg" TargetMode="External" /><Relationship Id="rId807" Type="http://schemas.openxmlformats.org/officeDocument/2006/relationships/hyperlink" Target="http://pbs.twimg.com/profile_images/997014696195637250/sx_-YodJ_normal.jpg" TargetMode="External" /><Relationship Id="rId808" Type="http://schemas.openxmlformats.org/officeDocument/2006/relationships/hyperlink" Target="http://pbs.twimg.com/profile_images/781591522357772292/uwqDLr2w_normal.jpg" TargetMode="External" /><Relationship Id="rId809" Type="http://schemas.openxmlformats.org/officeDocument/2006/relationships/hyperlink" Target="http://abs.twimg.com/sticky/default_profile_images/default_profile_normal.png" TargetMode="External" /><Relationship Id="rId810" Type="http://schemas.openxmlformats.org/officeDocument/2006/relationships/hyperlink" Target="http://pbs.twimg.com/profile_images/1009702694649520128/Gz0u-4kJ_normal.jpg" TargetMode="External" /><Relationship Id="rId811" Type="http://schemas.openxmlformats.org/officeDocument/2006/relationships/hyperlink" Target="http://pbs.twimg.com/profile_images/974379800130285568/fBrcpuy4_normal.jpg" TargetMode="External" /><Relationship Id="rId812" Type="http://schemas.openxmlformats.org/officeDocument/2006/relationships/hyperlink" Target="http://pbs.twimg.com/profile_images/788983696665698304/7ky6DxuM_normal.jpg" TargetMode="External" /><Relationship Id="rId813" Type="http://schemas.openxmlformats.org/officeDocument/2006/relationships/hyperlink" Target="http://pbs.twimg.com/profile_images/1152853543176425472/AjBl65Bd_normal.jpg" TargetMode="External" /><Relationship Id="rId814" Type="http://schemas.openxmlformats.org/officeDocument/2006/relationships/hyperlink" Target="http://pbs.twimg.com/profile_images/1079506765404884992/FcvbVkWj_normal.jpg" TargetMode="External" /><Relationship Id="rId815" Type="http://schemas.openxmlformats.org/officeDocument/2006/relationships/hyperlink" Target="http://pbs.twimg.com/profile_images/965235132712992768/jHii_OPS_normal.jpg" TargetMode="External" /><Relationship Id="rId816" Type="http://schemas.openxmlformats.org/officeDocument/2006/relationships/hyperlink" Target="http://pbs.twimg.com/profile_images/1133689567347785728/hLI-CKuj_normal.jpg" TargetMode="External" /><Relationship Id="rId817" Type="http://schemas.openxmlformats.org/officeDocument/2006/relationships/hyperlink" Target="http://pbs.twimg.com/profile_images/621718438990487552/LZrhAIQt_normal.jpg" TargetMode="External" /><Relationship Id="rId818" Type="http://schemas.openxmlformats.org/officeDocument/2006/relationships/hyperlink" Target="http://pbs.twimg.com/profile_images/1173988830199865344/iV64QrTj_normal.jpg" TargetMode="External" /><Relationship Id="rId819" Type="http://schemas.openxmlformats.org/officeDocument/2006/relationships/hyperlink" Target="http://pbs.twimg.com/profile_images/1098649312689618944/nG-PezK3_normal.png" TargetMode="External" /><Relationship Id="rId820" Type="http://schemas.openxmlformats.org/officeDocument/2006/relationships/hyperlink" Target="http://pbs.twimg.com/profile_images/1192420282226692096/3p-DfdGS_normal.jpg" TargetMode="External" /><Relationship Id="rId821" Type="http://schemas.openxmlformats.org/officeDocument/2006/relationships/hyperlink" Target="http://pbs.twimg.com/profile_images/822388596778926080/AjElV3E-_normal.jpg" TargetMode="External" /><Relationship Id="rId822" Type="http://schemas.openxmlformats.org/officeDocument/2006/relationships/hyperlink" Target="http://pbs.twimg.com/profile_images/1178558270824304640/ACd87g8j_normal.png" TargetMode="External" /><Relationship Id="rId823" Type="http://schemas.openxmlformats.org/officeDocument/2006/relationships/hyperlink" Target="http://pbs.twimg.com/profile_images/844216557668651008/iNn0rWN6_normal.jpg" TargetMode="External" /><Relationship Id="rId824" Type="http://schemas.openxmlformats.org/officeDocument/2006/relationships/hyperlink" Target="http://abs.twimg.com/sticky/default_profile_images/default_profile_normal.png" TargetMode="External" /><Relationship Id="rId825" Type="http://schemas.openxmlformats.org/officeDocument/2006/relationships/hyperlink" Target="http://pbs.twimg.com/profile_images/1080966029851865089/dVZ-NO3m_normal.jpg" TargetMode="External" /><Relationship Id="rId826" Type="http://schemas.openxmlformats.org/officeDocument/2006/relationships/hyperlink" Target="http://pbs.twimg.com/profile_images/820988813292011521/Bw9TfjiW_normal.jpg" TargetMode="External" /><Relationship Id="rId827" Type="http://schemas.openxmlformats.org/officeDocument/2006/relationships/hyperlink" Target="http://pbs.twimg.com/profile_images/1190164881967857664/-QqOdOmK_normal.jpg" TargetMode="External" /><Relationship Id="rId828" Type="http://schemas.openxmlformats.org/officeDocument/2006/relationships/hyperlink" Target="http://pbs.twimg.com/profile_images/1162779044368150528/XoYNtU_4_normal.jpg" TargetMode="External" /><Relationship Id="rId829" Type="http://schemas.openxmlformats.org/officeDocument/2006/relationships/hyperlink" Target="http://pbs.twimg.com/profile_images/776692731833905153/2AQmiscn_normal.jpg" TargetMode="External" /><Relationship Id="rId830" Type="http://schemas.openxmlformats.org/officeDocument/2006/relationships/hyperlink" Target="http://pbs.twimg.com/profile_images/877218310382788608/YRm-Vk3t_normal.jpg" TargetMode="External" /><Relationship Id="rId831" Type="http://schemas.openxmlformats.org/officeDocument/2006/relationships/hyperlink" Target="http://pbs.twimg.com/profile_images/1013928329114681345/37f08RGf_normal.jpg" TargetMode="External" /><Relationship Id="rId832" Type="http://schemas.openxmlformats.org/officeDocument/2006/relationships/hyperlink" Target="http://pbs.twimg.com/profile_images/1177332252012875776/POeU6Gk8_normal.jpg" TargetMode="External" /><Relationship Id="rId833" Type="http://schemas.openxmlformats.org/officeDocument/2006/relationships/hyperlink" Target="http://pbs.twimg.com/profile_images/1192746861783728128/OUQOUnlT_normal.png" TargetMode="External" /><Relationship Id="rId834" Type="http://schemas.openxmlformats.org/officeDocument/2006/relationships/hyperlink" Target="http://pbs.twimg.com/profile_images/773957337589567488/AtIjt8aC_normal.jpg" TargetMode="External" /><Relationship Id="rId835" Type="http://schemas.openxmlformats.org/officeDocument/2006/relationships/hyperlink" Target="http://pbs.twimg.com/profile_images/1058646830777536512/5IZ5V59G_normal.jpg" TargetMode="External" /><Relationship Id="rId836" Type="http://schemas.openxmlformats.org/officeDocument/2006/relationships/hyperlink" Target="http://pbs.twimg.com/profile_images/1029818823640264705/8tWZ4S8V_normal.jpg" TargetMode="External" /><Relationship Id="rId837" Type="http://schemas.openxmlformats.org/officeDocument/2006/relationships/hyperlink" Target="http://pbs.twimg.com/profile_images/1044989581983010817/MT5fAD2y_normal.jpg" TargetMode="External" /><Relationship Id="rId838" Type="http://schemas.openxmlformats.org/officeDocument/2006/relationships/hyperlink" Target="http://pbs.twimg.com/profile_images/650169730750287872/uFysftr6_normal.jpg" TargetMode="External" /><Relationship Id="rId839" Type="http://schemas.openxmlformats.org/officeDocument/2006/relationships/hyperlink" Target="http://pbs.twimg.com/profile_images/850819601906753537/CdoLJuMG_normal.jpg" TargetMode="External" /><Relationship Id="rId840" Type="http://schemas.openxmlformats.org/officeDocument/2006/relationships/hyperlink" Target="http://pbs.twimg.com/profile_images/1189721203805753345/qDcBw7-D_normal.png" TargetMode="External" /><Relationship Id="rId841" Type="http://schemas.openxmlformats.org/officeDocument/2006/relationships/hyperlink" Target="http://pbs.twimg.com/profile_images/560185413302628354/LjZDo2bv_normal.png" TargetMode="External" /><Relationship Id="rId842" Type="http://schemas.openxmlformats.org/officeDocument/2006/relationships/hyperlink" Target="http://pbs.twimg.com/profile_images/897164254272405507/ll_7EvI7_normal.jpg" TargetMode="External" /><Relationship Id="rId843" Type="http://schemas.openxmlformats.org/officeDocument/2006/relationships/hyperlink" Target="http://pbs.twimg.com/profile_images/1194258105246343169/WHZZEkQX_normal.jpg" TargetMode="External" /><Relationship Id="rId844" Type="http://schemas.openxmlformats.org/officeDocument/2006/relationships/hyperlink" Target="http://pbs.twimg.com/profile_images/1076433065524776960/5VdbhMev_normal.jpg" TargetMode="External" /><Relationship Id="rId845" Type="http://schemas.openxmlformats.org/officeDocument/2006/relationships/hyperlink" Target="http://pbs.twimg.com/profile_images/1129398230721155072/aN7-EC65_normal.jpg" TargetMode="External" /><Relationship Id="rId846" Type="http://schemas.openxmlformats.org/officeDocument/2006/relationships/hyperlink" Target="http://pbs.twimg.com/profile_images/628240315007270912/54xjb9dM_normal.jpg" TargetMode="External" /><Relationship Id="rId847" Type="http://schemas.openxmlformats.org/officeDocument/2006/relationships/hyperlink" Target="http://pbs.twimg.com/profile_images/1190858570126045189/mMOsbjb1_normal.jpg" TargetMode="External" /><Relationship Id="rId848" Type="http://schemas.openxmlformats.org/officeDocument/2006/relationships/hyperlink" Target="http://pbs.twimg.com/profile_images/917485674730835968/CTdY13CA_normal.jpg" TargetMode="External" /><Relationship Id="rId849" Type="http://schemas.openxmlformats.org/officeDocument/2006/relationships/hyperlink" Target="http://pbs.twimg.com/profile_images/930521890220838912/9JmnQxXF_normal.jpg" TargetMode="External" /><Relationship Id="rId850" Type="http://schemas.openxmlformats.org/officeDocument/2006/relationships/hyperlink" Target="http://pbs.twimg.com/profile_images/1191730609460252672/pBoDjhY7_normal.jpg" TargetMode="External" /><Relationship Id="rId851" Type="http://schemas.openxmlformats.org/officeDocument/2006/relationships/hyperlink" Target="http://pbs.twimg.com/profile_images/1186035474479173632/yfNmcvzH_normal.jpg" TargetMode="External" /><Relationship Id="rId852" Type="http://schemas.openxmlformats.org/officeDocument/2006/relationships/hyperlink" Target="http://pbs.twimg.com/profile_images/1187879914294435840/dhxopquZ_normal.jpg" TargetMode="External" /><Relationship Id="rId853" Type="http://schemas.openxmlformats.org/officeDocument/2006/relationships/hyperlink" Target="http://pbs.twimg.com/profile_images/685638856473849856/T5YFcqR4_normal.jpg" TargetMode="External" /><Relationship Id="rId854" Type="http://schemas.openxmlformats.org/officeDocument/2006/relationships/hyperlink" Target="http://pbs.twimg.com/profile_images/1120511029966929921/qyHCqCKO_normal.png" TargetMode="External" /><Relationship Id="rId855" Type="http://schemas.openxmlformats.org/officeDocument/2006/relationships/hyperlink" Target="http://pbs.twimg.com/profile_images/435538567792586752/CcX8p09G_normal.jpeg" TargetMode="External" /><Relationship Id="rId856" Type="http://schemas.openxmlformats.org/officeDocument/2006/relationships/hyperlink" Target="http://pbs.twimg.com/profile_images/975018796288303109/kTXnt-L9_normal.jpg" TargetMode="External" /><Relationship Id="rId857" Type="http://schemas.openxmlformats.org/officeDocument/2006/relationships/hyperlink" Target="http://pbs.twimg.com/profile_images/1089569620141387777/Kd5f_VXM_normal.jpg" TargetMode="External" /><Relationship Id="rId858" Type="http://schemas.openxmlformats.org/officeDocument/2006/relationships/hyperlink" Target="http://pbs.twimg.com/profile_images/1146063712840609794/PqlL-GgN_normal.png" TargetMode="External" /><Relationship Id="rId859" Type="http://schemas.openxmlformats.org/officeDocument/2006/relationships/hyperlink" Target="http://pbs.twimg.com/profile_images/914573035323088901/wUU4lFyr_normal.jpg" TargetMode="External" /><Relationship Id="rId860" Type="http://schemas.openxmlformats.org/officeDocument/2006/relationships/hyperlink" Target="http://pbs.twimg.com/profile_images/953422208977731584/a2RFl7DZ_normal.jpg" TargetMode="External" /><Relationship Id="rId861" Type="http://schemas.openxmlformats.org/officeDocument/2006/relationships/hyperlink" Target="http://pbs.twimg.com/profile_images/828776587021553664/HaCFStnH_normal.jpg" TargetMode="External" /><Relationship Id="rId862" Type="http://schemas.openxmlformats.org/officeDocument/2006/relationships/hyperlink" Target="http://abs.twimg.com/sticky/default_profile_images/default_profile_normal.png" TargetMode="External" /><Relationship Id="rId863" Type="http://schemas.openxmlformats.org/officeDocument/2006/relationships/hyperlink" Target="http://pbs.twimg.com/profile_images/1007680899410997248/q1ox-JdI_normal.jpg" TargetMode="External" /><Relationship Id="rId864" Type="http://schemas.openxmlformats.org/officeDocument/2006/relationships/hyperlink" Target="http://pbs.twimg.com/profile_images/943464893495246848/KIFK3gWI_normal.jpg" TargetMode="External" /><Relationship Id="rId865" Type="http://schemas.openxmlformats.org/officeDocument/2006/relationships/hyperlink" Target="http://pbs.twimg.com/profile_images/1194743757071093767/wG_xT6zW_normal.jpg" TargetMode="External" /><Relationship Id="rId866" Type="http://schemas.openxmlformats.org/officeDocument/2006/relationships/hyperlink" Target="http://pbs.twimg.com/profile_images/1189986764716412929/QYzumthu_normal.jpg" TargetMode="External" /><Relationship Id="rId867" Type="http://schemas.openxmlformats.org/officeDocument/2006/relationships/hyperlink" Target="http://pbs.twimg.com/profile_images/567129470088536064/L43Epa5O_normal.jpeg" TargetMode="External" /><Relationship Id="rId868" Type="http://schemas.openxmlformats.org/officeDocument/2006/relationships/hyperlink" Target="http://pbs.twimg.com/profile_images/1166667289372106753/y6BQUnyY_normal.jpg" TargetMode="External" /><Relationship Id="rId869" Type="http://schemas.openxmlformats.org/officeDocument/2006/relationships/hyperlink" Target="http://pbs.twimg.com/profile_images/965598165478137856/c6cIrL97_normal.jpg" TargetMode="External" /><Relationship Id="rId870" Type="http://schemas.openxmlformats.org/officeDocument/2006/relationships/hyperlink" Target="http://pbs.twimg.com/profile_images/1159145779879133185/m84sOC_Z_normal.jpg" TargetMode="External" /><Relationship Id="rId871" Type="http://schemas.openxmlformats.org/officeDocument/2006/relationships/hyperlink" Target="http://pbs.twimg.com/profile_images/929639611667644416/wjDspV65_normal.jpg" TargetMode="External" /><Relationship Id="rId872" Type="http://schemas.openxmlformats.org/officeDocument/2006/relationships/hyperlink" Target="http://pbs.twimg.com/profile_images/934273769484402688/aDnKCw3s_normal.jpg" TargetMode="External" /><Relationship Id="rId873" Type="http://schemas.openxmlformats.org/officeDocument/2006/relationships/hyperlink" Target="https://twitter.com/territhompson80" TargetMode="External" /><Relationship Id="rId874" Type="http://schemas.openxmlformats.org/officeDocument/2006/relationships/hyperlink" Target="https://twitter.com/kherriage" TargetMode="External" /><Relationship Id="rId875" Type="http://schemas.openxmlformats.org/officeDocument/2006/relationships/hyperlink" Target="https://twitter.com/investinglegend" TargetMode="External" /><Relationship Id="rId876" Type="http://schemas.openxmlformats.org/officeDocument/2006/relationships/hyperlink" Target="https://twitter.com/deplorablegop13" TargetMode="External" /><Relationship Id="rId877" Type="http://schemas.openxmlformats.org/officeDocument/2006/relationships/hyperlink" Target="https://twitter.com/gfi_himmelreich" TargetMode="External" /><Relationship Id="rId878" Type="http://schemas.openxmlformats.org/officeDocument/2006/relationships/hyperlink" Target="https://twitter.com/nothingbutdreek" TargetMode="External" /><Relationship Id="rId879" Type="http://schemas.openxmlformats.org/officeDocument/2006/relationships/hyperlink" Target="https://twitter.com/o_oweil" TargetMode="External" /><Relationship Id="rId880" Type="http://schemas.openxmlformats.org/officeDocument/2006/relationships/hyperlink" Target="https://twitter.com/fatih_solen" TargetMode="External" /><Relationship Id="rId881" Type="http://schemas.openxmlformats.org/officeDocument/2006/relationships/hyperlink" Target="https://twitter.com/rthegrate" TargetMode="External" /><Relationship Id="rId882" Type="http://schemas.openxmlformats.org/officeDocument/2006/relationships/hyperlink" Target="https://twitter.com/raokavitha" TargetMode="External" /><Relationship Id="rId883" Type="http://schemas.openxmlformats.org/officeDocument/2006/relationships/hyperlink" Target="https://twitter.com/ktrtrs" TargetMode="External" /><Relationship Id="rId884" Type="http://schemas.openxmlformats.org/officeDocument/2006/relationships/hyperlink" Target="https://twitter.com/varuntrs58" TargetMode="External" /><Relationship Id="rId885" Type="http://schemas.openxmlformats.org/officeDocument/2006/relationships/hyperlink" Target="https://twitter.com/gopi20015750" TargetMode="External" /><Relationship Id="rId886" Type="http://schemas.openxmlformats.org/officeDocument/2006/relationships/hyperlink" Target="https://twitter.com/librariesval" TargetMode="External" /><Relationship Id="rId887" Type="http://schemas.openxmlformats.org/officeDocument/2006/relationships/hyperlink" Target="https://twitter.com/visresassn" TargetMode="External" /><Relationship Id="rId888" Type="http://schemas.openxmlformats.org/officeDocument/2006/relationships/hyperlink" Target="https://twitter.com/wactmac" TargetMode="External" /><Relationship Id="rId889" Type="http://schemas.openxmlformats.org/officeDocument/2006/relationships/hyperlink" Target="https://twitter.com/johntrendler" TargetMode="External" /><Relationship Id="rId890" Type="http://schemas.openxmlformats.org/officeDocument/2006/relationships/hyperlink" Target="https://twitter.com/annetteraveneau" TargetMode="External" /><Relationship Id="rId891" Type="http://schemas.openxmlformats.org/officeDocument/2006/relationships/hyperlink" Target="https://twitter.com/maldef" TargetMode="External" /><Relationship Id="rId892" Type="http://schemas.openxmlformats.org/officeDocument/2006/relationships/hyperlink" Target="https://twitter.com/aaaj_aajc" TargetMode="External" /><Relationship Id="rId893" Type="http://schemas.openxmlformats.org/officeDocument/2006/relationships/hyperlink" Target="https://twitter.com/naleo" TargetMode="External" /><Relationship Id="rId894" Type="http://schemas.openxmlformats.org/officeDocument/2006/relationships/hyperlink" Target="https://twitter.com/jennabossert" TargetMode="External" /><Relationship Id="rId895" Type="http://schemas.openxmlformats.org/officeDocument/2006/relationships/hyperlink" Target="https://twitter.com/julicabrales" TargetMode="External" /><Relationship Id="rId896" Type="http://schemas.openxmlformats.org/officeDocument/2006/relationships/hyperlink" Target="https://twitter.com/fraudauditor" TargetMode="External" /><Relationship Id="rId897" Type="http://schemas.openxmlformats.org/officeDocument/2006/relationships/hyperlink" Target="https://twitter.com/florida_today" TargetMode="External" /><Relationship Id="rId898" Type="http://schemas.openxmlformats.org/officeDocument/2006/relationships/hyperlink" Target="https://twitter.com/gordonfbennett" TargetMode="External" /><Relationship Id="rId899" Type="http://schemas.openxmlformats.org/officeDocument/2006/relationships/hyperlink" Target="https://twitter.com/abc" TargetMode="External" /><Relationship Id="rId900" Type="http://schemas.openxmlformats.org/officeDocument/2006/relationships/hyperlink" Target="https://twitter.com/netminnow" TargetMode="External" /><Relationship Id="rId901" Type="http://schemas.openxmlformats.org/officeDocument/2006/relationships/hyperlink" Target="https://twitter.com/padakitty" TargetMode="External" /><Relationship Id="rId902" Type="http://schemas.openxmlformats.org/officeDocument/2006/relationships/hyperlink" Target="https://twitter.com/sam_perrin" TargetMode="External" /><Relationship Id="rId903" Type="http://schemas.openxmlformats.org/officeDocument/2006/relationships/hyperlink" Target="https://twitter.com/hitachivantara" TargetMode="External" /><Relationship Id="rId904" Type="http://schemas.openxmlformats.org/officeDocument/2006/relationships/hyperlink" Target="https://twitter.com/rabobank" TargetMode="External" /><Relationship Id="rId905" Type="http://schemas.openxmlformats.org/officeDocument/2006/relationships/hyperlink" Target="https://twitter.com/asystecdms" TargetMode="External" /><Relationship Id="rId906" Type="http://schemas.openxmlformats.org/officeDocument/2006/relationships/hyperlink" Target="https://twitter.com/kevinstan4d" TargetMode="External" /><Relationship Id="rId907" Type="http://schemas.openxmlformats.org/officeDocument/2006/relationships/hyperlink" Target="https://twitter.com/lightnessalways" TargetMode="External" /><Relationship Id="rId908" Type="http://schemas.openxmlformats.org/officeDocument/2006/relationships/hyperlink" Target="https://twitter.com/airdropster" TargetMode="External" /><Relationship Id="rId909" Type="http://schemas.openxmlformats.org/officeDocument/2006/relationships/hyperlink" Target="https://twitter.com/kboehlert" TargetMode="External" /><Relationship Id="rId910" Type="http://schemas.openxmlformats.org/officeDocument/2006/relationships/hyperlink" Target="https://twitter.com/senhanksanders" TargetMode="External" /><Relationship Id="rId911" Type="http://schemas.openxmlformats.org/officeDocument/2006/relationships/hyperlink" Target="https://twitter.com/nafs2016" TargetMode="External" /><Relationship Id="rId912" Type="http://schemas.openxmlformats.org/officeDocument/2006/relationships/hyperlink" Target="https://twitter.com/spidey2345" TargetMode="External" /><Relationship Id="rId913" Type="http://schemas.openxmlformats.org/officeDocument/2006/relationships/hyperlink" Target="https://twitter.com/trextrip" TargetMode="External" /><Relationship Id="rId914" Type="http://schemas.openxmlformats.org/officeDocument/2006/relationships/hyperlink" Target="https://twitter.com/hereshenry" TargetMode="External" /><Relationship Id="rId915" Type="http://schemas.openxmlformats.org/officeDocument/2006/relationships/hyperlink" Target="https://twitter.com/vrealizeauto" TargetMode="External" /><Relationship Id="rId916" Type="http://schemas.openxmlformats.org/officeDocument/2006/relationships/hyperlink" Target="https://twitter.com/eglowrey" TargetMode="External" /><Relationship Id="rId917" Type="http://schemas.openxmlformats.org/officeDocument/2006/relationships/hyperlink" Target="https://twitter.com/pramod_rane" TargetMode="External" /><Relationship Id="rId918" Type="http://schemas.openxmlformats.org/officeDocument/2006/relationships/hyperlink" Target="https://twitter.com/gypsydennis" TargetMode="External" /><Relationship Id="rId919" Type="http://schemas.openxmlformats.org/officeDocument/2006/relationships/hyperlink" Target="https://twitter.com/nwgsdpdx" TargetMode="External" /><Relationship Id="rId920" Type="http://schemas.openxmlformats.org/officeDocument/2006/relationships/hyperlink" Target="https://twitter.com/mpoore" TargetMode="External" /><Relationship Id="rId921" Type="http://schemas.openxmlformats.org/officeDocument/2006/relationships/hyperlink" Target="https://twitter.com/oporanski" TargetMode="External" /><Relationship Id="rId922" Type="http://schemas.openxmlformats.org/officeDocument/2006/relationships/hyperlink" Target="https://twitter.com/llabuda" TargetMode="External" /><Relationship Id="rId923" Type="http://schemas.openxmlformats.org/officeDocument/2006/relationships/hyperlink" Target="https://twitter.com/akvirtualgeek" TargetMode="External" /><Relationship Id="rId924" Type="http://schemas.openxmlformats.org/officeDocument/2006/relationships/hyperlink" Target="https://twitter.com/ctopope" TargetMode="External" /><Relationship Id="rId925" Type="http://schemas.openxmlformats.org/officeDocument/2006/relationships/hyperlink" Target="https://twitter.com/afragop72" TargetMode="External" /><Relationship Id="rId926" Type="http://schemas.openxmlformats.org/officeDocument/2006/relationships/hyperlink" Target="https://twitter.com/jarhead_trader" TargetMode="External" /><Relationship Id="rId927" Type="http://schemas.openxmlformats.org/officeDocument/2006/relationships/hyperlink" Target="https://twitter.com/virtualhobbit" TargetMode="External" /><Relationship Id="rId928" Type="http://schemas.openxmlformats.org/officeDocument/2006/relationships/hyperlink" Target="https://twitter.com/anacoll_ucdm" TargetMode="External" /><Relationship Id="rId929" Type="http://schemas.openxmlformats.org/officeDocument/2006/relationships/hyperlink" Target="https://twitter.com/epitaciovenanci" TargetMode="External" /><Relationship Id="rId930" Type="http://schemas.openxmlformats.org/officeDocument/2006/relationships/hyperlink" Target="https://twitter.com/josieblawson" TargetMode="External" /><Relationship Id="rId931" Type="http://schemas.openxmlformats.org/officeDocument/2006/relationships/hyperlink" Target="https://twitter.com/arief9kb" TargetMode="External" /><Relationship Id="rId932" Type="http://schemas.openxmlformats.org/officeDocument/2006/relationships/hyperlink" Target="https://twitter.com/verasitytech" TargetMode="External" /><Relationship Id="rId933" Type="http://schemas.openxmlformats.org/officeDocument/2006/relationships/hyperlink" Target="https://twitter.com/mechi6d2" TargetMode="External" /><Relationship Id="rId934" Type="http://schemas.openxmlformats.org/officeDocument/2006/relationships/hyperlink" Target="https://twitter.com/evinjildaz" TargetMode="External" /><Relationship Id="rId935" Type="http://schemas.openxmlformats.org/officeDocument/2006/relationships/hyperlink" Target="https://twitter.com/ghanagov" TargetMode="External" /><Relationship Id="rId936" Type="http://schemas.openxmlformats.org/officeDocument/2006/relationships/hyperlink" Target="https://twitter.com/matthieudiscour" TargetMode="External" /><Relationship Id="rId937" Type="http://schemas.openxmlformats.org/officeDocument/2006/relationships/hyperlink" Target="https://twitter.com/franceandghana" TargetMode="External" /><Relationship Id="rId938" Type="http://schemas.openxmlformats.org/officeDocument/2006/relationships/hyperlink" Target="https://twitter.com/mbordlaurans" TargetMode="External" /><Relationship Id="rId939" Type="http://schemas.openxmlformats.org/officeDocument/2006/relationships/hyperlink" Target="https://twitter.com/rimalecoguic" TargetMode="External" /><Relationship Id="rId940" Type="http://schemas.openxmlformats.org/officeDocument/2006/relationships/hyperlink" Target="https://twitter.com/barraljp" TargetMode="External" /><Relationship Id="rId941" Type="http://schemas.openxmlformats.org/officeDocument/2006/relationships/hyperlink" Target="https://twitter.com/ebrahimaldesouk" TargetMode="External" /><Relationship Id="rId942" Type="http://schemas.openxmlformats.org/officeDocument/2006/relationships/hyperlink" Target="https://twitter.com/eswar369" TargetMode="External" /><Relationship Id="rId943" Type="http://schemas.openxmlformats.org/officeDocument/2006/relationships/hyperlink" Target="https://twitter.com/kittitas_lwv" TargetMode="External" /><Relationship Id="rId944" Type="http://schemas.openxmlformats.org/officeDocument/2006/relationships/hyperlink" Target="https://twitter.com/gsoeldner" TargetMode="External" /><Relationship Id="rId945" Type="http://schemas.openxmlformats.org/officeDocument/2006/relationships/hyperlink" Target="https://twitter.com/jenssoeldner" TargetMode="External" /><Relationship Id="rId946" Type="http://schemas.openxmlformats.org/officeDocument/2006/relationships/hyperlink" Target="https://twitter.com/cyclingsaoirse" TargetMode="External" /><Relationship Id="rId947" Type="http://schemas.openxmlformats.org/officeDocument/2006/relationships/hyperlink" Target="https://twitter.com/martinhoare9" TargetMode="External" /><Relationship Id="rId948" Type="http://schemas.openxmlformats.org/officeDocument/2006/relationships/hyperlink" Target="https://twitter.com/mryardbug" TargetMode="External" /><Relationship Id="rId949" Type="http://schemas.openxmlformats.org/officeDocument/2006/relationships/hyperlink" Target="https://twitter.com/realdonaldtrump" TargetMode="External" /><Relationship Id="rId950" Type="http://schemas.openxmlformats.org/officeDocument/2006/relationships/hyperlink" Target="https://twitter.com/drdenagrayson" TargetMode="External" /><Relationship Id="rId951" Type="http://schemas.openxmlformats.org/officeDocument/2006/relationships/hyperlink" Target="https://twitter.com/fionawoods46" TargetMode="External" /><Relationship Id="rId952" Type="http://schemas.openxmlformats.org/officeDocument/2006/relationships/hyperlink" Target="https://twitter.com/deepak_vmware" TargetMode="External" /><Relationship Id="rId953" Type="http://schemas.openxmlformats.org/officeDocument/2006/relationships/hyperlink" Target="https://twitter.com/technicalvalues" TargetMode="External" /><Relationship Id="rId954" Type="http://schemas.openxmlformats.org/officeDocument/2006/relationships/hyperlink" Target="https://twitter.com/santchiweb" TargetMode="External" /><Relationship Id="rId955" Type="http://schemas.openxmlformats.org/officeDocument/2006/relationships/hyperlink" Target="https://twitter.com/garyflynnau" TargetMode="External" /><Relationship Id="rId956" Type="http://schemas.openxmlformats.org/officeDocument/2006/relationships/hyperlink" Target="https://twitter.com/luwagarluwagar" TargetMode="External" /><Relationship Id="rId957" Type="http://schemas.openxmlformats.org/officeDocument/2006/relationships/hyperlink" Target="https://twitter.com/lfc" TargetMode="External" /><Relationship Id="rId958" Type="http://schemas.openxmlformats.org/officeDocument/2006/relationships/hyperlink" Target="https://twitter.com/marybethtrz710" TargetMode="External" /><Relationship Id="rId959" Type="http://schemas.openxmlformats.org/officeDocument/2006/relationships/hyperlink" Target="https://twitter.com/american4love" TargetMode="External" /><Relationship Id="rId960" Type="http://schemas.openxmlformats.org/officeDocument/2006/relationships/hyperlink" Target="https://twitter.com/jkf3500" TargetMode="External" /><Relationship Id="rId961" Type="http://schemas.openxmlformats.org/officeDocument/2006/relationships/hyperlink" Target="https://twitter.com/big_fos" TargetMode="External" /><Relationship Id="rId962" Type="http://schemas.openxmlformats.org/officeDocument/2006/relationships/hyperlink" Target="https://twitter.com/pat_greeneyes" TargetMode="External" /><Relationship Id="rId963" Type="http://schemas.openxmlformats.org/officeDocument/2006/relationships/hyperlink" Target="https://twitter.com/is4bestbusiness" TargetMode="External" /><Relationship Id="rId964" Type="http://schemas.openxmlformats.org/officeDocument/2006/relationships/hyperlink" Target="https://twitter.com/hakan61006184" TargetMode="External" /><Relationship Id="rId965" Type="http://schemas.openxmlformats.org/officeDocument/2006/relationships/hyperlink" Target="https://twitter.com/fusionprotocol" TargetMode="External" /><Relationship Id="rId966" Type="http://schemas.openxmlformats.org/officeDocument/2006/relationships/hyperlink" Target="https://twitter.com/binance" TargetMode="External" /><Relationship Id="rId967" Type="http://schemas.openxmlformats.org/officeDocument/2006/relationships/hyperlink" Target="https://twitter.com/lowngsnake" TargetMode="External" /><Relationship Id="rId968" Type="http://schemas.openxmlformats.org/officeDocument/2006/relationships/hyperlink" Target="https://twitter.com/cryptovanessa" TargetMode="External" /><Relationship Id="rId969" Type="http://schemas.openxmlformats.org/officeDocument/2006/relationships/hyperlink" Target="https://twitter.com/paulofreitas84" TargetMode="External" /><Relationship Id="rId970" Type="http://schemas.openxmlformats.org/officeDocument/2006/relationships/hyperlink" Target="https://twitter.com/binarytesting" TargetMode="External" /><Relationship Id="rId971" Type="http://schemas.openxmlformats.org/officeDocument/2006/relationships/hyperlink" Target="https://twitter.com/pssfairdrops" TargetMode="External" /><Relationship Id="rId972" Type="http://schemas.openxmlformats.org/officeDocument/2006/relationships/hyperlink" Target="https://twitter.com/satpal_satpal" TargetMode="External" /><Relationship Id="rId973" Type="http://schemas.openxmlformats.org/officeDocument/2006/relationships/hyperlink" Target="https://twitter.com/hashgoal_pool" TargetMode="External" /><Relationship Id="rId974" Type="http://schemas.openxmlformats.org/officeDocument/2006/relationships/hyperlink" Target="https://twitter.com/mindandtrading" TargetMode="External" /><Relationship Id="rId975" Type="http://schemas.openxmlformats.org/officeDocument/2006/relationships/hyperlink" Target="https://twitter.com/centralcrypto" TargetMode="External" /><Relationship Id="rId976" Type="http://schemas.openxmlformats.org/officeDocument/2006/relationships/hyperlink" Target="https://twitter.com/pravin_bhudiya" TargetMode="External" /><Relationship Id="rId977" Type="http://schemas.openxmlformats.org/officeDocument/2006/relationships/hyperlink" Target="https://twitter.com/geranqn" TargetMode="External" /><Relationship Id="rId978" Type="http://schemas.openxmlformats.org/officeDocument/2006/relationships/hyperlink" Target="https://twitter.com/cryptolady08" TargetMode="External" /><Relationship Id="rId979" Type="http://schemas.openxmlformats.org/officeDocument/2006/relationships/hyperlink" Target="https://twitter.com/dameliatus" TargetMode="External" /><Relationship Id="rId980" Type="http://schemas.openxmlformats.org/officeDocument/2006/relationships/hyperlink" Target="https://twitter.com/david4mktg" TargetMode="External" /><Relationship Id="rId981" Type="http://schemas.openxmlformats.org/officeDocument/2006/relationships/hyperlink" Target="https://twitter.com/vmwarecloudmgmt" TargetMode="External" /><Relationship Id="rId982" Type="http://schemas.openxmlformats.org/officeDocument/2006/relationships/hyperlink" Target="https://twitter.com/kamla_5abi" TargetMode="External" /><Relationship Id="rId983" Type="http://schemas.openxmlformats.org/officeDocument/2006/relationships/hyperlink" Target="https://twitter.com/greg_lythe" TargetMode="External" /><Relationship Id="rId984" Type="http://schemas.openxmlformats.org/officeDocument/2006/relationships/hyperlink" Target="https://twitter.com/mvkevinb" TargetMode="External" /><Relationship Id="rId985" Type="http://schemas.openxmlformats.org/officeDocument/2006/relationships/hyperlink" Target="https://twitter.com/cas_2050001283" TargetMode="External" /><Relationship Id="rId986" Type="http://schemas.openxmlformats.org/officeDocument/2006/relationships/hyperlink" Target="https://twitter.com/cas_2050061641" TargetMode="External" /><Relationship Id="rId987" Type="http://schemas.openxmlformats.org/officeDocument/2006/relationships/hyperlink" Target="https://twitter.com/moneroarmy" TargetMode="External" /><Relationship Id="rId988" Type="http://schemas.openxmlformats.org/officeDocument/2006/relationships/hyperlink" Target="https://twitter.com/maxmasher" TargetMode="External" /><Relationship Id="rId989" Type="http://schemas.openxmlformats.org/officeDocument/2006/relationships/hyperlink" Target="https://twitter.com/lapartisane" TargetMode="External" /><Relationship Id="rId990" Type="http://schemas.openxmlformats.org/officeDocument/2006/relationships/hyperlink" Target="https://twitter.com/brandon39156690" TargetMode="External" /><Relationship Id="rId991" Type="http://schemas.openxmlformats.org/officeDocument/2006/relationships/hyperlink" Target="https://twitter.com/bitcoin_bullet" TargetMode="External" /><Relationship Id="rId992" Type="http://schemas.openxmlformats.org/officeDocument/2006/relationships/hyperlink" Target="https://twitter.com/dieseljones2" TargetMode="External" /><Relationship Id="rId993" Type="http://schemas.openxmlformats.org/officeDocument/2006/relationships/hyperlink" Target="https://twitter.com/bitcoingupta" TargetMode="External" /><Relationship Id="rId994" Type="http://schemas.openxmlformats.org/officeDocument/2006/relationships/hyperlink" Target="https://twitter.com/bitcoin_publish" TargetMode="External" /><Relationship Id="rId995" Type="http://schemas.openxmlformats.org/officeDocument/2006/relationships/hyperlink" Target="https://twitter.com/bitcoinrey" TargetMode="External" /><Relationship Id="rId996" Type="http://schemas.openxmlformats.org/officeDocument/2006/relationships/hyperlink" Target="https://twitter.com/bitcoinlovers6" TargetMode="External" /><Relationship Id="rId997" Type="http://schemas.openxmlformats.org/officeDocument/2006/relationships/hyperlink" Target="https://twitter.com/verybullish" TargetMode="External" /><Relationship Id="rId998" Type="http://schemas.openxmlformats.org/officeDocument/2006/relationships/hyperlink" Target="https://twitter.com/cz_binance" TargetMode="External" /><Relationship Id="rId999" Type="http://schemas.openxmlformats.org/officeDocument/2006/relationships/hyperlink" Target="https://twitter.com/binance_dex" TargetMode="External" /><Relationship Id="rId1000" Type="http://schemas.openxmlformats.org/officeDocument/2006/relationships/hyperlink" Target="https://twitter.com/abhibisht89" TargetMode="External" /><Relationship Id="rId1001" Type="http://schemas.openxmlformats.org/officeDocument/2006/relationships/hyperlink" Target="https://twitter.com/efrontoni" TargetMode="External" /><Relationship Id="rId1002" Type="http://schemas.openxmlformats.org/officeDocument/2006/relationships/hyperlink" Target="https://twitter.com/belarus91358527" TargetMode="External" /><Relationship Id="rId1003" Type="http://schemas.openxmlformats.org/officeDocument/2006/relationships/hyperlink" Target="https://twitter.com/giveawayocean" TargetMode="External" /><Relationship Id="rId1004" Type="http://schemas.openxmlformats.org/officeDocument/2006/relationships/hyperlink" Target="https://twitter.com/manderlucci" TargetMode="External" /><Relationship Id="rId1005" Type="http://schemas.openxmlformats.org/officeDocument/2006/relationships/hyperlink" Target="https://twitter.com/thecuriousluke" TargetMode="External" /><Relationship Id="rId1006" Type="http://schemas.openxmlformats.org/officeDocument/2006/relationships/hyperlink" Target="https://twitter.com/alfredrol" TargetMode="External" /><Relationship Id="rId1007" Type="http://schemas.openxmlformats.org/officeDocument/2006/relationships/hyperlink" Target="https://twitter.com/dacom" TargetMode="External" /><Relationship Id="rId1008" Type="http://schemas.openxmlformats.org/officeDocument/2006/relationships/hyperlink" Target="https://twitter.com/agritechnica" TargetMode="External" /><Relationship Id="rId1009" Type="http://schemas.openxmlformats.org/officeDocument/2006/relationships/hyperlink" Target="https://twitter.com/wiski_praat" TargetMode="External" /><Relationship Id="rId1010" Type="http://schemas.openxmlformats.org/officeDocument/2006/relationships/hyperlink" Target="https://twitter.com/roelandstrijk" TargetMode="External" /><Relationship Id="rId1011" Type="http://schemas.openxmlformats.org/officeDocument/2006/relationships/hyperlink" Target="https://twitter.com/vrafoundation" TargetMode="External" /><Relationship Id="rId1012" Type="http://schemas.openxmlformats.org/officeDocument/2006/relationships/hyperlink" Target="https://twitter.com/amazon" TargetMode="External" /><Relationship Id="rId1013" Type="http://schemas.openxmlformats.org/officeDocument/2006/relationships/hyperlink" Target="https://twitter.com/amazonsmile" TargetMode="External" /><Relationship Id="rId1014" Type="http://schemas.openxmlformats.org/officeDocument/2006/relationships/hyperlink" Target="https://twitter.com/arlisnap" TargetMode="External" /><Relationship Id="rId1015" Type="http://schemas.openxmlformats.org/officeDocument/2006/relationships/hyperlink" Target="https://twitter.com/bgronas" TargetMode="External" /><Relationship Id="rId1016" Type="http://schemas.openxmlformats.org/officeDocument/2006/relationships/hyperlink" Target="https://twitter.com/_ivor" TargetMode="External" /><Relationship Id="rId1017" Type="http://schemas.openxmlformats.org/officeDocument/2006/relationships/hyperlink" Target="https://twitter.com/aimeeorleans" TargetMode="External" /><Relationship Id="rId1018" Type="http://schemas.openxmlformats.org/officeDocument/2006/relationships/hyperlink" Target="https://twitter.com/newgaproject" TargetMode="External" /><Relationship Id="rId1019" Type="http://schemas.openxmlformats.org/officeDocument/2006/relationships/hyperlink" Target="https://twitter.com/jonathanmedd" TargetMode="External" /><Relationship Id="rId1020" Type="http://schemas.openxmlformats.org/officeDocument/2006/relationships/hyperlink" Target="https://twitter.com/powervramodule" TargetMode="External" /><Relationship Id="rId1021" Type="http://schemas.openxmlformats.org/officeDocument/2006/relationships/hyperlink" Target="https://twitter.com/simoneady" TargetMode="External" /><Relationship Id="rId1022" Type="http://schemas.openxmlformats.org/officeDocument/2006/relationships/hyperlink" Target="https://twitter.com/jamcleo" TargetMode="External" /><Relationship Id="rId1023" Type="http://schemas.openxmlformats.org/officeDocument/2006/relationships/hyperlink" Target="https://twitter.com/_chelnak" TargetMode="External" /><Relationship Id="rId1024" Type="http://schemas.openxmlformats.org/officeDocument/2006/relationships/hyperlink" Target="https://twitter.com/thewaywithanoa" TargetMode="External" /><Relationship Id="rId1025" Type="http://schemas.openxmlformats.org/officeDocument/2006/relationships/hyperlink" Target="https://twitter.com/tenshiakari12" TargetMode="External" /><Relationship Id="rId1026" Type="http://schemas.openxmlformats.org/officeDocument/2006/relationships/hyperlink" Target="https://twitter.com/hazenet" TargetMode="External" /><Relationship Id="rId1027" Type="http://schemas.openxmlformats.org/officeDocument/2006/relationships/hyperlink" Target="https://twitter.com/vhybriduk" TargetMode="External" /><Relationship Id="rId1028" Type="http://schemas.openxmlformats.org/officeDocument/2006/relationships/hyperlink" Target="https://twitter.com/tokiwana" TargetMode="External" /><Relationship Id="rId1029" Type="http://schemas.openxmlformats.org/officeDocument/2006/relationships/hyperlink" Target="https://twitter.com/cheekyewe" TargetMode="External" /><Relationship Id="rId1030" Type="http://schemas.openxmlformats.org/officeDocument/2006/relationships/hyperlink" Target="https://twitter.com/iche_me" TargetMode="External" /><Relationship Id="rId1031" Type="http://schemas.openxmlformats.org/officeDocument/2006/relationships/hyperlink" Target="https://twitter.com/nofearnofavors4" TargetMode="External" /><Relationship Id="rId1032" Type="http://schemas.openxmlformats.org/officeDocument/2006/relationships/hyperlink" Target="https://twitter.com/demforlife3" TargetMode="External" /><Relationship Id="rId1033" Type="http://schemas.openxmlformats.org/officeDocument/2006/relationships/hyperlink" Target="https://twitter.com/lizmoblubuckeye" TargetMode="External" /><Relationship Id="rId1034" Type="http://schemas.openxmlformats.org/officeDocument/2006/relationships/hyperlink" Target="https://twitter.com/hanianempress" TargetMode="External" /><Relationship Id="rId1035" Type="http://schemas.openxmlformats.org/officeDocument/2006/relationships/hyperlink" Target="https://twitter.com/we_are_vector" TargetMode="External" /><Relationship Id="rId1036" Type="http://schemas.openxmlformats.org/officeDocument/2006/relationships/hyperlink" Target="https://twitter.com/ravenresists" TargetMode="External" /><Relationship Id="rId1037" Type="http://schemas.openxmlformats.org/officeDocument/2006/relationships/hyperlink" Target="https://twitter.com/kazem7777m" TargetMode="External" /><Relationship Id="rId1038" Type="http://schemas.openxmlformats.org/officeDocument/2006/relationships/hyperlink" Target="https://twitter.com/pthudunofficial" TargetMode="External" /><Relationship Id="rId1039" Type="http://schemas.openxmlformats.org/officeDocument/2006/relationships/hyperlink" Target="https://twitter.com/eazyrt" TargetMode="External" /><Relationship Id="rId1040" Type="http://schemas.openxmlformats.org/officeDocument/2006/relationships/hyperlink" Target="https://twitter.com/giulianoberteo" TargetMode="External" /><Relationship Id="rId1041" Type="http://schemas.openxmlformats.org/officeDocument/2006/relationships/hyperlink" Target="https://twitter.com/dizzle5000" TargetMode="External" /><Relationship Id="rId1042" Type="http://schemas.openxmlformats.org/officeDocument/2006/relationships/hyperlink" Target="https://twitter.com/do0dzzz" TargetMode="External" /><Relationship Id="rId1043" Type="http://schemas.openxmlformats.org/officeDocument/2006/relationships/hyperlink" Target="https://twitter.com/letsmake_laugh" TargetMode="External" /><Relationship Id="rId1044" Type="http://schemas.openxmlformats.org/officeDocument/2006/relationships/hyperlink" Target="https://twitter.com/aquarius1049" TargetMode="External" /><Relationship Id="rId1045" Type="http://schemas.openxmlformats.org/officeDocument/2006/relationships/hyperlink" Target="https://twitter.com/breadwinner1602" TargetMode="External" /><Relationship Id="rId1046" Type="http://schemas.openxmlformats.org/officeDocument/2006/relationships/hyperlink" Target="https://twitter.com/andkinkade" TargetMode="External" /><Relationship Id="rId1047" Type="http://schemas.openxmlformats.org/officeDocument/2006/relationships/hyperlink" Target="https://twitter.com/debbidelicious" TargetMode="External" /><Relationship Id="rId1048" Type="http://schemas.openxmlformats.org/officeDocument/2006/relationships/hyperlink" Target="https://twitter.com/aymanfadel" TargetMode="External" /><Relationship Id="rId1049" Type="http://schemas.openxmlformats.org/officeDocument/2006/relationships/hyperlink" Target="https://twitter.com/preetamzare" TargetMode="External" /><Relationship Id="rId1050" Type="http://schemas.openxmlformats.org/officeDocument/2006/relationships/hyperlink" Target="https://twitter.com/sigamauriciopaz" TargetMode="External" /><Relationship Id="rId1051" Type="http://schemas.openxmlformats.org/officeDocument/2006/relationships/hyperlink" Target="https://twitter.com/llingle" TargetMode="External" /><Relationship Id="rId1052" Type="http://schemas.openxmlformats.org/officeDocument/2006/relationships/hyperlink" Target="https://twitter.com/sheetz" TargetMode="External" /><Relationship Id="rId1053" Type="http://schemas.openxmlformats.org/officeDocument/2006/relationships/hyperlink" Target="https://twitter.com/adminwillie" TargetMode="External" /><Relationship Id="rId1054" Type="http://schemas.openxmlformats.org/officeDocument/2006/relationships/hyperlink" Target="https://twitter.com/cpavmug" TargetMode="External" /><Relationship Id="rId1055" Type="http://schemas.openxmlformats.org/officeDocument/2006/relationships/hyperlink" Target="https://twitter.com/officialvra" TargetMode="External" /><Relationship Id="rId1056" Type="http://schemas.openxmlformats.org/officeDocument/2006/relationships/hyperlink" Target="https://twitter.com/wakedeb" TargetMode="External" /><Relationship Id="rId1057" Type="http://schemas.openxmlformats.org/officeDocument/2006/relationships/hyperlink" Target="https://twitter.com/tobesafensound" TargetMode="External" /><Relationship Id="rId1058" Type="http://schemas.openxmlformats.org/officeDocument/2006/relationships/hyperlink" Target="https://twitter.com/latraxa" TargetMode="External" /><Relationship Id="rId1059" Type="http://schemas.openxmlformats.org/officeDocument/2006/relationships/hyperlink" Target="https://twitter.com/sovlabs" TargetMode="External" /><Relationship Id="rId1060" Type="http://schemas.openxmlformats.org/officeDocument/2006/relationships/hyperlink" Target="https://twitter.com/dhieggobezerra" TargetMode="External" /><Relationship Id="rId1061" Type="http://schemas.openxmlformats.org/officeDocument/2006/relationships/hyperlink" Target="https://twitter.com/sunny_dua" TargetMode="External" /><Relationship Id="rId1062" Type="http://schemas.openxmlformats.org/officeDocument/2006/relationships/hyperlink" Target="https://twitter.com/vrealizeops" TargetMode="External" /><Relationship Id="rId1063" Type="http://schemas.openxmlformats.org/officeDocument/2006/relationships/hyperlink" Target="https://twitter.com/sandeepkumbhar" TargetMode="External" /><Relationship Id="rId1064" Type="http://schemas.openxmlformats.org/officeDocument/2006/relationships/hyperlink" Target="https://twitter.com/bluemedora" TargetMode="External" /><Relationship Id="rId1065" Type="http://schemas.openxmlformats.org/officeDocument/2006/relationships/hyperlink" Target="https://twitter.com/madman045" TargetMode="External" /><Relationship Id="rId1066" Type="http://schemas.openxmlformats.org/officeDocument/2006/relationships/hyperlink" Target="https://twitter.com/wfrolik" TargetMode="External" /><Relationship Id="rId1067" Type="http://schemas.openxmlformats.org/officeDocument/2006/relationships/hyperlink" Target="https://twitter.com/andrewgillum" TargetMode="External" /><Relationship Id="rId1068" Type="http://schemas.openxmlformats.org/officeDocument/2006/relationships/hyperlink" Target="https://twitter.com/staceyabrams" TargetMode="External" /><Relationship Id="rId1069" Type="http://schemas.openxmlformats.org/officeDocument/2006/relationships/hyperlink" Target="https://twitter.com/only4rm" TargetMode="External" /><Relationship Id="rId1070" Type="http://schemas.openxmlformats.org/officeDocument/2006/relationships/hyperlink" Target="https://twitter.com/lianabenavides" TargetMode="External" /><Relationship Id="rId1071" Type="http://schemas.openxmlformats.org/officeDocument/2006/relationships/hyperlink" Target="https://twitter.com/askjema" TargetMode="External" /><Relationship Id="rId1072" Type="http://schemas.openxmlformats.org/officeDocument/2006/relationships/hyperlink" Target="https://twitter.com/yurithomas99" TargetMode="External" /><Relationship Id="rId1073" Type="http://schemas.openxmlformats.org/officeDocument/2006/relationships/hyperlink" Target="https://twitter.com/catawu" TargetMode="External" /><Relationship Id="rId1074" Type="http://schemas.openxmlformats.org/officeDocument/2006/relationships/hyperlink" Target="https://twitter.com/sullyanne1" TargetMode="External" /><Relationship Id="rId1075" Type="http://schemas.openxmlformats.org/officeDocument/2006/relationships/hyperlink" Target="https://twitter.com/grantstern" TargetMode="External" /><Relationship Id="rId1076" Type="http://schemas.openxmlformats.org/officeDocument/2006/relationships/hyperlink" Target="https://twitter.com/aprilfrst" TargetMode="External" /><Relationship Id="rId1077" Type="http://schemas.openxmlformats.org/officeDocument/2006/relationships/hyperlink" Target="https://twitter.com/harperitebgone" TargetMode="External" /><Relationship Id="rId1078" Type="http://schemas.openxmlformats.org/officeDocument/2006/relationships/hyperlink" Target="https://twitter.com/gwydion620" TargetMode="External" /><Relationship Id="rId1079" Type="http://schemas.openxmlformats.org/officeDocument/2006/relationships/hyperlink" Target="https://twitter.com/neilsicherman" TargetMode="External" /><Relationship Id="rId1080" Type="http://schemas.openxmlformats.org/officeDocument/2006/relationships/hyperlink" Target="https://twitter.com/hopmar3" TargetMode="External" /><Relationship Id="rId1081" Type="http://schemas.openxmlformats.org/officeDocument/2006/relationships/hyperlink" Target="https://twitter.com/newyorker2212" TargetMode="External" /><Relationship Id="rId1082" Type="http://schemas.openxmlformats.org/officeDocument/2006/relationships/hyperlink" Target="https://twitter.com/hamburdersfrump" TargetMode="External" /><Relationship Id="rId1083" Type="http://schemas.openxmlformats.org/officeDocument/2006/relationships/hyperlink" Target="https://twitter.com/vedehimajumdar" TargetMode="External" /><Relationship Id="rId1084" Type="http://schemas.openxmlformats.org/officeDocument/2006/relationships/hyperlink" Target="https://twitter.com/bellestarr48" TargetMode="External" /><Relationship Id="rId1085" Type="http://schemas.openxmlformats.org/officeDocument/2006/relationships/hyperlink" Target="https://twitter.com/ebner_jane" TargetMode="External" /><Relationship Id="rId1086" Type="http://schemas.openxmlformats.org/officeDocument/2006/relationships/hyperlink" Target="https://twitter.com/mkhristina" TargetMode="External" /><Relationship Id="rId1087" Type="http://schemas.openxmlformats.org/officeDocument/2006/relationships/hyperlink" Target="https://twitter.com/valameen" TargetMode="External" /><Relationship Id="rId1088" Type="http://schemas.openxmlformats.org/officeDocument/2006/relationships/hyperlink" Target="https://twitter.com/susanhu60863084" TargetMode="External" /><Relationship Id="rId1089" Type="http://schemas.openxmlformats.org/officeDocument/2006/relationships/hyperlink" Target="https://twitter.com/jruggiero86" TargetMode="External" /><Relationship Id="rId1090" Type="http://schemas.openxmlformats.org/officeDocument/2006/relationships/hyperlink" Target="https://twitter.com/mayatcontreras" TargetMode="External" /><Relationship Id="rId1091" Type="http://schemas.openxmlformats.org/officeDocument/2006/relationships/hyperlink" Target="https://twitter.com/mspepper1970" TargetMode="External" /><Relationship Id="rId1092" Type="http://schemas.openxmlformats.org/officeDocument/2006/relationships/hyperlink" Target="https://twitter.com/mindcaviar" TargetMode="External" /><Relationship Id="rId1093" Type="http://schemas.openxmlformats.org/officeDocument/2006/relationships/hyperlink" Target="https://twitter.com/bannerite" TargetMode="External" /><Relationship Id="rId1094" Type="http://schemas.openxmlformats.org/officeDocument/2006/relationships/hyperlink" Target="https://twitter.com/jot_au" TargetMode="External" /><Relationship Id="rId1095" Type="http://schemas.openxmlformats.org/officeDocument/2006/relationships/hyperlink" Target="https://twitter.com/emayaregee" TargetMode="External" /><Relationship Id="rId1096" Type="http://schemas.openxmlformats.org/officeDocument/2006/relationships/hyperlink" Target="https://twitter.com/customcore7" TargetMode="External" /><Relationship Id="rId1097" Type="http://schemas.openxmlformats.org/officeDocument/2006/relationships/hyperlink" Target="https://twitter.com/trudygonzales" TargetMode="External" /><Relationship Id="rId1098" Type="http://schemas.openxmlformats.org/officeDocument/2006/relationships/hyperlink" Target="https://twitter.com/vmarkus_k" TargetMode="External" /><Relationship Id="rId1099" Type="http://schemas.openxmlformats.org/officeDocument/2006/relationships/hyperlink" Target="https://twitter.com/tsiser45" TargetMode="External" /><Relationship Id="rId1100" Type="http://schemas.openxmlformats.org/officeDocument/2006/relationships/hyperlink" Target="https://twitter.com/vmwarecode" TargetMode="External" /><Relationship Id="rId1101" Type="http://schemas.openxmlformats.org/officeDocument/2006/relationships/hyperlink" Target="https://twitter.com/moopersists" TargetMode="External" /><Relationship Id="rId1102" Type="http://schemas.openxmlformats.org/officeDocument/2006/relationships/hyperlink" Target="https://twitter.com/liberalnavyseal" TargetMode="External" /><Relationship Id="rId1103" Type="http://schemas.openxmlformats.org/officeDocument/2006/relationships/hyperlink" Target="https://twitter.com/ccnn35555922" TargetMode="External" /><Relationship Id="rId1104" Type="http://schemas.openxmlformats.org/officeDocument/2006/relationships/hyperlink" Target="https://twitter.com/otpor17" TargetMode="External" /><Relationship Id="rId1105" Type="http://schemas.openxmlformats.org/officeDocument/2006/relationships/hyperlink" Target="https://twitter.com/stocksnscotch" TargetMode="External" /><Relationship Id="rId1106" Type="http://schemas.openxmlformats.org/officeDocument/2006/relationships/hyperlink" Target="https://twitter.com/ksufankat" TargetMode="External" /><Relationship Id="rId1107" Type="http://schemas.openxmlformats.org/officeDocument/2006/relationships/hyperlink" Target="https://twitter.com/rocknrollcabbie" TargetMode="External" /><Relationship Id="rId1108" Type="http://schemas.openxmlformats.org/officeDocument/2006/relationships/hyperlink" Target="https://twitter.com/merlange" TargetMode="External" /><Relationship Id="rId1109" Type="http://schemas.openxmlformats.org/officeDocument/2006/relationships/hyperlink" Target="https://twitter.com/snowbird42" TargetMode="External" /><Relationship Id="rId1110" Type="http://schemas.openxmlformats.org/officeDocument/2006/relationships/hyperlink" Target="https://twitter.com/marciabunney" TargetMode="External" /><Relationship Id="rId1111" Type="http://schemas.openxmlformats.org/officeDocument/2006/relationships/hyperlink" Target="https://twitter.com/wetcom" TargetMode="External" /><Relationship Id="rId1112" Type="http://schemas.openxmlformats.org/officeDocument/2006/relationships/hyperlink" Target="https://twitter.com/nsolop" TargetMode="External" /><Relationship Id="rId1113" Type="http://schemas.openxmlformats.org/officeDocument/2006/relationships/hyperlink" Target="https://twitter.com/deemoney521" TargetMode="External" /><Relationship Id="rId1114" Type="http://schemas.openxmlformats.org/officeDocument/2006/relationships/hyperlink" Target="https://twitter.com/batuhandemirdal" TargetMode="External" /><Relationship Id="rId1115" Type="http://schemas.openxmlformats.org/officeDocument/2006/relationships/hyperlink" Target="https://twitter.com/truth_wins" TargetMode="External" /><Relationship Id="rId1116" Type="http://schemas.openxmlformats.org/officeDocument/2006/relationships/hyperlink" Target="https://twitter.com/miyualmirante10" TargetMode="External" /><Relationship Id="rId1117" Type="http://schemas.openxmlformats.org/officeDocument/2006/relationships/hyperlink" Target="https://twitter.com/charta_77" TargetMode="External" /><Relationship Id="rId1118" Type="http://schemas.openxmlformats.org/officeDocument/2006/relationships/hyperlink" Target="https://twitter.com/susanb98604" TargetMode="External" /><Relationship Id="rId1119" Type="http://schemas.openxmlformats.org/officeDocument/2006/relationships/hyperlink" Target="https://twitter.com/abovevlaardinge" TargetMode="External" /><Relationship Id="rId1120" Type="http://schemas.openxmlformats.org/officeDocument/2006/relationships/hyperlink" Target="https://twitter.com/vnagesh" TargetMode="External" /><Relationship Id="rId1121" Type="http://schemas.openxmlformats.org/officeDocument/2006/relationships/hyperlink" Target="https://twitter.com/publicsafetyust" TargetMode="External" /><Relationship Id="rId1122" Type="http://schemas.openxmlformats.org/officeDocument/2006/relationships/hyperlink" Target="https://twitter.com/tiktok_us" TargetMode="External" /><Relationship Id="rId1123" Type="http://schemas.openxmlformats.org/officeDocument/2006/relationships/hyperlink" Target="https://twitter.com/tvallons" TargetMode="External" /><Relationship Id="rId1124" Type="http://schemas.openxmlformats.org/officeDocument/2006/relationships/hyperlink" Target="https://twitter.com/vmware_be" TargetMode="External" /><Relationship Id="rId1125" Type="http://schemas.openxmlformats.org/officeDocument/2006/relationships/hyperlink" Target="https://twitter.com/coscialeo" TargetMode="External" /><Relationship Id="rId1126" Type="http://schemas.openxmlformats.org/officeDocument/2006/relationships/hyperlink" Target="https://twitter.com/itq_belux" TargetMode="External" /><Relationship Id="rId1127" Type="http://schemas.openxmlformats.org/officeDocument/2006/relationships/hyperlink" Target="https://twitter.com/digidaddyin" TargetMode="External" /><Relationship Id="rId1128" Type="http://schemas.openxmlformats.org/officeDocument/2006/relationships/hyperlink" Target="https://twitter.com/telangaanabidda" TargetMode="External" /><Relationship Id="rId1129" Type="http://schemas.openxmlformats.org/officeDocument/2006/relationships/hyperlink" Target="https://twitter.com/perezitq" TargetMode="External" /><Relationship Id="rId1130" Type="http://schemas.openxmlformats.org/officeDocument/2006/relationships/hyperlink" Target="https://twitter.com/vhojan" TargetMode="External" /><Relationship Id="rId1131" Type="http://schemas.openxmlformats.org/officeDocument/2006/relationships/hyperlink" Target="https://twitter.com/jenhodges7" TargetMode="External" /><Relationship Id="rId1132" Type="http://schemas.openxmlformats.org/officeDocument/2006/relationships/hyperlink" Target="https://twitter.com/nartist" TargetMode="External" /><Relationship Id="rId1133" Type="http://schemas.openxmlformats.org/officeDocument/2006/relationships/hyperlink" Target="https://twitter.com/joyceporterdunn" TargetMode="External" /><Relationship Id="rId1134" Type="http://schemas.openxmlformats.org/officeDocument/2006/relationships/hyperlink" Target="https://twitter.com/plantflowes" TargetMode="External" /><Relationship Id="rId1135" Type="http://schemas.openxmlformats.org/officeDocument/2006/relationships/hyperlink" Target="https://twitter.com/bluestate2018" TargetMode="External" /><Relationship Id="rId1136" Type="http://schemas.openxmlformats.org/officeDocument/2006/relationships/hyperlink" Target="https://twitter.com/willmay" TargetMode="External" /><Relationship Id="rId1137" Type="http://schemas.openxmlformats.org/officeDocument/2006/relationships/hyperlink" Target="https://twitter.com/southbounddeb" TargetMode="External" /><Relationship Id="rId1138" Type="http://schemas.openxmlformats.org/officeDocument/2006/relationships/hyperlink" Target="https://twitter.com/thecynic14" TargetMode="External" /><Relationship Id="rId1139" Type="http://schemas.openxmlformats.org/officeDocument/2006/relationships/hyperlink" Target="https://twitter.com/vaiper" TargetMode="External" /><Relationship Id="rId1140" Type="http://schemas.openxmlformats.org/officeDocument/2006/relationships/hyperlink" Target="https://twitter.com/puthoffmatt" TargetMode="External" /><Relationship Id="rId1141" Type="http://schemas.openxmlformats.org/officeDocument/2006/relationships/hyperlink" Target="https://twitter.com/aviationyqr" TargetMode="External" /><Relationship Id="rId1142" Type="http://schemas.openxmlformats.org/officeDocument/2006/relationships/hyperlink" Target="https://twitter.com/mscecilem" TargetMode="External" /><Relationship Id="rId1143" Type="http://schemas.openxmlformats.org/officeDocument/2006/relationships/hyperlink" Target="https://twitter.com/moundsview_pd" TargetMode="External" /><Relationship Id="rId1144" Type="http://schemas.openxmlformats.org/officeDocument/2006/relationships/hyperlink" Target="https://twitter.com/stan_gene1" TargetMode="External" /><Relationship Id="rId1145" Type="http://schemas.openxmlformats.org/officeDocument/2006/relationships/hyperlink" Target="https://twitter.com/kyle88027243" TargetMode="External" /><Relationship Id="rId1146" Type="http://schemas.openxmlformats.org/officeDocument/2006/relationships/hyperlink" Target="https://twitter.com/karrasamelia5" TargetMode="External" /><Relationship Id="rId1147" Type="http://schemas.openxmlformats.org/officeDocument/2006/relationships/hyperlink" Target="https://twitter.com/cloquetpolicemn" TargetMode="External" /><Relationship Id="rId1148" Type="http://schemas.openxmlformats.org/officeDocument/2006/relationships/hyperlink" Target="https://twitter.com/mncopsvra" TargetMode="External" /><Relationship Id="rId1149" Type="http://schemas.openxmlformats.org/officeDocument/2006/relationships/hyperlink" Target="https://twitter.com/ihatei35" TargetMode="External" /><Relationship Id="rId1150" Type="http://schemas.openxmlformats.org/officeDocument/2006/relationships/hyperlink" Target="https://twitter.com/above_boonville" TargetMode="External" /><Relationship Id="rId1151" Type="http://schemas.openxmlformats.org/officeDocument/2006/relationships/hyperlink" Target="https://twitter.com/ga10indivisible" TargetMode="External" /><Relationship Id="rId1152" Type="http://schemas.openxmlformats.org/officeDocument/2006/relationships/hyperlink" Target="https://twitter.com/brennancenter" TargetMode="External" /><Relationship Id="rId1153" Type="http://schemas.openxmlformats.org/officeDocument/2006/relationships/hyperlink" Target="https://twitter.com/ossoff" TargetMode="External" /><Relationship Id="rId1154" Type="http://schemas.openxmlformats.org/officeDocument/2006/relationships/hyperlink" Target="https://twitter.com/fairdistrictsga" TargetMode="External" /><Relationship Id="rId1155" Type="http://schemas.openxmlformats.org/officeDocument/2006/relationships/hyperlink" Target="https://twitter.com/laurendownsouth" TargetMode="External" /><Relationship Id="rId1156" Type="http://schemas.openxmlformats.org/officeDocument/2006/relationships/hyperlink" Target="https://twitter.com/fairdistrict" TargetMode="External" /><Relationship Id="rId1157" Type="http://schemas.openxmlformats.org/officeDocument/2006/relationships/hyperlink" Target="https://twitter.com/josecavalheri" TargetMode="External" /><Relationship Id="rId1158" Type="http://schemas.openxmlformats.org/officeDocument/2006/relationships/hyperlink" Target="https://twitter.com/itq" TargetMode="External" /><Relationship Id="rId1159" Type="http://schemas.openxmlformats.org/officeDocument/2006/relationships/hyperlink" Target="https://twitter.com/o_oweilk" TargetMode="External" /><Relationship Id="rId1160" Type="http://schemas.openxmlformats.org/officeDocument/2006/relationships/hyperlink" Target="https://twitter.com/m_koulibaly" TargetMode="External" /><Relationship Id="rId1161" Type="http://schemas.openxmlformats.org/officeDocument/2006/relationships/hyperlink" Target="https://twitter.com/didierdrogba" TargetMode="External" /><Relationship Id="rId1162" Type="http://schemas.openxmlformats.org/officeDocument/2006/relationships/hyperlink" Target="https://twitter.com/president_gn" TargetMode="External" /><Relationship Id="rId1163" Type="http://schemas.openxmlformats.org/officeDocument/2006/relationships/hyperlink" Target="https://twitter.com/aouattara_prci" TargetMode="External" /><Relationship Id="rId1164" Type="http://schemas.openxmlformats.org/officeDocument/2006/relationships/hyperlink" Target="https://twitter.com/sigingstone" TargetMode="External" /><Relationship Id="rId1165" Type="http://schemas.openxmlformats.org/officeDocument/2006/relationships/hyperlink" Target="https://twitter.com/auscottnorris" TargetMode="External" /><Relationship Id="rId1166" Type="http://schemas.openxmlformats.org/officeDocument/2006/relationships/hyperlink" Target="https://twitter.com/tonyphan_" TargetMode="External" /><Relationship Id="rId1167" Type="http://schemas.openxmlformats.org/officeDocument/2006/relationships/comments" Target="../comments2.xml" /><Relationship Id="rId1168" Type="http://schemas.openxmlformats.org/officeDocument/2006/relationships/vmlDrawing" Target="../drawings/vmlDrawing2.vml" /><Relationship Id="rId1169" Type="http://schemas.openxmlformats.org/officeDocument/2006/relationships/table" Target="../tables/table2.xml" /><Relationship Id="rId11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erasity.io/" TargetMode="External" /><Relationship Id="rId2" Type="http://schemas.openxmlformats.org/officeDocument/2006/relationships/hyperlink" Target="https://github.com/jakkulabs/PowervRA/issues/207" TargetMode="External" /><Relationship Id="rId3" Type="http://schemas.openxmlformats.org/officeDocument/2006/relationships/hyperlink" Target="http://virtualize-automate.com/wp/index.php/2017/05/06/auto-scale-vra-workloads-vropsvro-nsx/" TargetMode="External" /><Relationship Id="rId4" Type="http://schemas.openxmlformats.org/officeDocument/2006/relationships/hyperlink" Target="https://twitter.com/verasitytech/status/1191321456011026433?s=21" TargetMode="External" /><Relationship Id="rId5" Type="http://schemas.openxmlformats.org/officeDocument/2006/relationships/hyperlink" Target="https://www.youtube.com/watch?v=fG8zXBDqzFo&amp;feature=youtu.be" TargetMode="External" /><Relationship Id="rId6" Type="http://schemas.openxmlformats.org/officeDocument/2006/relationships/hyperlink" Target="https://www.linkedin.com/slink?code=eqvvvm2" TargetMode="External" /><Relationship Id="rId7" Type="http://schemas.openxmlformats.org/officeDocument/2006/relationships/hyperlink" Target="https://www.sovlabs.com/blog/a-first-look-at-the-vra8-migration-assessment-tool-part-1-of-2" TargetMode="External" /><Relationship Id="rId8" Type="http://schemas.openxmlformats.org/officeDocument/2006/relationships/hyperlink" Target="https://blogs.vmware.com/management/2019/11/vmworld-2019-quick-notes-from-barcelona.html" TargetMode="External" /><Relationship Id="rId9" Type="http://schemas.openxmlformats.org/officeDocument/2006/relationships/hyperlink" Target="https://cloudadvisors.net/2019/10/29/directory-management-with-vrealize-automation-8/" TargetMode="External" /><Relationship Id="rId10" Type="http://schemas.openxmlformats.org/officeDocument/2006/relationships/hyperlink" Target="https://cloudadvisors.net/2019/10/27/deploying-vrealize-automation-8-with-easy-installer-part-2/" TargetMode="External" /><Relationship Id="rId11" Type="http://schemas.openxmlformats.org/officeDocument/2006/relationships/hyperlink" Target="https://twitter.com/marceelias/status/1195380155935531008" TargetMode="External" /><Relationship Id="rId12" Type="http://schemas.openxmlformats.org/officeDocument/2006/relationships/hyperlink" Target="https://verasity.io/" TargetMode="External" /><Relationship Id="rId13" Type="http://schemas.openxmlformats.org/officeDocument/2006/relationships/hyperlink" Target="https://twitter.com/verasitytech/status/1191321456011026433?s=21" TargetMode="External" /><Relationship Id="rId14" Type="http://schemas.openxmlformats.org/officeDocument/2006/relationships/hyperlink" Target="https://dy.si/9TiL5" TargetMode="External" /><Relationship Id="rId15" Type="http://schemas.openxmlformats.org/officeDocument/2006/relationships/hyperlink" Target="https://airdropster.com/2426/airdrop-verasity-referral-btc,-vrab-and-vra" TargetMode="External" /><Relationship Id="rId16" Type="http://schemas.openxmlformats.org/officeDocument/2006/relationships/hyperlink" Target="https://www.al.com/news/birmingham/2019/11/former-alabama-sen-hank-sanders-testifies-about-racism-in-gerrymandering-case.html" TargetMode="External" /><Relationship Id="rId17" Type="http://schemas.openxmlformats.org/officeDocument/2006/relationships/hyperlink" Target="https://twitter.com/facingsouth/status/1192468647396225025" TargetMode="External" /><Relationship Id="rId18" Type="http://schemas.openxmlformats.org/officeDocument/2006/relationships/hyperlink" Target="http://wetcom.shp.so/a/VYpugh" TargetMode="External" /><Relationship Id="rId19" Type="http://schemas.openxmlformats.org/officeDocument/2006/relationships/hyperlink" Target="https://twitter.com/vrealizeauto/status/1192841785489395714" TargetMode="External" /><Relationship Id="rId20" Type="http://schemas.openxmlformats.org/officeDocument/2006/relationships/hyperlink" Target="https://www.theguardian.com/us-news/2019/nov/07/is-america-a-democracy-if-so-why-does-it-deny-millions-the-vote?fbclid=IwAR1LJp_I4S38spCeCx-PE68EX5GUts4UP0pZTxXS0HcsqGrm08eMPilHtU8" TargetMode="External" /><Relationship Id="rId21" Type="http://schemas.openxmlformats.org/officeDocument/2006/relationships/hyperlink" Target="http://wetcom.shp.so/a/mXht2Z" TargetMode="External" /><Relationship Id="rId22" Type="http://schemas.openxmlformats.org/officeDocument/2006/relationships/hyperlink" Target="https://www.linkedin.com/slink?code=eBGJShE" TargetMode="External" /><Relationship Id="rId23" Type="http://schemas.openxmlformats.org/officeDocument/2006/relationships/hyperlink" Target="https://www.instagram.com/bgronas" TargetMode="External" /><Relationship Id="rId24" Type="http://schemas.openxmlformats.org/officeDocument/2006/relationships/hyperlink" Target="http://virtualize-automate.com/wp/index.php/2017/05/06/auto-scale-vra-workloads-vropsvro-nsx/" TargetMode="External" /><Relationship Id="rId25" Type="http://schemas.openxmlformats.org/officeDocument/2006/relationships/hyperlink" Target="http://r.socialstudio.radian6.com/9e5b8f70-1b2d-4a80-ab2d-8dbe0c0c390e" TargetMode="External" /><Relationship Id="rId26" Type="http://schemas.openxmlformats.org/officeDocument/2006/relationships/hyperlink" Target="http://r.socialstudio.radian6.com/1edc05e7-a882-4d16-99d5-4d439c735a2d" TargetMode="External" /><Relationship Id="rId27" Type="http://schemas.openxmlformats.org/officeDocument/2006/relationships/hyperlink" Target="https://blogs.vmware.com/management/2019/10/announcing-general-availability-of-vmware-vrealize-automation-8-0.html?src=so_5703fb3d92c20&amp;cid=70134000001M5td&amp;utm_source=social&amp;utm_medium=social&amp;utm_campaign=CMBU-social-efforts" TargetMode="External" /><Relationship Id="rId28" Type="http://schemas.openxmlformats.org/officeDocument/2006/relationships/hyperlink" Target="https://twitter.com/KHerriage/status/1191367269609345024" TargetMode="External" /><Relationship Id="rId29" Type="http://schemas.openxmlformats.org/officeDocument/2006/relationships/hyperlink" Target="https://github.com/jakkulabs/PowervRA/issues/207" TargetMode="External" /><Relationship Id="rId30" Type="http://schemas.openxmlformats.org/officeDocument/2006/relationships/hyperlink" Target="https://www.linkedin.com/slink?code=eqvvvm2" TargetMode="External" /><Relationship Id="rId31" Type="http://schemas.openxmlformats.org/officeDocument/2006/relationships/hyperlink" Target="https://twitter.com/vhojan/status/1195665201833619456" TargetMode="External" /><Relationship Id="rId32" Type="http://schemas.openxmlformats.org/officeDocument/2006/relationships/hyperlink" Target="https://join.slack.com/t/vreps/shared_invite/enQtMzkyMjg1OTI0NTY0LWI5MDJjNzY5YTc2NmRlZDdjMTg4MGU0MTMyNzQ5OGE5MWJiM2M4OWE5NWExZWU0ZGFhZjUzNjFlZjI0YmQzN2U" TargetMode="External" /><Relationship Id="rId33" Type="http://schemas.openxmlformats.org/officeDocument/2006/relationships/hyperlink" Target="http://vraweb.org/membership/benefits/" TargetMode="External" /><Relationship Id="rId34" Type="http://schemas.openxmlformats.org/officeDocument/2006/relationships/hyperlink" Target="https://docs.google.com/forms/d/1M5uCn5MFjP3oeRenytfmdMS40p-ZNOTrVLitJZm5jYs/viewform?edit_requested=true" TargetMode="External" /><Relationship Id="rId35" Type="http://schemas.openxmlformats.org/officeDocument/2006/relationships/hyperlink" Target="http://vraweb.org/about/chapters/" TargetMode="External" /><Relationship Id="rId36" Type="http://schemas.openxmlformats.org/officeDocument/2006/relationships/hyperlink" Target="https://us13.list-manage.com/subscribe?u=c46611521c5ce488206786c31&amp;id=9dff5ed424" TargetMode="External" /><Relationship Id="rId37" Type="http://schemas.openxmlformats.org/officeDocument/2006/relationships/hyperlink" Target="http://vrafoundation.org.s119319.gridserver.com/index.php/support_the_vraf/amazonsmile/?platform=hootsuite" TargetMode="External" /><Relationship Id="rId38" Type="http://schemas.openxmlformats.org/officeDocument/2006/relationships/hyperlink" Target="https://vrafoundation.com/donate/" TargetMode="External" /><Relationship Id="rId39" Type="http://schemas.openxmlformats.org/officeDocument/2006/relationships/hyperlink" Target="https://vreps.wordpress.com/"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3647</v>
      </c>
      <c r="BB2" s="13" t="s">
        <v>3701</v>
      </c>
      <c r="BC2" s="13" t="s">
        <v>3702</v>
      </c>
      <c r="BD2" s="119" t="s">
        <v>4962</v>
      </c>
      <c r="BE2" s="119" t="s">
        <v>4963</v>
      </c>
      <c r="BF2" s="119" t="s">
        <v>4964</v>
      </c>
      <c r="BG2" s="119" t="s">
        <v>4965</v>
      </c>
      <c r="BH2" s="119" t="s">
        <v>4966</v>
      </c>
      <c r="BI2" s="119" t="s">
        <v>4967</v>
      </c>
      <c r="BJ2" s="119" t="s">
        <v>4968</v>
      </c>
      <c r="BK2" s="119" t="s">
        <v>4969</v>
      </c>
      <c r="BL2" s="119" t="s">
        <v>4970</v>
      </c>
    </row>
    <row r="3" spans="1:64" ht="15" customHeight="1">
      <c r="A3" s="64" t="s">
        <v>212</v>
      </c>
      <c r="B3" s="64" t="s">
        <v>403</v>
      </c>
      <c r="C3" s="65" t="s">
        <v>5054</v>
      </c>
      <c r="D3" s="66">
        <v>3</v>
      </c>
      <c r="E3" s="67" t="s">
        <v>132</v>
      </c>
      <c r="F3" s="68">
        <v>35</v>
      </c>
      <c r="G3" s="65"/>
      <c r="H3" s="69"/>
      <c r="I3" s="70"/>
      <c r="J3" s="70"/>
      <c r="K3" s="34" t="s">
        <v>65</v>
      </c>
      <c r="L3" s="71">
        <v>3</v>
      </c>
      <c r="M3" s="71"/>
      <c r="N3" s="72"/>
      <c r="O3" s="78" t="s">
        <v>506</v>
      </c>
      <c r="P3" s="80">
        <v>43774.058229166665</v>
      </c>
      <c r="Q3" s="78" t="s">
        <v>508</v>
      </c>
      <c r="R3" s="78"/>
      <c r="S3" s="78"/>
      <c r="T3" s="78"/>
      <c r="U3" s="78"/>
      <c r="V3" s="83" t="s">
        <v>886</v>
      </c>
      <c r="W3" s="80">
        <v>43774.058229166665</v>
      </c>
      <c r="X3" s="83" t="s">
        <v>1104</v>
      </c>
      <c r="Y3" s="78"/>
      <c r="Z3" s="78"/>
      <c r="AA3" s="84" t="s">
        <v>1414</v>
      </c>
      <c r="AB3" s="78"/>
      <c r="AC3" s="78" t="b">
        <v>0</v>
      </c>
      <c r="AD3" s="78">
        <v>0</v>
      </c>
      <c r="AE3" s="84" t="s">
        <v>1737</v>
      </c>
      <c r="AF3" s="78" t="b">
        <v>1</v>
      </c>
      <c r="AG3" s="78" t="s">
        <v>1751</v>
      </c>
      <c r="AH3" s="78"/>
      <c r="AI3" s="84" t="s">
        <v>1761</v>
      </c>
      <c r="AJ3" s="78" t="b">
        <v>0</v>
      </c>
      <c r="AK3" s="78">
        <v>10</v>
      </c>
      <c r="AL3" s="84" t="s">
        <v>1630</v>
      </c>
      <c r="AM3" s="78" t="s">
        <v>1772</v>
      </c>
      <c r="AN3" s="78" t="b">
        <v>0</v>
      </c>
      <c r="AO3" s="84" t="s">
        <v>1630</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1</v>
      </c>
      <c r="BE3" s="49">
        <v>4.166666666666667</v>
      </c>
      <c r="BF3" s="48">
        <v>0</v>
      </c>
      <c r="BG3" s="49">
        <v>0</v>
      </c>
      <c r="BH3" s="48">
        <v>0</v>
      </c>
      <c r="BI3" s="49">
        <v>0</v>
      </c>
      <c r="BJ3" s="48">
        <v>23</v>
      </c>
      <c r="BK3" s="49">
        <v>95.83333333333333</v>
      </c>
      <c r="BL3" s="48">
        <v>24</v>
      </c>
    </row>
    <row r="4" spans="1:64" ht="15" customHeight="1">
      <c r="A4" s="64" t="s">
        <v>213</v>
      </c>
      <c r="B4" s="64" t="s">
        <v>403</v>
      </c>
      <c r="C4" s="65" t="s">
        <v>5054</v>
      </c>
      <c r="D4" s="66">
        <v>3</v>
      </c>
      <c r="E4" s="67" t="s">
        <v>132</v>
      </c>
      <c r="F4" s="68">
        <v>35</v>
      </c>
      <c r="G4" s="65"/>
      <c r="H4" s="69"/>
      <c r="I4" s="70"/>
      <c r="J4" s="70"/>
      <c r="K4" s="34" t="s">
        <v>65</v>
      </c>
      <c r="L4" s="77">
        <v>4</v>
      </c>
      <c r="M4" s="77"/>
      <c r="N4" s="72"/>
      <c r="O4" s="79" t="s">
        <v>506</v>
      </c>
      <c r="P4" s="81">
        <v>43774.06217592592</v>
      </c>
      <c r="Q4" s="79" t="s">
        <v>508</v>
      </c>
      <c r="R4" s="79"/>
      <c r="S4" s="79"/>
      <c r="T4" s="79"/>
      <c r="U4" s="79"/>
      <c r="V4" s="82" t="s">
        <v>887</v>
      </c>
      <c r="W4" s="81">
        <v>43774.06217592592</v>
      </c>
      <c r="X4" s="82" t="s">
        <v>1105</v>
      </c>
      <c r="Y4" s="79"/>
      <c r="Z4" s="79"/>
      <c r="AA4" s="85" t="s">
        <v>1415</v>
      </c>
      <c r="AB4" s="79"/>
      <c r="AC4" s="79" t="b">
        <v>0</v>
      </c>
      <c r="AD4" s="79">
        <v>0</v>
      </c>
      <c r="AE4" s="85" t="s">
        <v>1737</v>
      </c>
      <c r="AF4" s="79" t="b">
        <v>1</v>
      </c>
      <c r="AG4" s="79" t="s">
        <v>1751</v>
      </c>
      <c r="AH4" s="79"/>
      <c r="AI4" s="85" t="s">
        <v>1761</v>
      </c>
      <c r="AJ4" s="79" t="b">
        <v>0</v>
      </c>
      <c r="AK4" s="79">
        <v>10</v>
      </c>
      <c r="AL4" s="85" t="s">
        <v>1630</v>
      </c>
      <c r="AM4" s="79" t="s">
        <v>1772</v>
      </c>
      <c r="AN4" s="79" t="b">
        <v>0</v>
      </c>
      <c r="AO4" s="85" t="s">
        <v>1630</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1</v>
      </c>
      <c r="BE4" s="49">
        <v>4.166666666666667</v>
      </c>
      <c r="BF4" s="48">
        <v>0</v>
      </c>
      <c r="BG4" s="49">
        <v>0</v>
      </c>
      <c r="BH4" s="48">
        <v>0</v>
      </c>
      <c r="BI4" s="49">
        <v>0</v>
      </c>
      <c r="BJ4" s="48">
        <v>23</v>
      </c>
      <c r="BK4" s="49">
        <v>95.83333333333333</v>
      </c>
      <c r="BL4" s="48">
        <v>24</v>
      </c>
    </row>
    <row r="5" spans="1:64" ht="15">
      <c r="A5" s="64" t="s">
        <v>214</v>
      </c>
      <c r="B5" s="64" t="s">
        <v>403</v>
      </c>
      <c r="C5" s="65" t="s">
        <v>5054</v>
      </c>
      <c r="D5" s="66">
        <v>3</v>
      </c>
      <c r="E5" s="67" t="s">
        <v>132</v>
      </c>
      <c r="F5" s="68">
        <v>35</v>
      </c>
      <c r="G5" s="65"/>
      <c r="H5" s="69"/>
      <c r="I5" s="70"/>
      <c r="J5" s="70"/>
      <c r="K5" s="34" t="s">
        <v>65</v>
      </c>
      <c r="L5" s="77">
        <v>5</v>
      </c>
      <c r="M5" s="77"/>
      <c r="N5" s="72"/>
      <c r="O5" s="79" t="s">
        <v>506</v>
      </c>
      <c r="P5" s="81">
        <v>43774.12335648148</v>
      </c>
      <c r="Q5" s="79" t="s">
        <v>508</v>
      </c>
      <c r="R5" s="79"/>
      <c r="S5" s="79"/>
      <c r="T5" s="79"/>
      <c r="U5" s="79"/>
      <c r="V5" s="82" t="s">
        <v>888</v>
      </c>
      <c r="W5" s="81">
        <v>43774.12335648148</v>
      </c>
      <c r="X5" s="82" t="s">
        <v>1106</v>
      </c>
      <c r="Y5" s="79"/>
      <c r="Z5" s="79"/>
      <c r="AA5" s="85" t="s">
        <v>1416</v>
      </c>
      <c r="AB5" s="79"/>
      <c r="AC5" s="79" t="b">
        <v>0</v>
      </c>
      <c r="AD5" s="79">
        <v>0</v>
      </c>
      <c r="AE5" s="85" t="s">
        <v>1737</v>
      </c>
      <c r="AF5" s="79" t="b">
        <v>1</v>
      </c>
      <c r="AG5" s="79" t="s">
        <v>1751</v>
      </c>
      <c r="AH5" s="79"/>
      <c r="AI5" s="85" t="s">
        <v>1761</v>
      </c>
      <c r="AJ5" s="79" t="b">
        <v>0</v>
      </c>
      <c r="AK5" s="79">
        <v>10</v>
      </c>
      <c r="AL5" s="85" t="s">
        <v>1630</v>
      </c>
      <c r="AM5" s="79" t="s">
        <v>1773</v>
      </c>
      <c r="AN5" s="79" t="b">
        <v>0</v>
      </c>
      <c r="AO5" s="85" t="s">
        <v>1630</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1</v>
      </c>
      <c r="BE5" s="49">
        <v>4.166666666666667</v>
      </c>
      <c r="BF5" s="48">
        <v>0</v>
      </c>
      <c r="BG5" s="49">
        <v>0</v>
      </c>
      <c r="BH5" s="48">
        <v>0</v>
      </c>
      <c r="BI5" s="49">
        <v>0</v>
      </c>
      <c r="BJ5" s="48">
        <v>23</v>
      </c>
      <c r="BK5" s="49">
        <v>95.83333333333333</v>
      </c>
      <c r="BL5" s="48">
        <v>24</v>
      </c>
    </row>
    <row r="6" spans="1:64" ht="15">
      <c r="A6" s="64" t="s">
        <v>215</v>
      </c>
      <c r="B6" s="64" t="s">
        <v>403</v>
      </c>
      <c r="C6" s="65" t="s">
        <v>5054</v>
      </c>
      <c r="D6" s="66">
        <v>3</v>
      </c>
      <c r="E6" s="67" t="s">
        <v>132</v>
      </c>
      <c r="F6" s="68">
        <v>35</v>
      </c>
      <c r="G6" s="65"/>
      <c r="H6" s="69"/>
      <c r="I6" s="70"/>
      <c r="J6" s="70"/>
      <c r="K6" s="34" t="s">
        <v>65</v>
      </c>
      <c r="L6" s="77">
        <v>6</v>
      </c>
      <c r="M6" s="77"/>
      <c r="N6" s="72"/>
      <c r="O6" s="79" t="s">
        <v>506</v>
      </c>
      <c r="P6" s="81">
        <v>43774.26556712963</v>
      </c>
      <c r="Q6" s="79" t="s">
        <v>508</v>
      </c>
      <c r="R6" s="79"/>
      <c r="S6" s="79"/>
      <c r="T6" s="79"/>
      <c r="U6" s="79"/>
      <c r="V6" s="82" t="s">
        <v>889</v>
      </c>
      <c r="W6" s="81">
        <v>43774.26556712963</v>
      </c>
      <c r="X6" s="82" t="s">
        <v>1107</v>
      </c>
      <c r="Y6" s="79"/>
      <c r="Z6" s="79"/>
      <c r="AA6" s="85" t="s">
        <v>1417</v>
      </c>
      <c r="AB6" s="79"/>
      <c r="AC6" s="79" t="b">
        <v>0</v>
      </c>
      <c r="AD6" s="79">
        <v>0</v>
      </c>
      <c r="AE6" s="85" t="s">
        <v>1737</v>
      </c>
      <c r="AF6" s="79" t="b">
        <v>1</v>
      </c>
      <c r="AG6" s="79" t="s">
        <v>1751</v>
      </c>
      <c r="AH6" s="79"/>
      <c r="AI6" s="85" t="s">
        <v>1761</v>
      </c>
      <c r="AJ6" s="79" t="b">
        <v>0</v>
      </c>
      <c r="AK6" s="79">
        <v>10</v>
      </c>
      <c r="AL6" s="85" t="s">
        <v>1630</v>
      </c>
      <c r="AM6" s="79" t="s">
        <v>1772</v>
      </c>
      <c r="AN6" s="79" t="b">
        <v>0</v>
      </c>
      <c r="AO6" s="85" t="s">
        <v>1630</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1</v>
      </c>
      <c r="BE6" s="49">
        <v>4.166666666666667</v>
      </c>
      <c r="BF6" s="48">
        <v>0</v>
      </c>
      <c r="BG6" s="49">
        <v>0</v>
      </c>
      <c r="BH6" s="48">
        <v>0</v>
      </c>
      <c r="BI6" s="49">
        <v>0</v>
      </c>
      <c r="BJ6" s="48">
        <v>23</v>
      </c>
      <c r="BK6" s="49">
        <v>95.83333333333333</v>
      </c>
      <c r="BL6" s="48">
        <v>24</v>
      </c>
    </row>
    <row r="7" spans="1:64" ht="15">
      <c r="A7" s="64" t="s">
        <v>216</v>
      </c>
      <c r="B7" s="64" t="s">
        <v>231</v>
      </c>
      <c r="C7" s="65" t="s">
        <v>5054</v>
      </c>
      <c r="D7" s="66">
        <v>3</v>
      </c>
      <c r="E7" s="67" t="s">
        <v>132</v>
      </c>
      <c r="F7" s="68">
        <v>35</v>
      </c>
      <c r="G7" s="65"/>
      <c r="H7" s="69"/>
      <c r="I7" s="70"/>
      <c r="J7" s="70"/>
      <c r="K7" s="34" t="s">
        <v>65</v>
      </c>
      <c r="L7" s="77">
        <v>7</v>
      </c>
      <c r="M7" s="77"/>
      <c r="N7" s="72"/>
      <c r="O7" s="79" t="s">
        <v>506</v>
      </c>
      <c r="P7" s="81">
        <v>43774.327314814815</v>
      </c>
      <c r="Q7" s="79" t="s">
        <v>509</v>
      </c>
      <c r="R7" s="79"/>
      <c r="S7" s="79"/>
      <c r="T7" s="79" t="s">
        <v>744</v>
      </c>
      <c r="U7" s="79"/>
      <c r="V7" s="82" t="s">
        <v>890</v>
      </c>
      <c r="W7" s="81">
        <v>43774.327314814815</v>
      </c>
      <c r="X7" s="82" t="s">
        <v>1108</v>
      </c>
      <c r="Y7" s="79"/>
      <c r="Z7" s="79"/>
      <c r="AA7" s="85" t="s">
        <v>1418</v>
      </c>
      <c r="AB7" s="79"/>
      <c r="AC7" s="79" t="b">
        <v>0</v>
      </c>
      <c r="AD7" s="79">
        <v>0</v>
      </c>
      <c r="AE7" s="85" t="s">
        <v>1737</v>
      </c>
      <c r="AF7" s="79" t="b">
        <v>0</v>
      </c>
      <c r="AG7" s="79" t="s">
        <v>1752</v>
      </c>
      <c r="AH7" s="79"/>
      <c r="AI7" s="85" t="s">
        <v>1737</v>
      </c>
      <c r="AJ7" s="79" t="b">
        <v>0</v>
      </c>
      <c r="AK7" s="79">
        <v>2</v>
      </c>
      <c r="AL7" s="85" t="s">
        <v>1433</v>
      </c>
      <c r="AM7" s="79" t="s">
        <v>1773</v>
      </c>
      <c r="AN7" s="79" t="b">
        <v>0</v>
      </c>
      <c r="AO7" s="85" t="s">
        <v>1433</v>
      </c>
      <c r="AP7" s="79" t="s">
        <v>176</v>
      </c>
      <c r="AQ7" s="79">
        <v>0</v>
      </c>
      <c r="AR7" s="79">
        <v>0</v>
      </c>
      <c r="AS7" s="79"/>
      <c r="AT7" s="79"/>
      <c r="AU7" s="79"/>
      <c r="AV7" s="79"/>
      <c r="AW7" s="79"/>
      <c r="AX7" s="79"/>
      <c r="AY7" s="79"/>
      <c r="AZ7" s="79"/>
      <c r="BA7">
        <v>1</v>
      </c>
      <c r="BB7" s="78" t="str">
        <f>REPLACE(INDEX(GroupVertices[Group],MATCH(Edges[[#This Row],[Vertex 1]],GroupVertices[Vertex],0)),1,1,"")</f>
        <v>40</v>
      </c>
      <c r="BC7" s="78" t="str">
        <f>REPLACE(INDEX(GroupVertices[Group],MATCH(Edges[[#This Row],[Vertex 2]],GroupVertices[Vertex],0)),1,1,"")</f>
        <v>40</v>
      </c>
      <c r="BD7" s="48">
        <v>0</v>
      </c>
      <c r="BE7" s="49">
        <v>0</v>
      </c>
      <c r="BF7" s="48">
        <v>0</v>
      </c>
      <c r="BG7" s="49">
        <v>0</v>
      </c>
      <c r="BH7" s="48">
        <v>0</v>
      </c>
      <c r="BI7" s="49">
        <v>0</v>
      </c>
      <c r="BJ7" s="48">
        <v>19</v>
      </c>
      <c r="BK7" s="49">
        <v>100</v>
      </c>
      <c r="BL7" s="48">
        <v>19</v>
      </c>
    </row>
    <row r="8" spans="1:64" ht="15">
      <c r="A8" s="64" t="s">
        <v>217</v>
      </c>
      <c r="B8" s="64" t="s">
        <v>217</v>
      </c>
      <c r="C8" s="65" t="s">
        <v>5054</v>
      </c>
      <c r="D8" s="66">
        <v>3</v>
      </c>
      <c r="E8" s="67" t="s">
        <v>132</v>
      </c>
      <c r="F8" s="68">
        <v>35</v>
      </c>
      <c r="G8" s="65"/>
      <c r="H8" s="69"/>
      <c r="I8" s="70"/>
      <c r="J8" s="70"/>
      <c r="K8" s="34" t="s">
        <v>65</v>
      </c>
      <c r="L8" s="77">
        <v>8</v>
      </c>
      <c r="M8" s="77"/>
      <c r="N8" s="72"/>
      <c r="O8" s="79" t="s">
        <v>176</v>
      </c>
      <c r="P8" s="81">
        <v>43774.352118055554</v>
      </c>
      <c r="Q8" s="79" t="s">
        <v>510</v>
      </c>
      <c r="R8" s="82" t="s">
        <v>669</v>
      </c>
      <c r="S8" s="79" t="s">
        <v>717</v>
      </c>
      <c r="T8" s="79" t="s">
        <v>745</v>
      </c>
      <c r="U8" s="79"/>
      <c r="V8" s="82" t="s">
        <v>891</v>
      </c>
      <c r="W8" s="81">
        <v>43774.352118055554</v>
      </c>
      <c r="X8" s="82" t="s">
        <v>1109</v>
      </c>
      <c r="Y8" s="79"/>
      <c r="Z8" s="79"/>
      <c r="AA8" s="85" t="s">
        <v>1419</v>
      </c>
      <c r="AB8" s="79"/>
      <c r="AC8" s="79" t="b">
        <v>0</v>
      </c>
      <c r="AD8" s="79">
        <v>0</v>
      </c>
      <c r="AE8" s="85" t="s">
        <v>1737</v>
      </c>
      <c r="AF8" s="79" t="b">
        <v>0</v>
      </c>
      <c r="AG8" s="79" t="s">
        <v>1751</v>
      </c>
      <c r="AH8" s="79"/>
      <c r="AI8" s="85" t="s">
        <v>1737</v>
      </c>
      <c r="AJ8" s="79" t="b">
        <v>0</v>
      </c>
      <c r="AK8" s="79">
        <v>0</v>
      </c>
      <c r="AL8" s="85" t="s">
        <v>1737</v>
      </c>
      <c r="AM8" s="79" t="s">
        <v>1774</v>
      </c>
      <c r="AN8" s="79" t="b">
        <v>0</v>
      </c>
      <c r="AO8" s="85" t="s">
        <v>1419</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1</v>
      </c>
      <c r="BG8" s="49">
        <v>6.666666666666667</v>
      </c>
      <c r="BH8" s="48">
        <v>0</v>
      </c>
      <c r="BI8" s="49">
        <v>0</v>
      </c>
      <c r="BJ8" s="48">
        <v>14</v>
      </c>
      <c r="BK8" s="49">
        <v>93.33333333333333</v>
      </c>
      <c r="BL8" s="48">
        <v>15</v>
      </c>
    </row>
    <row r="9" spans="1:64" ht="15">
      <c r="A9" s="64" t="s">
        <v>218</v>
      </c>
      <c r="B9" s="64" t="s">
        <v>458</v>
      </c>
      <c r="C9" s="65" t="s">
        <v>5054</v>
      </c>
      <c r="D9" s="66">
        <v>3</v>
      </c>
      <c r="E9" s="67" t="s">
        <v>132</v>
      </c>
      <c r="F9" s="68">
        <v>35</v>
      </c>
      <c r="G9" s="65"/>
      <c r="H9" s="69"/>
      <c r="I9" s="70"/>
      <c r="J9" s="70"/>
      <c r="K9" s="34" t="s">
        <v>65</v>
      </c>
      <c r="L9" s="77">
        <v>9</v>
      </c>
      <c r="M9" s="77"/>
      <c r="N9" s="72"/>
      <c r="O9" s="79" t="s">
        <v>506</v>
      </c>
      <c r="P9" s="81">
        <v>43774.4884375</v>
      </c>
      <c r="Q9" s="79" t="s">
        <v>511</v>
      </c>
      <c r="R9" s="79"/>
      <c r="S9" s="79"/>
      <c r="T9" s="79" t="s">
        <v>746</v>
      </c>
      <c r="U9" s="79"/>
      <c r="V9" s="82" t="s">
        <v>892</v>
      </c>
      <c r="W9" s="81">
        <v>43774.4884375</v>
      </c>
      <c r="X9" s="82" t="s">
        <v>1110</v>
      </c>
      <c r="Y9" s="79"/>
      <c r="Z9" s="79"/>
      <c r="AA9" s="85" t="s">
        <v>1420</v>
      </c>
      <c r="AB9" s="85" t="s">
        <v>1724</v>
      </c>
      <c r="AC9" s="79" t="b">
        <v>0</v>
      </c>
      <c r="AD9" s="79">
        <v>3</v>
      </c>
      <c r="AE9" s="85" t="s">
        <v>1738</v>
      </c>
      <c r="AF9" s="79" t="b">
        <v>0</v>
      </c>
      <c r="AG9" s="79" t="s">
        <v>1751</v>
      </c>
      <c r="AH9" s="79"/>
      <c r="AI9" s="85" t="s">
        <v>1737</v>
      </c>
      <c r="AJ9" s="79" t="b">
        <v>0</v>
      </c>
      <c r="AK9" s="79">
        <v>0</v>
      </c>
      <c r="AL9" s="85" t="s">
        <v>1737</v>
      </c>
      <c r="AM9" s="79" t="s">
        <v>1773</v>
      </c>
      <c r="AN9" s="79" t="b">
        <v>0</v>
      </c>
      <c r="AO9" s="85" t="s">
        <v>1724</v>
      </c>
      <c r="AP9" s="79" t="s">
        <v>176</v>
      </c>
      <c r="AQ9" s="79">
        <v>0</v>
      </c>
      <c r="AR9" s="79">
        <v>0</v>
      </c>
      <c r="AS9" s="79"/>
      <c r="AT9" s="79"/>
      <c r="AU9" s="79"/>
      <c r="AV9" s="79"/>
      <c r="AW9" s="79"/>
      <c r="AX9" s="79"/>
      <c r="AY9" s="79"/>
      <c r="AZ9" s="79"/>
      <c r="BA9">
        <v>1</v>
      </c>
      <c r="BB9" s="78" t="str">
        <f>REPLACE(INDEX(GroupVertices[Group],MATCH(Edges[[#This Row],[Vertex 1]],GroupVertices[Vertex],0)),1,1,"")</f>
        <v>21</v>
      </c>
      <c r="BC9" s="78" t="str">
        <f>REPLACE(INDEX(GroupVertices[Group],MATCH(Edges[[#This Row],[Vertex 2]],GroupVertices[Vertex],0)),1,1,"")</f>
        <v>21</v>
      </c>
      <c r="BD9" s="48"/>
      <c r="BE9" s="49"/>
      <c r="BF9" s="48"/>
      <c r="BG9" s="49"/>
      <c r="BH9" s="48"/>
      <c r="BI9" s="49"/>
      <c r="BJ9" s="48"/>
      <c r="BK9" s="49"/>
      <c r="BL9" s="48"/>
    </row>
    <row r="10" spans="1:64" ht="15">
      <c r="A10" s="64" t="s">
        <v>218</v>
      </c>
      <c r="B10" s="64" t="s">
        <v>459</v>
      </c>
      <c r="C10" s="65" t="s">
        <v>5054</v>
      </c>
      <c r="D10" s="66">
        <v>3</v>
      </c>
      <c r="E10" s="67" t="s">
        <v>132</v>
      </c>
      <c r="F10" s="68">
        <v>35</v>
      </c>
      <c r="G10" s="65"/>
      <c r="H10" s="69"/>
      <c r="I10" s="70"/>
      <c r="J10" s="70"/>
      <c r="K10" s="34" t="s">
        <v>65</v>
      </c>
      <c r="L10" s="77">
        <v>10</v>
      </c>
      <c r="M10" s="77"/>
      <c r="N10" s="72"/>
      <c r="O10" s="79" t="s">
        <v>506</v>
      </c>
      <c r="P10" s="81">
        <v>43774.4884375</v>
      </c>
      <c r="Q10" s="79" t="s">
        <v>511</v>
      </c>
      <c r="R10" s="79"/>
      <c r="S10" s="79"/>
      <c r="T10" s="79" t="s">
        <v>746</v>
      </c>
      <c r="U10" s="79"/>
      <c r="V10" s="82" t="s">
        <v>892</v>
      </c>
      <c r="W10" s="81">
        <v>43774.4884375</v>
      </c>
      <c r="X10" s="82" t="s">
        <v>1110</v>
      </c>
      <c r="Y10" s="79"/>
      <c r="Z10" s="79"/>
      <c r="AA10" s="85" t="s">
        <v>1420</v>
      </c>
      <c r="AB10" s="85" t="s">
        <v>1724</v>
      </c>
      <c r="AC10" s="79" t="b">
        <v>0</v>
      </c>
      <c r="AD10" s="79">
        <v>3</v>
      </c>
      <c r="AE10" s="85" t="s">
        <v>1738</v>
      </c>
      <c r="AF10" s="79" t="b">
        <v>0</v>
      </c>
      <c r="AG10" s="79" t="s">
        <v>1751</v>
      </c>
      <c r="AH10" s="79"/>
      <c r="AI10" s="85" t="s">
        <v>1737</v>
      </c>
      <c r="AJ10" s="79" t="b">
        <v>0</v>
      </c>
      <c r="AK10" s="79">
        <v>0</v>
      </c>
      <c r="AL10" s="85" t="s">
        <v>1737</v>
      </c>
      <c r="AM10" s="79" t="s">
        <v>1773</v>
      </c>
      <c r="AN10" s="79" t="b">
        <v>0</v>
      </c>
      <c r="AO10" s="85" t="s">
        <v>1724</v>
      </c>
      <c r="AP10" s="79" t="s">
        <v>176</v>
      </c>
      <c r="AQ10" s="79">
        <v>0</v>
      </c>
      <c r="AR10" s="79">
        <v>0</v>
      </c>
      <c r="AS10" s="79"/>
      <c r="AT10" s="79"/>
      <c r="AU10" s="79"/>
      <c r="AV10" s="79"/>
      <c r="AW10" s="79"/>
      <c r="AX10" s="79"/>
      <c r="AY10" s="79"/>
      <c r="AZ10" s="79"/>
      <c r="BA10">
        <v>1</v>
      </c>
      <c r="BB10" s="78" t="str">
        <f>REPLACE(INDEX(GroupVertices[Group],MATCH(Edges[[#This Row],[Vertex 1]],GroupVertices[Vertex],0)),1,1,"")</f>
        <v>21</v>
      </c>
      <c r="BC10" s="78" t="str">
        <f>REPLACE(INDEX(GroupVertices[Group],MATCH(Edges[[#This Row],[Vertex 2]],GroupVertices[Vertex],0)),1,1,"")</f>
        <v>21</v>
      </c>
      <c r="BD10" s="48"/>
      <c r="BE10" s="49"/>
      <c r="BF10" s="48"/>
      <c r="BG10" s="49"/>
      <c r="BH10" s="48"/>
      <c r="BI10" s="49"/>
      <c r="BJ10" s="48"/>
      <c r="BK10" s="49"/>
      <c r="BL10" s="48"/>
    </row>
    <row r="11" spans="1:64" ht="15">
      <c r="A11" s="64" t="s">
        <v>218</v>
      </c>
      <c r="B11" s="64" t="s">
        <v>460</v>
      </c>
      <c r="C11" s="65" t="s">
        <v>5054</v>
      </c>
      <c r="D11" s="66">
        <v>3</v>
      </c>
      <c r="E11" s="67" t="s">
        <v>132</v>
      </c>
      <c r="F11" s="68">
        <v>35</v>
      </c>
      <c r="G11" s="65"/>
      <c r="H11" s="69"/>
      <c r="I11" s="70"/>
      <c r="J11" s="70"/>
      <c r="K11" s="34" t="s">
        <v>65</v>
      </c>
      <c r="L11" s="77">
        <v>11</v>
      </c>
      <c r="M11" s="77"/>
      <c r="N11" s="72"/>
      <c r="O11" s="79" t="s">
        <v>506</v>
      </c>
      <c r="P11" s="81">
        <v>43774.4884375</v>
      </c>
      <c r="Q11" s="79" t="s">
        <v>511</v>
      </c>
      <c r="R11" s="79"/>
      <c r="S11" s="79"/>
      <c r="T11" s="79" t="s">
        <v>746</v>
      </c>
      <c r="U11" s="79"/>
      <c r="V11" s="82" t="s">
        <v>892</v>
      </c>
      <c r="W11" s="81">
        <v>43774.4884375</v>
      </c>
      <c r="X11" s="82" t="s">
        <v>1110</v>
      </c>
      <c r="Y11" s="79"/>
      <c r="Z11" s="79"/>
      <c r="AA11" s="85" t="s">
        <v>1420</v>
      </c>
      <c r="AB11" s="85" t="s">
        <v>1724</v>
      </c>
      <c r="AC11" s="79" t="b">
        <v>0</v>
      </c>
      <c r="AD11" s="79">
        <v>3</v>
      </c>
      <c r="AE11" s="85" t="s">
        <v>1738</v>
      </c>
      <c r="AF11" s="79" t="b">
        <v>0</v>
      </c>
      <c r="AG11" s="79" t="s">
        <v>1751</v>
      </c>
      <c r="AH11" s="79"/>
      <c r="AI11" s="85" t="s">
        <v>1737</v>
      </c>
      <c r="AJ11" s="79" t="b">
        <v>0</v>
      </c>
      <c r="AK11" s="79">
        <v>0</v>
      </c>
      <c r="AL11" s="85" t="s">
        <v>1737</v>
      </c>
      <c r="AM11" s="79" t="s">
        <v>1773</v>
      </c>
      <c r="AN11" s="79" t="b">
        <v>0</v>
      </c>
      <c r="AO11" s="85" t="s">
        <v>1724</v>
      </c>
      <c r="AP11" s="79" t="s">
        <v>176</v>
      </c>
      <c r="AQ11" s="79">
        <v>0</v>
      </c>
      <c r="AR11" s="79">
        <v>0</v>
      </c>
      <c r="AS11" s="79"/>
      <c r="AT11" s="79"/>
      <c r="AU11" s="79"/>
      <c r="AV11" s="79"/>
      <c r="AW11" s="79"/>
      <c r="AX11" s="79"/>
      <c r="AY11" s="79"/>
      <c r="AZ11" s="79"/>
      <c r="BA11">
        <v>1</v>
      </c>
      <c r="BB11" s="78" t="str">
        <f>REPLACE(INDEX(GroupVertices[Group],MATCH(Edges[[#This Row],[Vertex 1]],GroupVertices[Vertex],0)),1,1,"")</f>
        <v>21</v>
      </c>
      <c r="BC11" s="78" t="str">
        <f>REPLACE(INDEX(GroupVertices[Group],MATCH(Edges[[#This Row],[Vertex 2]],GroupVertices[Vertex],0)),1,1,"")</f>
        <v>21</v>
      </c>
      <c r="BD11" s="48"/>
      <c r="BE11" s="49"/>
      <c r="BF11" s="48"/>
      <c r="BG11" s="49"/>
      <c r="BH11" s="48"/>
      <c r="BI11" s="49"/>
      <c r="BJ11" s="48"/>
      <c r="BK11" s="49"/>
      <c r="BL11" s="48"/>
    </row>
    <row r="12" spans="1:64" ht="15">
      <c r="A12" s="64" t="s">
        <v>218</v>
      </c>
      <c r="B12" s="64" t="s">
        <v>461</v>
      </c>
      <c r="C12" s="65" t="s">
        <v>5054</v>
      </c>
      <c r="D12" s="66">
        <v>3</v>
      </c>
      <c r="E12" s="67" t="s">
        <v>132</v>
      </c>
      <c r="F12" s="68">
        <v>35</v>
      </c>
      <c r="G12" s="65"/>
      <c r="H12" s="69"/>
      <c r="I12" s="70"/>
      <c r="J12" s="70"/>
      <c r="K12" s="34" t="s">
        <v>65</v>
      </c>
      <c r="L12" s="77">
        <v>12</v>
      </c>
      <c r="M12" s="77"/>
      <c r="N12" s="72"/>
      <c r="O12" s="79" t="s">
        <v>507</v>
      </c>
      <c r="P12" s="81">
        <v>43774.4884375</v>
      </c>
      <c r="Q12" s="79" t="s">
        <v>511</v>
      </c>
      <c r="R12" s="79"/>
      <c r="S12" s="79"/>
      <c r="T12" s="79" t="s">
        <v>746</v>
      </c>
      <c r="U12" s="79"/>
      <c r="V12" s="82" t="s">
        <v>892</v>
      </c>
      <c r="W12" s="81">
        <v>43774.4884375</v>
      </c>
      <c r="X12" s="82" t="s">
        <v>1110</v>
      </c>
      <c r="Y12" s="79"/>
      <c r="Z12" s="79"/>
      <c r="AA12" s="85" t="s">
        <v>1420</v>
      </c>
      <c r="AB12" s="85" t="s">
        <v>1724</v>
      </c>
      <c r="AC12" s="79" t="b">
        <v>0</v>
      </c>
      <c r="AD12" s="79">
        <v>3</v>
      </c>
      <c r="AE12" s="85" t="s">
        <v>1738</v>
      </c>
      <c r="AF12" s="79" t="b">
        <v>0</v>
      </c>
      <c r="AG12" s="79" t="s">
        <v>1751</v>
      </c>
      <c r="AH12" s="79"/>
      <c r="AI12" s="85" t="s">
        <v>1737</v>
      </c>
      <c r="AJ12" s="79" t="b">
        <v>0</v>
      </c>
      <c r="AK12" s="79">
        <v>0</v>
      </c>
      <c r="AL12" s="85" t="s">
        <v>1737</v>
      </c>
      <c r="AM12" s="79" t="s">
        <v>1773</v>
      </c>
      <c r="AN12" s="79" t="b">
        <v>0</v>
      </c>
      <c r="AO12" s="85" t="s">
        <v>1724</v>
      </c>
      <c r="AP12" s="79" t="s">
        <v>176</v>
      </c>
      <c r="AQ12" s="79">
        <v>0</v>
      </c>
      <c r="AR12" s="79">
        <v>0</v>
      </c>
      <c r="AS12" s="79"/>
      <c r="AT12" s="79"/>
      <c r="AU12" s="79"/>
      <c r="AV12" s="79"/>
      <c r="AW12" s="79"/>
      <c r="AX12" s="79"/>
      <c r="AY12" s="79"/>
      <c r="AZ12" s="79"/>
      <c r="BA12">
        <v>1</v>
      </c>
      <c r="BB12" s="78" t="str">
        <f>REPLACE(INDEX(GroupVertices[Group],MATCH(Edges[[#This Row],[Vertex 1]],GroupVertices[Vertex],0)),1,1,"")</f>
        <v>21</v>
      </c>
      <c r="BC12" s="78" t="str">
        <f>REPLACE(INDEX(GroupVertices[Group],MATCH(Edges[[#This Row],[Vertex 2]],GroupVertices[Vertex],0)),1,1,"")</f>
        <v>21</v>
      </c>
      <c r="BD12" s="48">
        <v>0</v>
      </c>
      <c r="BE12" s="49">
        <v>0</v>
      </c>
      <c r="BF12" s="48">
        <v>0</v>
      </c>
      <c r="BG12" s="49">
        <v>0</v>
      </c>
      <c r="BH12" s="48">
        <v>0</v>
      </c>
      <c r="BI12" s="49">
        <v>0</v>
      </c>
      <c r="BJ12" s="48">
        <v>38</v>
      </c>
      <c r="BK12" s="49">
        <v>100</v>
      </c>
      <c r="BL12" s="48">
        <v>38</v>
      </c>
    </row>
    <row r="13" spans="1:64" ht="15">
      <c r="A13" s="64" t="s">
        <v>219</v>
      </c>
      <c r="B13" s="64" t="s">
        <v>313</v>
      </c>
      <c r="C13" s="65" t="s">
        <v>5054</v>
      </c>
      <c r="D13" s="66">
        <v>3</v>
      </c>
      <c r="E13" s="67" t="s">
        <v>132</v>
      </c>
      <c r="F13" s="68">
        <v>35</v>
      </c>
      <c r="G13" s="65"/>
      <c r="H13" s="69"/>
      <c r="I13" s="70"/>
      <c r="J13" s="70"/>
      <c r="K13" s="34" t="s">
        <v>65</v>
      </c>
      <c r="L13" s="77">
        <v>13</v>
      </c>
      <c r="M13" s="77"/>
      <c r="N13" s="72"/>
      <c r="O13" s="79" t="s">
        <v>506</v>
      </c>
      <c r="P13" s="81">
        <v>43774.591944444444</v>
      </c>
      <c r="Q13" s="79" t="s">
        <v>512</v>
      </c>
      <c r="R13" s="79"/>
      <c r="S13" s="79"/>
      <c r="T13" s="79" t="s">
        <v>747</v>
      </c>
      <c r="U13" s="79"/>
      <c r="V13" s="82" t="s">
        <v>893</v>
      </c>
      <c r="W13" s="81">
        <v>43774.591944444444</v>
      </c>
      <c r="X13" s="82" t="s">
        <v>1111</v>
      </c>
      <c r="Y13" s="79"/>
      <c r="Z13" s="79"/>
      <c r="AA13" s="85" t="s">
        <v>1421</v>
      </c>
      <c r="AB13" s="79"/>
      <c r="AC13" s="79" t="b">
        <v>0</v>
      </c>
      <c r="AD13" s="79">
        <v>0</v>
      </c>
      <c r="AE13" s="85" t="s">
        <v>1737</v>
      </c>
      <c r="AF13" s="79" t="b">
        <v>0</v>
      </c>
      <c r="AG13" s="79" t="s">
        <v>1751</v>
      </c>
      <c r="AH13" s="79"/>
      <c r="AI13" s="85" t="s">
        <v>1737</v>
      </c>
      <c r="AJ13" s="79" t="b">
        <v>0</v>
      </c>
      <c r="AK13" s="79">
        <v>1</v>
      </c>
      <c r="AL13" s="85" t="s">
        <v>1528</v>
      </c>
      <c r="AM13" s="79" t="s">
        <v>1773</v>
      </c>
      <c r="AN13" s="79" t="b">
        <v>0</v>
      </c>
      <c r="AO13" s="85" t="s">
        <v>1528</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0</v>
      </c>
      <c r="BE13" s="49">
        <v>0</v>
      </c>
      <c r="BF13" s="48">
        <v>0</v>
      </c>
      <c r="BG13" s="49">
        <v>0</v>
      </c>
      <c r="BH13" s="48">
        <v>0</v>
      </c>
      <c r="BI13" s="49">
        <v>0</v>
      </c>
      <c r="BJ13" s="48">
        <v>21</v>
      </c>
      <c r="BK13" s="49">
        <v>100</v>
      </c>
      <c r="BL13" s="48">
        <v>21</v>
      </c>
    </row>
    <row r="14" spans="1:64" ht="15">
      <c r="A14" s="64" t="s">
        <v>220</v>
      </c>
      <c r="B14" s="64" t="s">
        <v>403</v>
      </c>
      <c r="C14" s="65" t="s">
        <v>5054</v>
      </c>
      <c r="D14" s="66">
        <v>3</v>
      </c>
      <c r="E14" s="67" t="s">
        <v>132</v>
      </c>
      <c r="F14" s="68">
        <v>35</v>
      </c>
      <c r="G14" s="65"/>
      <c r="H14" s="69"/>
      <c r="I14" s="70"/>
      <c r="J14" s="70"/>
      <c r="K14" s="34" t="s">
        <v>65</v>
      </c>
      <c r="L14" s="77">
        <v>14</v>
      </c>
      <c r="M14" s="77"/>
      <c r="N14" s="72"/>
      <c r="O14" s="79" t="s">
        <v>506</v>
      </c>
      <c r="P14" s="81">
        <v>43774.595289351855</v>
      </c>
      <c r="Q14" s="79" t="s">
        <v>508</v>
      </c>
      <c r="R14" s="79"/>
      <c r="S14" s="79"/>
      <c r="T14" s="79"/>
      <c r="U14" s="79"/>
      <c r="V14" s="82" t="s">
        <v>894</v>
      </c>
      <c r="W14" s="81">
        <v>43774.595289351855</v>
      </c>
      <c r="X14" s="82" t="s">
        <v>1112</v>
      </c>
      <c r="Y14" s="79"/>
      <c r="Z14" s="79"/>
      <c r="AA14" s="85" t="s">
        <v>1422</v>
      </c>
      <c r="AB14" s="79"/>
      <c r="AC14" s="79" t="b">
        <v>0</v>
      </c>
      <c r="AD14" s="79">
        <v>0</v>
      </c>
      <c r="AE14" s="85" t="s">
        <v>1737</v>
      </c>
      <c r="AF14" s="79" t="b">
        <v>1</v>
      </c>
      <c r="AG14" s="79" t="s">
        <v>1751</v>
      </c>
      <c r="AH14" s="79"/>
      <c r="AI14" s="85" t="s">
        <v>1761</v>
      </c>
      <c r="AJ14" s="79" t="b">
        <v>0</v>
      </c>
      <c r="AK14" s="79">
        <v>10</v>
      </c>
      <c r="AL14" s="85" t="s">
        <v>1630</v>
      </c>
      <c r="AM14" s="79" t="s">
        <v>1773</v>
      </c>
      <c r="AN14" s="79" t="b">
        <v>0</v>
      </c>
      <c r="AO14" s="85" t="s">
        <v>1630</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1</v>
      </c>
      <c r="BE14" s="49">
        <v>4.166666666666667</v>
      </c>
      <c r="BF14" s="48">
        <v>0</v>
      </c>
      <c r="BG14" s="49">
        <v>0</v>
      </c>
      <c r="BH14" s="48">
        <v>0</v>
      </c>
      <c r="BI14" s="49">
        <v>0</v>
      </c>
      <c r="BJ14" s="48">
        <v>23</v>
      </c>
      <c r="BK14" s="49">
        <v>95.83333333333333</v>
      </c>
      <c r="BL14" s="48">
        <v>24</v>
      </c>
    </row>
    <row r="15" spans="1:64" ht="15">
      <c r="A15" s="64" t="s">
        <v>221</v>
      </c>
      <c r="B15" s="64" t="s">
        <v>313</v>
      </c>
      <c r="C15" s="65" t="s">
        <v>5054</v>
      </c>
      <c r="D15" s="66">
        <v>3</v>
      </c>
      <c r="E15" s="67" t="s">
        <v>132</v>
      </c>
      <c r="F15" s="68">
        <v>35</v>
      </c>
      <c r="G15" s="65"/>
      <c r="H15" s="69"/>
      <c r="I15" s="70"/>
      <c r="J15" s="70"/>
      <c r="K15" s="34" t="s">
        <v>65</v>
      </c>
      <c r="L15" s="77">
        <v>15</v>
      </c>
      <c r="M15" s="77"/>
      <c r="N15" s="72"/>
      <c r="O15" s="79" t="s">
        <v>506</v>
      </c>
      <c r="P15" s="81">
        <v>43774.730625</v>
      </c>
      <c r="Q15" s="79" t="s">
        <v>512</v>
      </c>
      <c r="R15" s="79"/>
      <c r="S15" s="79"/>
      <c r="T15" s="79" t="s">
        <v>747</v>
      </c>
      <c r="U15" s="79"/>
      <c r="V15" s="82" t="s">
        <v>895</v>
      </c>
      <c r="W15" s="81">
        <v>43774.730625</v>
      </c>
      <c r="X15" s="82" t="s">
        <v>1113</v>
      </c>
      <c r="Y15" s="79"/>
      <c r="Z15" s="79"/>
      <c r="AA15" s="85" t="s">
        <v>1423</v>
      </c>
      <c r="AB15" s="79"/>
      <c r="AC15" s="79" t="b">
        <v>0</v>
      </c>
      <c r="AD15" s="79">
        <v>0</v>
      </c>
      <c r="AE15" s="85" t="s">
        <v>1737</v>
      </c>
      <c r="AF15" s="79" t="b">
        <v>0</v>
      </c>
      <c r="AG15" s="79" t="s">
        <v>1751</v>
      </c>
      <c r="AH15" s="79"/>
      <c r="AI15" s="85" t="s">
        <v>1737</v>
      </c>
      <c r="AJ15" s="79" t="b">
        <v>0</v>
      </c>
      <c r="AK15" s="79">
        <v>3</v>
      </c>
      <c r="AL15" s="85" t="s">
        <v>1528</v>
      </c>
      <c r="AM15" s="79" t="s">
        <v>1775</v>
      </c>
      <c r="AN15" s="79" t="b">
        <v>0</v>
      </c>
      <c r="AO15" s="85" t="s">
        <v>1528</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0</v>
      </c>
      <c r="BE15" s="49">
        <v>0</v>
      </c>
      <c r="BF15" s="48">
        <v>0</v>
      </c>
      <c r="BG15" s="49">
        <v>0</v>
      </c>
      <c r="BH15" s="48">
        <v>0</v>
      </c>
      <c r="BI15" s="49">
        <v>0</v>
      </c>
      <c r="BJ15" s="48">
        <v>21</v>
      </c>
      <c r="BK15" s="49">
        <v>100</v>
      </c>
      <c r="BL15" s="48">
        <v>21</v>
      </c>
    </row>
    <row r="16" spans="1:64" ht="15">
      <c r="A16" s="64" t="s">
        <v>222</v>
      </c>
      <c r="B16" s="64" t="s">
        <v>462</v>
      </c>
      <c r="C16" s="65" t="s">
        <v>5054</v>
      </c>
      <c r="D16" s="66">
        <v>3</v>
      </c>
      <c r="E16" s="67" t="s">
        <v>132</v>
      </c>
      <c r="F16" s="68">
        <v>35</v>
      </c>
      <c r="G16" s="65"/>
      <c r="H16" s="69"/>
      <c r="I16" s="70"/>
      <c r="J16" s="70"/>
      <c r="K16" s="34" t="s">
        <v>65</v>
      </c>
      <c r="L16" s="77">
        <v>16</v>
      </c>
      <c r="M16" s="77"/>
      <c r="N16" s="72"/>
      <c r="O16" s="79" t="s">
        <v>506</v>
      </c>
      <c r="P16" s="81">
        <v>43774.81182870371</v>
      </c>
      <c r="Q16" s="79" t="s">
        <v>513</v>
      </c>
      <c r="R16" s="79"/>
      <c r="S16" s="79"/>
      <c r="T16" s="79" t="s">
        <v>748</v>
      </c>
      <c r="U16" s="79"/>
      <c r="V16" s="82" t="s">
        <v>896</v>
      </c>
      <c r="W16" s="81">
        <v>43774.81182870371</v>
      </c>
      <c r="X16" s="82" t="s">
        <v>1114</v>
      </c>
      <c r="Y16" s="79"/>
      <c r="Z16" s="79"/>
      <c r="AA16" s="85" t="s">
        <v>1424</v>
      </c>
      <c r="AB16" s="79"/>
      <c r="AC16" s="79" t="b">
        <v>0</v>
      </c>
      <c r="AD16" s="79">
        <v>0</v>
      </c>
      <c r="AE16" s="85" t="s">
        <v>1737</v>
      </c>
      <c r="AF16" s="79" t="b">
        <v>0</v>
      </c>
      <c r="AG16" s="79" t="s">
        <v>1751</v>
      </c>
      <c r="AH16" s="79"/>
      <c r="AI16" s="85" t="s">
        <v>1737</v>
      </c>
      <c r="AJ16" s="79" t="b">
        <v>0</v>
      </c>
      <c r="AK16" s="79">
        <v>2</v>
      </c>
      <c r="AL16" s="85" t="s">
        <v>1426</v>
      </c>
      <c r="AM16" s="79" t="s">
        <v>1775</v>
      </c>
      <c r="AN16" s="79" t="b">
        <v>0</v>
      </c>
      <c r="AO16" s="85" t="s">
        <v>1426</v>
      </c>
      <c r="AP16" s="79" t="s">
        <v>176</v>
      </c>
      <c r="AQ16" s="79">
        <v>0</v>
      </c>
      <c r="AR16" s="79">
        <v>0</v>
      </c>
      <c r="AS16" s="79"/>
      <c r="AT16" s="79"/>
      <c r="AU16" s="79"/>
      <c r="AV16" s="79"/>
      <c r="AW16" s="79"/>
      <c r="AX16" s="79"/>
      <c r="AY16" s="79"/>
      <c r="AZ16" s="79"/>
      <c r="BA16">
        <v>1</v>
      </c>
      <c r="BB16" s="78" t="str">
        <f>REPLACE(INDEX(GroupVertices[Group],MATCH(Edges[[#This Row],[Vertex 1]],GroupVertices[Vertex],0)),1,1,"")</f>
        <v>20</v>
      </c>
      <c r="BC16" s="78" t="str">
        <f>REPLACE(INDEX(GroupVertices[Group],MATCH(Edges[[#This Row],[Vertex 2]],GroupVertices[Vertex],0)),1,1,"")</f>
        <v>20</v>
      </c>
      <c r="BD16" s="48"/>
      <c r="BE16" s="49"/>
      <c r="BF16" s="48"/>
      <c r="BG16" s="49"/>
      <c r="BH16" s="48"/>
      <c r="BI16" s="49"/>
      <c r="BJ16" s="48"/>
      <c r="BK16" s="49"/>
      <c r="BL16" s="48"/>
    </row>
    <row r="17" spans="1:64" ht="15">
      <c r="A17" s="64" t="s">
        <v>222</v>
      </c>
      <c r="B17" s="64" t="s">
        <v>463</v>
      </c>
      <c r="C17" s="65" t="s">
        <v>5054</v>
      </c>
      <c r="D17" s="66">
        <v>3</v>
      </c>
      <c r="E17" s="67" t="s">
        <v>132</v>
      </c>
      <c r="F17" s="68">
        <v>35</v>
      </c>
      <c r="G17" s="65"/>
      <c r="H17" s="69"/>
      <c r="I17" s="70"/>
      <c r="J17" s="70"/>
      <c r="K17" s="34" t="s">
        <v>65</v>
      </c>
      <c r="L17" s="77">
        <v>17</v>
      </c>
      <c r="M17" s="77"/>
      <c r="N17" s="72"/>
      <c r="O17" s="79" t="s">
        <v>506</v>
      </c>
      <c r="P17" s="81">
        <v>43774.81182870371</v>
      </c>
      <c r="Q17" s="79" t="s">
        <v>513</v>
      </c>
      <c r="R17" s="79"/>
      <c r="S17" s="79"/>
      <c r="T17" s="79" t="s">
        <v>748</v>
      </c>
      <c r="U17" s="79"/>
      <c r="V17" s="82" t="s">
        <v>896</v>
      </c>
      <c r="W17" s="81">
        <v>43774.81182870371</v>
      </c>
      <c r="X17" s="82" t="s">
        <v>1114</v>
      </c>
      <c r="Y17" s="79"/>
      <c r="Z17" s="79"/>
      <c r="AA17" s="85" t="s">
        <v>1424</v>
      </c>
      <c r="AB17" s="79"/>
      <c r="AC17" s="79" t="b">
        <v>0</v>
      </c>
      <c r="AD17" s="79">
        <v>0</v>
      </c>
      <c r="AE17" s="85" t="s">
        <v>1737</v>
      </c>
      <c r="AF17" s="79" t="b">
        <v>0</v>
      </c>
      <c r="AG17" s="79" t="s">
        <v>1751</v>
      </c>
      <c r="AH17" s="79"/>
      <c r="AI17" s="85" t="s">
        <v>1737</v>
      </c>
      <c r="AJ17" s="79" t="b">
        <v>0</v>
      </c>
      <c r="AK17" s="79">
        <v>2</v>
      </c>
      <c r="AL17" s="85" t="s">
        <v>1426</v>
      </c>
      <c r="AM17" s="79" t="s">
        <v>1775</v>
      </c>
      <c r="AN17" s="79" t="b">
        <v>0</v>
      </c>
      <c r="AO17" s="85" t="s">
        <v>1426</v>
      </c>
      <c r="AP17" s="79" t="s">
        <v>176</v>
      </c>
      <c r="AQ17" s="79">
        <v>0</v>
      </c>
      <c r="AR17" s="79">
        <v>0</v>
      </c>
      <c r="AS17" s="79"/>
      <c r="AT17" s="79"/>
      <c r="AU17" s="79"/>
      <c r="AV17" s="79"/>
      <c r="AW17" s="79"/>
      <c r="AX17" s="79"/>
      <c r="AY17" s="79"/>
      <c r="AZ17" s="79"/>
      <c r="BA17">
        <v>1</v>
      </c>
      <c r="BB17" s="78" t="str">
        <f>REPLACE(INDEX(GroupVertices[Group],MATCH(Edges[[#This Row],[Vertex 1]],GroupVertices[Vertex],0)),1,1,"")</f>
        <v>20</v>
      </c>
      <c r="BC17" s="78" t="str">
        <f>REPLACE(INDEX(GroupVertices[Group],MATCH(Edges[[#This Row],[Vertex 2]],GroupVertices[Vertex],0)),1,1,"")</f>
        <v>20</v>
      </c>
      <c r="BD17" s="48"/>
      <c r="BE17" s="49"/>
      <c r="BF17" s="48"/>
      <c r="BG17" s="49"/>
      <c r="BH17" s="48"/>
      <c r="BI17" s="49"/>
      <c r="BJ17" s="48"/>
      <c r="BK17" s="49"/>
      <c r="BL17" s="48"/>
    </row>
    <row r="18" spans="1:64" ht="15">
      <c r="A18" s="64" t="s">
        <v>222</v>
      </c>
      <c r="B18" s="64" t="s">
        <v>224</v>
      </c>
      <c r="C18" s="65" t="s">
        <v>5054</v>
      </c>
      <c r="D18" s="66">
        <v>3</v>
      </c>
      <c r="E18" s="67" t="s">
        <v>132</v>
      </c>
      <c r="F18" s="68">
        <v>35</v>
      </c>
      <c r="G18" s="65"/>
      <c r="H18" s="69"/>
      <c r="I18" s="70"/>
      <c r="J18" s="70"/>
      <c r="K18" s="34" t="s">
        <v>65</v>
      </c>
      <c r="L18" s="77">
        <v>18</v>
      </c>
      <c r="M18" s="77"/>
      <c r="N18" s="72"/>
      <c r="O18" s="79" t="s">
        <v>506</v>
      </c>
      <c r="P18" s="81">
        <v>43774.81182870371</v>
      </c>
      <c r="Q18" s="79" t="s">
        <v>513</v>
      </c>
      <c r="R18" s="79"/>
      <c r="S18" s="79"/>
      <c r="T18" s="79" t="s">
        <v>748</v>
      </c>
      <c r="U18" s="79"/>
      <c r="V18" s="82" t="s">
        <v>896</v>
      </c>
      <c r="W18" s="81">
        <v>43774.81182870371</v>
      </c>
      <c r="X18" s="82" t="s">
        <v>1114</v>
      </c>
      <c r="Y18" s="79"/>
      <c r="Z18" s="79"/>
      <c r="AA18" s="85" t="s">
        <v>1424</v>
      </c>
      <c r="AB18" s="79"/>
      <c r="AC18" s="79" t="b">
        <v>0</v>
      </c>
      <c r="AD18" s="79">
        <v>0</v>
      </c>
      <c r="AE18" s="85" t="s">
        <v>1737</v>
      </c>
      <c r="AF18" s="79" t="b">
        <v>0</v>
      </c>
      <c r="AG18" s="79" t="s">
        <v>1751</v>
      </c>
      <c r="AH18" s="79"/>
      <c r="AI18" s="85" t="s">
        <v>1737</v>
      </c>
      <c r="AJ18" s="79" t="b">
        <v>0</v>
      </c>
      <c r="AK18" s="79">
        <v>2</v>
      </c>
      <c r="AL18" s="85" t="s">
        <v>1426</v>
      </c>
      <c r="AM18" s="79" t="s">
        <v>1775</v>
      </c>
      <c r="AN18" s="79" t="b">
        <v>0</v>
      </c>
      <c r="AO18" s="85" t="s">
        <v>1426</v>
      </c>
      <c r="AP18" s="79" t="s">
        <v>176</v>
      </c>
      <c r="AQ18" s="79">
        <v>0</v>
      </c>
      <c r="AR18" s="79">
        <v>0</v>
      </c>
      <c r="AS18" s="79"/>
      <c r="AT18" s="79"/>
      <c r="AU18" s="79"/>
      <c r="AV18" s="79"/>
      <c r="AW18" s="79"/>
      <c r="AX18" s="79"/>
      <c r="AY18" s="79"/>
      <c r="AZ18" s="79"/>
      <c r="BA18">
        <v>1</v>
      </c>
      <c r="BB18" s="78" t="str">
        <f>REPLACE(INDEX(GroupVertices[Group],MATCH(Edges[[#This Row],[Vertex 1]],GroupVertices[Vertex],0)),1,1,"")</f>
        <v>20</v>
      </c>
      <c r="BC18" s="78" t="str">
        <f>REPLACE(INDEX(GroupVertices[Group],MATCH(Edges[[#This Row],[Vertex 2]],GroupVertices[Vertex],0)),1,1,"")</f>
        <v>20</v>
      </c>
      <c r="BD18" s="48">
        <v>0</v>
      </c>
      <c r="BE18" s="49">
        <v>0</v>
      </c>
      <c r="BF18" s="48">
        <v>0</v>
      </c>
      <c r="BG18" s="49">
        <v>0</v>
      </c>
      <c r="BH18" s="48">
        <v>0</v>
      </c>
      <c r="BI18" s="49">
        <v>0</v>
      </c>
      <c r="BJ18" s="48">
        <v>21</v>
      </c>
      <c r="BK18" s="49">
        <v>100</v>
      </c>
      <c r="BL18" s="48">
        <v>21</v>
      </c>
    </row>
    <row r="19" spans="1:64" ht="15">
      <c r="A19" s="64" t="s">
        <v>223</v>
      </c>
      <c r="B19" s="64" t="s">
        <v>313</v>
      </c>
      <c r="C19" s="65" t="s">
        <v>5054</v>
      </c>
      <c r="D19" s="66">
        <v>3</v>
      </c>
      <c r="E19" s="67" t="s">
        <v>132</v>
      </c>
      <c r="F19" s="68">
        <v>35</v>
      </c>
      <c r="G19" s="65"/>
      <c r="H19" s="69"/>
      <c r="I19" s="70"/>
      <c r="J19" s="70"/>
      <c r="K19" s="34" t="s">
        <v>65</v>
      </c>
      <c r="L19" s="77">
        <v>19</v>
      </c>
      <c r="M19" s="77"/>
      <c r="N19" s="72"/>
      <c r="O19" s="79" t="s">
        <v>506</v>
      </c>
      <c r="P19" s="81">
        <v>43774.827361111114</v>
      </c>
      <c r="Q19" s="79" t="s">
        <v>512</v>
      </c>
      <c r="R19" s="79"/>
      <c r="S19" s="79"/>
      <c r="T19" s="79" t="s">
        <v>747</v>
      </c>
      <c r="U19" s="79"/>
      <c r="V19" s="82" t="s">
        <v>897</v>
      </c>
      <c r="W19" s="81">
        <v>43774.827361111114</v>
      </c>
      <c r="X19" s="82" t="s">
        <v>1115</v>
      </c>
      <c r="Y19" s="79"/>
      <c r="Z19" s="79"/>
      <c r="AA19" s="85" t="s">
        <v>1425</v>
      </c>
      <c r="AB19" s="79"/>
      <c r="AC19" s="79" t="b">
        <v>0</v>
      </c>
      <c r="AD19" s="79">
        <v>0</v>
      </c>
      <c r="AE19" s="85" t="s">
        <v>1737</v>
      </c>
      <c r="AF19" s="79" t="b">
        <v>0</v>
      </c>
      <c r="AG19" s="79" t="s">
        <v>1751</v>
      </c>
      <c r="AH19" s="79"/>
      <c r="AI19" s="85" t="s">
        <v>1737</v>
      </c>
      <c r="AJ19" s="79" t="b">
        <v>0</v>
      </c>
      <c r="AK19" s="79">
        <v>3</v>
      </c>
      <c r="AL19" s="85" t="s">
        <v>1528</v>
      </c>
      <c r="AM19" s="79" t="s">
        <v>1772</v>
      </c>
      <c r="AN19" s="79" t="b">
        <v>0</v>
      </c>
      <c r="AO19" s="85" t="s">
        <v>1528</v>
      </c>
      <c r="AP19" s="79" t="s">
        <v>176</v>
      </c>
      <c r="AQ19" s="79">
        <v>0</v>
      </c>
      <c r="AR19" s="79">
        <v>0</v>
      </c>
      <c r="AS19" s="79"/>
      <c r="AT19" s="79"/>
      <c r="AU19" s="79"/>
      <c r="AV19" s="79"/>
      <c r="AW19" s="79"/>
      <c r="AX19" s="79"/>
      <c r="AY19" s="79"/>
      <c r="AZ19" s="79"/>
      <c r="BA19">
        <v>1</v>
      </c>
      <c r="BB19" s="78" t="str">
        <f>REPLACE(INDEX(GroupVertices[Group],MATCH(Edges[[#This Row],[Vertex 1]],GroupVertices[Vertex],0)),1,1,"")</f>
        <v>10</v>
      </c>
      <c r="BC19" s="78" t="str">
        <f>REPLACE(INDEX(GroupVertices[Group],MATCH(Edges[[#This Row],[Vertex 2]],GroupVertices[Vertex],0)),1,1,"")</f>
        <v>10</v>
      </c>
      <c r="BD19" s="48">
        <v>0</v>
      </c>
      <c r="BE19" s="49">
        <v>0</v>
      </c>
      <c r="BF19" s="48">
        <v>0</v>
      </c>
      <c r="BG19" s="49">
        <v>0</v>
      </c>
      <c r="BH19" s="48">
        <v>0</v>
      </c>
      <c r="BI19" s="49">
        <v>0</v>
      </c>
      <c r="BJ19" s="48">
        <v>21</v>
      </c>
      <c r="BK19" s="49">
        <v>100</v>
      </c>
      <c r="BL19" s="48">
        <v>21</v>
      </c>
    </row>
    <row r="20" spans="1:64" ht="15">
      <c r="A20" s="64" t="s">
        <v>224</v>
      </c>
      <c r="B20" s="64" t="s">
        <v>462</v>
      </c>
      <c r="C20" s="65" t="s">
        <v>5054</v>
      </c>
      <c r="D20" s="66">
        <v>3</v>
      </c>
      <c r="E20" s="67" t="s">
        <v>132</v>
      </c>
      <c r="F20" s="68">
        <v>35</v>
      </c>
      <c r="G20" s="65"/>
      <c r="H20" s="69"/>
      <c r="I20" s="70"/>
      <c r="J20" s="70"/>
      <c r="K20" s="34" t="s">
        <v>65</v>
      </c>
      <c r="L20" s="77">
        <v>20</v>
      </c>
      <c r="M20" s="77"/>
      <c r="N20" s="72"/>
      <c r="O20" s="79" t="s">
        <v>506</v>
      </c>
      <c r="P20" s="81">
        <v>43774.81085648148</v>
      </c>
      <c r="Q20" s="79" t="s">
        <v>514</v>
      </c>
      <c r="R20" s="82" t="s">
        <v>670</v>
      </c>
      <c r="S20" s="79" t="s">
        <v>718</v>
      </c>
      <c r="T20" s="79" t="s">
        <v>749</v>
      </c>
      <c r="U20" s="82" t="s">
        <v>841</v>
      </c>
      <c r="V20" s="82" t="s">
        <v>841</v>
      </c>
      <c r="W20" s="81">
        <v>43774.81085648148</v>
      </c>
      <c r="X20" s="82" t="s">
        <v>1116</v>
      </c>
      <c r="Y20" s="79"/>
      <c r="Z20" s="79"/>
      <c r="AA20" s="85" t="s">
        <v>1426</v>
      </c>
      <c r="AB20" s="79"/>
      <c r="AC20" s="79" t="b">
        <v>0</v>
      </c>
      <c r="AD20" s="79">
        <v>2</v>
      </c>
      <c r="AE20" s="85" t="s">
        <v>1737</v>
      </c>
      <c r="AF20" s="79" t="b">
        <v>0</v>
      </c>
      <c r="AG20" s="79" t="s">
        <v>1751</v>
      </c>
      <c r="AH20" s="79"/>
      <c r="AI20" s="85" t="s">
        <v>1737</v>
      </c>
      <c r="AJ20" s="79" t="b">
        <v>0</v>
      </c>
      <c r="AK20" s="79">
        <v>2</v>
      </c>
      <c r="AL20" s="85" t="s">
        <v>1737</v>
      </c>
      <c r="AM20" s="79" t="s">
        <v>1776</v>
      </c>
      <c r="AN20" s="79" t="b">
        <v>0</v>
      </c>
      <c r="AO20" s="85" t="s">
        <v>1426</v>
      </c>
      <c r="AP20" s="79" t="s">
        <v>176</v>
      </c>
      <c r="AQ20" s="79">
        <v>0</v>
      </c>
      <c r="AR20" s="79">
        <v>0</v>
      </c>
      <c r="AS20" s="79"/>
      <c r="AT20" s="79"/>
      <c r="AU20" s="79"/>
      <c r="AV20" s="79"/>
      <c r="AW20" s="79"/>
      <c r="AX20" s="79"/>
      <c r="AY20" s="79"/>
      <c r="AZ20" s="79"/>
      <c r="BA20">
        <v>1</v>
      </c>
      <c r="BB20" s="78" t="str">
        <f>REPLACE(INDEX(GroupVertices[Group],MATCH(Edges[[#This Row],[Vertex 1]],GroupVertices[Vertex],0)),1,1,"")</f>
        <v>20</v>
      </c>
      <c r="BC20" s="78" t="str">
        <f>REPLACE(INDEX(GroupVertices[Group],MATCH(Edges[[#This Row],[Vertex 2]],GroupVertices[Vertex],0)),1,1,"")</f>
        <v>20</v>
      </c>
      <c r="BD20" s="48"/>
      <c r="BE20" s="49"/>
      <c r="BF20" s="48"/>
      <c r="BG20" s="49"/>
      <c r="BH20" s="48"/>
      <c r="BI20" s="49"/>
      <c r="BJ20" s="48"/>
      <c r="BK20" s="49"/>
      <c r="BL20" s="48"/>
    </row>
    <row r="21" spans="1:64" ht="15">
      <c r="A21" s="64" t="s">
        <v>225</v>
      </c>
      <c r="B21" s="64" t="s">
        <v>462</v>
      </c>
      <c r="C21" s="65" t="s">
        <v>5054</v>
      </c>
      <c r="D21" s="66">
        <v>3</v>
      </c>
      <c r="E21" s="67" t="s">
        <v>132</v>
      </c>
      <c r="F21" s="68">
        <v>35</v>
      </c>
      <c r="G21" s="65"/>
      <c r="H21" s="69"/>
      <c r="I21" s="70"/>
      <c r="J21" s="70"/>
      <c r="K21" s="34" t="s">
        <v>65</v>
      </c>
      <c r="L21" s="77">
        <v>21</v>
      </c>
      <c r="M21" s="77"/>
      <c r="N21" s="72"/>
      <c r="O21" s="79" t="s">
        <v>506</v>
      </c>
      <c r="P21" s="81">
        <v>43774.92155092592</v>
      </c>
      <c r="Q21" s="79" t="s">
        <v>513</v>
      </c>
      <c r="R21" s="79"/>
      <c r="S21" s="79"/>
      <c r="T21" s="79" t="s">
        <v>748</v>
      </c>
      <c r="U21" s="79"/>
      <c r="V21" s="82" t="s">
        <v>898</v>
      </c>
      <c r="W21" s="81">
        <v>43774.92155092592</v>
      </c>
      <c r="X21" s="82" t="s">
        <v>1117</v>
      </c>
      <c r="Y21" s="79"/>
      <c r="Z21" s="79"/>
      <c r="AA21" s="85" t="s">
        <v>1427</v>
      </c>
      <c r="AB21" s="79"/>
      <c r="AC21" s="79" t="b">
        <v>0</v>
      </c>
      <c r="AD21" s="79">
        <v>0</v>
      </c>
      <c r="AE21" s="85" t="s">
        <v>1737</v>
      </c>
      <c r="AF21" s="79" t="b">
        <v>0</v>
      </c>
      <c r="AG21" s="79" t="s">
        <v>1751</v>
      </c>
      <c r="AH21" s="79"/>
      <c r="AI21" s="85" t="s">
        <v>1737</v>
      </c>
      <c r="AJ21" s="79" t="b">
        <v>0</v>
      </c>
      <c r="AK21" s="79">
        <v>2</v>
      </c>
      <c r="AL21" s="85" t="s">
        <v>1426</v>
      </c>
      <c r="AM21" s="79" t="s">
        <v>1772</v>
      </c>
      <c r="AN21" s="79" t="b">
        <v>0</v>
      </c>
      <c r="AO21" s="85" t="s">
        <v>1426</v>
      </c>
      <c r="AP21" s="79" t="s">
        <v>176</v>
      </c>
      <c r="AQ21" s="79">
        <v>0</v>
      </c>
      <c r="AR21" s="79">
        <v>0</v>
      </c>
      <c r="AS21" s="79"/>
      <c r="AT21" s="79"/>
      <c r="AU21" s="79"/>
      <c r="AV21" s="79"/>
      <c r="AW21" s="79"/>
      <c r="AX21" s="79"/>
      <c r="AY21" s="79"/>
      <c r="AZ21" s="79"/>
      <c r="BA21">
        <v>1</v>
      </c>
      <c r="BB21" s="78" t="str">
        <f>REPLACE(INDEX(GroupVertices[Group],MATCH(Edges[[#This Row],[Vertex 1]],GroupVertices[Vertex],0)),1,1,"")</f>
        <v>20</v>
      </c>
      <c r="BC21" s="78" t="str">
        <f>REPLACE(INDEX(GroupVertices[Group],MATCH(Edges[[#This Row],[Vertex 2]],GroupVertices[Vertex],0)),1,1,"")</f>
        <v>20</v>
      </c>
      <c r="BD21" s="48"/>
      <c r="BE21" s="49"/>
      <c r="BF21" s="48"/>
      <c r="BG21" s="49"/>
      <c r="BH21" s="48"/>
      <c r="BI21" s="49"/>
      <c r="BJ21" s="48"/>
      <c r="BK21" s="49"/>
      <c r="BL21" s="48"/>
    </row>
    <row r="22" spans="1:64" ht="15">
      <c r="A22" s="64" t="s">
        <v>224</v>
      </c>
      <c r="B22" s="64" t="s">
        <v>463</v>
      </c>
      <c r="C22" s="65" t="s">
        <v>5054</v>
      </c>
      <c r="D22" s="66">
        <v>3</v>
      </c>
      <c r="E22" s="67" t="s">
        <v>132</v>
      </c>
      <c r="F22" s="68">
        <v>35</v>
      </c>
      <c r="G22" s="65"/>
      <c r="H22" s="69"/>
      <c r="I22" s="70"/>
      <c r="J22" s="70"/>
      <c r="K22" s="34" t="s">
        <v>65</v>
      </c>
      <c r="L22" s="77">
        <v>22</v>
      </c>
      <c r="M22" s="77"/>
      <c r="N22" s="72"/>
      <c r="O22" s="79" t="s">
        <v>506</v>
      </c>
      <c r="P22" s="81">
        <v>43774.81085648148</v>
      </c>
      <c r="Q22" s="79" t="s">
        <v>514</v>
      </c>
      <c r="R22" s="82" t="s">
        <v>670</v>
      </c>
      <c r="S22" s="79" t="s">
        <v>718</v>
      </c>
      <c r="T22" s="79" t="s">
        <v>749</v>
      </c>
      <c r="U22" s="82" t="s">
        <v>841</v>
      </c>
      <c r="V22" s="82" t="s">
        <v>841</v>
      </c>
      <c r="W22" s="81">
        <v>43774.81085648148</v>
      </c>
      <c r="X22" s="82" t="s">
        <v>1116</v>
      </c>
      <c r="Y22" s="79"/>
      <c r="Z22" s="79"/>
      <c r="AA22" s="85" t="s">
        <v>1426</v>
      </c>
      <c r="AB22" s="79"/>
      <c r="AC22" s="79" t="b">
        <v>0</v>
      </c>
      <c r="AD22" s="79">
        <v>2</v>
      </c>
      <c r="AE22" s="85" t="s">
        <v>1737</v>
      </c>
      <c r="AF22" s="79" t="b">
        <v>0</v>
      </c>
      <c r="AG22" s="79" t="s">
        <v>1751</v>
      </c>
      <c r="AH22" s="79"/>
      <c r="AI22" s="85" t="s">
        <v>1737</v>
      </c>
      <c r="AJ22" s="79" t="b">
        <v>0</v>
      </c>
      <c r="AK22" s="79">
        <v>2</v>
      </c>
      <c r="AL22" s="85" t="s">
        <v>1737</v>
      </c>
      <c r="AM22" s="79" t="s">
        <v>1776</v>
      </c>
      <c r="AN22" s="79" t="b">
        <v>0</v>
      </c>
      <c r="AO22" s="85" t="s">
        <v>1426</v>
      </c>
      <c r="AP22" s="79" t="s">
        <v>176</v>
      </c>
      <c r="AQ22" s="79">
        <v>0</v>
      </c>
      <c r="AR22" s="79">
        <v>0</v>
      </c>
      <c r="AS22" s="79"/>
      <c r="AT22" s="79"/>
      <c r="AU22" s="79"/>
      <c r="AV22" s="79"/>
      <c r="AW22" s="79"/>
      <c r="AX22" s="79"/>
      <c r="AY22" s="79"/>
      <c r="AZ22" s="79"/>
      <c r="BA22">
        <v>1</v>
      </c>
      <c r="BB22" s="78" t="str">
        <f>REPLACE(INDEX(GroupVertices[Group],MATCH(Edges[[#This Row],[Vertex 1]],GroupVertices[Vertex],0)),1,1,"")</f>
        <v>20</v>
      </c>
      <c r="BC22" s="78" t="str">
        <f>REPLACE(INDEX(GroupVertices[Group],MATCH(Edges[[#This Row],[Vertex 2]],GroupVertices[Vertex],0)),1,1,"")</f>
        <v>20</v>
      </c>
      <c r="BD22" s="48">
        <v>0</v>
      </c>
      <c r="BE22" s="49">
        <v>0</v>
      </c>
      <c r="BF22" s="48">
        <v>1</v>
      </c>
      <c r="BG22" s="49">
        <v>2.6315789473684212</v>
      </c>
      <c r="BH22" s="48">
        <v>0</v>
      </c>
      <c r="BI22" s="49">
        <v>0</v>
      </c>
      <c r="BJ22" s="48">
        <v>37</v>
      </c>
      <c r="BK22" s="49">
        <v>97.36842105263158</v>
      </c>
      <c r="BL22" s="48">
        <v>38</v>
      </c>
    </row>
    <row r="23" spans="1:64" ht="15">
      <c r="A23" s="64" t="s">
        <v>225</v>
      </c>
      <c r="B23" s="64" t="s">
        <v>463</v>
      </c>
      <c r="C23" s="65" t="s">
        <v>5054</v>
      </c>
      <c r="D23" s="66">
        <v>3</v>
      </c>
      <c r="E23" s="67" t="s">
        <v>132</v>
      </c>
      <c r="F23" s="68">
        <v>35</v>
      </c>
      <c r="G23" s="65"/>
      <c r="H23" s="69"/>
      <c r="I23" s="70"/>
      <c r="J23" s="70"/>
      <c r="K23" s="34" t="s">
        <v>65</v>
      </c>
      <c r="L23" s="77">
        <v>23</v>
      </c>
      <c r="M23" s="77"/>
      <c r="N23" s="72"/>
      <c r="O23" s="79" t="s">
        <v>506</v>
      </c>
      <c r="P23" s="81">
        <v>43774.92155092592</v>
      </c>
      <c r="Q23" s="79" t="s">
        <v>513</v>
      </c>
      <c r="R23" s="79"/>
      <c r="S23" s="79"/>
      <c r="T23" s="79" t="s">
        <v>748</v>
      </c>
      <c r="U23" s="79"/>
      <c r="V23" s="82" t="s">
        <v>898</v>
      </c>
      <c r="W23" s="81">
        <v>43774.92155092592</v>
      </c>
      <c r="X23" s="82" t="s">
        <v>1117</v>
      </c>
      <c r="Y23" s="79"/>
      <c r="Z23" s="79"/>
      <c r="AA23" s="85" t="s">
        <v>1427</v>
      </c>
      <c r="AB23" s="79"/>
      <c r="AC23" s="79" t="b">
        <v>0</v>
      </c>
      <c r="AD23" s="79">
        <v>0</v>
      </c>
      <c r="AE23" s="85" t="s">
        <v>1737</v>
      </c>
      <c r="AF23" s="79" t="b">
        <v>0</v>
      </c>
      <c r="AG23" s="79" t="s">
        <v>1751</v>
      </c>
      <c r="AH23" s="79"/>
      <c r="AI23" s="85" t="s">
        <v>1737</v>
      </c>
      <c r="AJ23" s="79" t="b">
        <v>0</v>
      </c>
      <c r="AK23" s="79">
        <v>2</v>
      </c>
      <c r="AL23" s="85" t="s">
        <v>1426</v>
      </c>
      <c r="AM23" s="79" t="s">
        <v>1772</v>
      </c>
      <c r="AN23" s="79" t="b">
        <v>0</v>
      </c>
      <c r="AO23" s="85" t="s">
        <v>1426</v>
      </c>
      <c r="AP23" s="79" t="s">
        <v>176</v>
      </c>
      <c r="AQ23" s="79">
        <v>0</v>
      </c>
      <c r="AR23" s="79">
        <v>0</v>
      </c>
      <c r="AS23" s="79"/>
      <c r="AT23" s="79"/>
      <c r="AU23" s="79"/>
      <c r="AV23" s="79"/>
      <c r="AW23" s="79"/>
      <c r="AX23" s="79"/>
      <c r="AY23" s="79"/>
      <c r="AZ23" s="79"/>
      <c r="BA23">
        <v>1</v>
      </c>
      <c r="BB23" s="78" t="str">
        <f>REPLACE(INDEX(GroupVertices[Group],MATCH(Edges[[#This Row],[Vertex 1]],GroupVertices[Vertex],0)),1,1,"")</f>
        <v>20</v>
      </c>
      <c r="BC23" s="78" t="str">
        <f>REPLACE(INDEX(GroupVertices[Group],MATCH(Edges[[#This Row],[Vertex 2]],GroupVertices[Vertex],0)),1,1,"")</f>
        <v>20</v>
      </c>
      <c r="BD23" s="48"/>
      <c r="BE23" s="49"/>
      <c r="BF23" s="48"/>
      <c r="BG23" s="49"/>
      <c r="BH23" s="48"/>
      <c r="BI23" s="49"/>
      <c r="BJ23" s="48"/>
      <c r="BK23" s="49"/>
      <c r="BL23" s="48"/>
    </row>
    <row r="24" spans="1:64" ht="15">
      <c r="A24" s="64" t="s">
        <v>225</v>
      </c>
      <c r="B24" s="64" t="s">
        <v>224</v>
      </c>
      <c r="C24" s="65" t="s">
        <v>5054</v>
      </c>
      <c r="D24" s="66">
        <v>3</v>
      </c>
      <c r="E24" s="67" t="s">
        <v>132</v>
      </c>
      <c r="F24" s="68">
        <v>35</v>
      </c>
      <c r="G24" s="65"/>
      <c r="H24" s="69"/>
      <c r="I24" s="70"/>
      <c r="J24" s="70"/>
      <c r="K24" s="34" t="s">
        <v>65</v>
      </c>
      <c r="L24" s="77">
        <v>24</v>
      </c>
      <c r="M24" s="77"/>
      <c r="N24" s="72"/>
      <c r="O24" s="79" t="s">
        <v>506</v>
      </c>
      <c r="P24" s="81">
        <v>43774.92155092592</v>
      </c>
      <c r="Q24" s="79" t="s">
        <v>513</v>
      </c>
      <c r="R24" s="79"/>
      <c r="S24" s="79"/>
      <c r="T24" s="79" t="s">
        <v>748</v>
      </c>
      <c r="U24" s="79"/>
      <c r="V24" s="82" t="s">
        <v>898</v>
      </c>
      <c r="W24" s="81">
        <v>43774.92155092592</v>
      </c>
      <c r="X24" s="82" t="s">
        <v>1117</v>
      </c>
      <c r="Y24" s="79"/>
      <c r="Z24" s="79"/>
      <c r="AA24" s="85" t="s">
        <v>1427</v>
      </c>
      <c r="AB24" s="79"/>
      <c r="AC24" s="79" t="b">
        <v>0</v>
      </c>
      <c r="AD24" s="79">
        <v>0</v>
      </c>
      <c r="AE24" s="85" t="s">
        <v>1737</v>
      </c>
      <c r="AF24" s="79" t="b">
        <v>0</v>
      </c>
      <c r="AG24" s="79" t="s">
        <v>1751</v>
      </c>
      <c r="AH24" s="79"/>
      <c r="AI24" s="85" t="s">
        <v>1737</v>
      </c>
      <c r="AJ24" s="79" t="b">
        <v>0</v>
      </c>
      <c r="AK24" s="79">
        <v>2</v>
      </c>
      <c r="AL24" s="85" t="s">
        <v>1426</v>
      </c>
      <c r="AM24" s="79" t="s">
        <v>1772</v>
      </c>
      <c r="AN24" s="79" t="b">
        <v>0</v>
      </c>
      <c r="AO24" s="85" t="s">
        <v>1426</v>
      </c>
      <c r="AP24" s="79" t="s">
        <v>176</v>
      </c>
      <c r="AQ24" s="79">
        <v>0</v>
      </c>
      <c r="AR24" s="79">
        <v>0</v>
      </c>
      <c r="AS24" s="79"/>
      <c r="AT24" s="79"/>
      <c r="AU24" s="79"/>
      <c r="AV24" s="79"/>
      <c r="AW24" s="79"/>
      <c r="AX24" s="79"/>
      <c r="AY24" s="79"/>
      <c r="AZ24" s="79"/>
      <c r="BA24">
        <v>1</v>
      </c>
      <c r="BB24" s="78" t="str">
        <f>REPLACE(INDEX(GroupVertices[Group],MATCH(Edges[[#This Row],[Vertex 1]],GroupVertices[Vertex],0)),1,1,"")</f>
        <v>20</v>
      </c>
      <c r="BC24" s="78" t="str">
        <f>REPLACE(INDEX(GroupVertices[Group],MATCH(Edges[[#This Row],[Vertex 2]],GroupVertices[Vertex],0)),1,1,"")</f>
        <v>20</v>
      </c>
      <c r="BD24" s="48">
        <v>0</v>
      </c>
      <c r="BE24" s="49">
        <v>0</v>
      </c>
      <c r="BF24" s="48">
        <v>0</v>
      </c>
      <c r="BG24" s="49">
        <v>0</v>
      </c>
      <c r="BH24" s="48">
        <v>0</v>
      </c>
      <c r="BI24" s="49">
        <v>0</v>
      </c>
      <c r="BJ24" s="48">
        <v>21</v>
      </c>
      <c r="BK24" s="49">
        <v>100</v>
      </c>
      <c r="BL24" s="48">
        <v>21</v>
      </c>
    </row>
    <row r="25" spans="1:64" ht="15">
      <c r="A25" s="64" t="s">
        <v>226</v>
      </c>
      <c r="B25" s="64" t="s">
        <v>464</v>
      </c>
      <c r="C25" s="65" t="s">
        <v>5054</v>
      </c>
      <c r="D25" s="66">
        <v>3</v>
      </c>
      <c r="E25" s="67" t="s">
        <v>132</v>
      </c>
      <c r="F25" s="68">
        <v>35</v>
      </c>
      <c r="G25" s="65"/>
      <c r="H25" s="69"/>
      <c r="I25" s="70"/>
      <c r="J25" s="70"/>
      <c r="K25" s="34" t="s">
        <v>65</v>
      </c>
      <c r="L25" s="77">
        <v>25</v>
      </c>
      <c r="M25" s="77"/>
      <c r="N25" s="72"/>
      <c r="O25" s="79" t="s">
        <v>506</v>
      </c>
      <c r="P25" s="81">
        <v>43775.02548611111</v>
      </c>
      <c r="Q25" s="79" t="s">
        <v>515</v>
      </c>
      <c r="R25" s="82" t="s">
        <v>671</v>
      </c>
      <c r="S25" s="79" t="s">
        <v>719</v>
      </c>
      <c r="T25" s="79" t="s">
        <v>750</v>
      </c>
      <c r="U25" s="79"/>
      <c r="V25" s="82" t="s">
        <v>899</v>
      </c>
      <c r="W25" s="81">
        <v>43775.02548611111</v>
      </c>
      <c r="X25" s="82" t="s">
        <v>1118</v>
      </c>
      <c r="Y25" s="79"/>
      <c r="Z25" s="79"/>
      <c r="AA25" s="85" t="s">
        <v>1428</v>
      </c>
      <c r="AB25" s="79"/>
      <c r="AC25" s="79" t="b">
        <v>0</v>
      </c>
      <c r="AD25" s="79">
        <v>0</v>
      </c>
      <c r="AE25" s="85" t="s">
        <v>1737</v>
      </c>
      <c r="AF25" s="79" t="b">
        <v>1</v>
      </c>
      <c r="AG25" s="79" t="s">
        <v>1751</v>
      </c>
      <c r="AH25" s="79"/>
      <c r="AI25" s="85" t="s">
        <v>1762</v>
      </c>
      <c r="AJ25" s="79" t="b">
        <v>0</v>
      </c>
      <c r="AK25" s="79">
        <v>0</v>
      </c>
      <c r="AL25" s="85" t="s">
        <v>1737</v>
      </c>
      <c r="AM25" s="79" t="s">
        <v>1772</v>
      </c>
      <c r="AN25" s="79" t="b">
        <v>0</v>
      </c>
      <c r="AO25" s="85" t="s">
        <v>1428</v>
      </c>
      <c r="AP25" s="79" t="s">
        <v>176</v>
      </c>
      <c r="AQ25" s="79">
        <v>0</v>
      </c>
      <c r="AR25" s="79">
        <v>0</v>
      </c>
      <c r="AS25" s="79" t="s">
        <v>1805</v>
      </c>
      <c r="AT25" s="79" t="s">
        <v>1810</v>
      </c>
      <c r="AU25" s="79" t="s">
        <v>1813</v>
      </c>
      <c r="AV25" s="79" t="s">
        <v>1816</v>
      </c>
      <c r="AW25" s="79" t="s">
        <v>1821</v>
      </c>
      <c r="AX25" s="79" t="s">
        <v>1826</v>
      </c>
      <c r="AY25" s="79" t="s">
        <v>1830</v>
      </c>
      <c r="AZ25" s="82" t="s">
        <v>1832</v>
      </c>
      <c r="BA25">
        <v>1</v>
      </c>
      <c r="BB25" s="78" t="str">
        <f>REPLACE(INDEX(GroupVertices[Group],MATCH(Edges[[#This Row],[Vertex 1]],GroupVertices[Vertex],0)),1,1,"")</f>
        <v>39</v>
      </c>
      <c r="BC25" s="78" t="str">
        <f>REPLACE(INDEX(GroupVertices[Group],MATCH(Edges[[#This Row],[Vertex 2]],GroupVertices[Vertex],0)),1,1,"")</f>
        <v>39</v>
      </c>
      <c r="BD25" s="48">
        <v>6</v>
      </c>
      <c r="BE25" s="49">
        <v>20.689655172413794</v>
      </c>
      <c r="BF25" s="48">
        <v>0</v>
      </c>
      <c r="BG25" s="49">
        <v>0</v>
      </c>
      <c r="BH25" s="48">
        <v>0</v>
      </c>
      <c r="BI25" s="49">
        <v>0</v>
      </c>
      <c r="BJ25" s="48">
        <v>23</v>
      </c>
      <c r="BK25" s="49">
        <v>79.3103448275862</v>
      </c>
      <c r="BL25" s="48">
        <v>29</v>
      </c>
    </row>
    <row r="26" spans="1:64" ht="15">
      <c r="A26" s="64" t="s">
        <v>227</v>
      </c>
      <c r="B26" s="64" t="s">
        <v>465</v>
      </c>
      <c r="C26" s="65" t="s">
        <v>5054</v>
      </c>
      <c r="D26" s="66">
        <v>3</v>
      </c>
      <c r="E26" s="67" t="s">
        <v>132</v>
      </c>
      <c r="F26" s="68">
        <v>35</v>
      </c>
      <c r="G26" s="65"/>
      <c r="H26" s="69"/>
      <c r="I26" s="70"/>
      <c r="J26" s="70"/>
      <c r="K26" s="34" t="s">
        <v>65</v>
      </c>
      <c r="L26" s="77">
        <v>26</v>
      </c>
      <c r="M26" s="77"/>
      <c r="N26" s="72"/>
      <c r="O26" s="79" t="s">
        <v>507</v>
      </c>
      <c r="P26" s="81">
        <v>43775.01841435185</v>
      </c>
      <c r="Q26" s="79" t="s">
        <v>516</v>
      </c>
      <c r="R26" s="79"/>
      <c r="S26" s="79"/>
      <c r="T26" s="79" t="s">
        <v>751</v>
      </c>
      <c r="U26" s="79"/>
      <c r="V26" s="82" t="s">
        <v>900</v>
      </c>
      <c r="W26" s="81">
        <v>43775.01841435185</v>
      </c>
      <c r="X26" s="82" t="s">
        <v>1119</v>
      </c>
      <c r="Y26" s="79"/>
      <c r="Z26" s="79"/>
      <c r="AA26" s="85" t="s">
        <v>1429</v>
      </c>
      <c r="AB26" s="85" t="s">
        <v>1725</v>
      </c>
      <c r="AC26" s="79" t="b">
        <v>0</v>
      </c>
      <c r="AD26" s="79">
        <v>0</v>
      </c>
      <c r="AE26" s="85" t="s">
        <v>1739</v>
      </c>
      <c r="AF26" s="79" t="b">
        <v>0</v>
      </c>
      <c r="AG26" s="79" t="s">
        <v>1751</v>
      </c>
      <c r="AH26" s="79"/>
      <c r="AI26" s="85" t="s">
        <v>1737</v>
      </c>
      <c r="AJ26" s="79" t="b">
        <v>0</v>
      </c>
      <c r="AK26" s="79">
        <v>1</v>
      </c>
      <c r="AL26" s="85" t="s">
        <v>1737</v>
      </c>
      <c r="AM26" s="79" t="s">
        <v>1773</v>
      </c>
      <c r="AN26" s="79" t="b">
        <v>0</v>
      </c>
      <c r="AO26" s="85" t="s">
        <v>1725</v>
      </c>
      <c r="AP26" s="79" t="s">
        <v>176</v>
      </c>
      <c r="AQ26" s="79">
        <v>0</v>
      </c>
      <c r="AR26" s="79">
        <v>0</v>
      </c>
      <c r="AS26" s="79"/>
      <c r="AT26" s="79"/>
      <c r="AU26" s="79"/>
      <c r="AV26" s="79"/>
      <c r="AW26" s="79"/>
      <c r="AX26" s="79"/>
      <c r="AY26" s="79"/>
      <c r="AZ26" s="79"/>
      <c r="BA26">
        <v>1</v>
      </c>
      <c r="BB26" s="78" t="str">
        <f>REPLACE(INDEX(GroupVertices[Group],MATCH(Edges[[#This Row],[Vertex 1]],GroupVertices[Vertex],0)),1,1,"")</f>
        <v>27</v>
      </c>
      <c r="BC26" s="78" t="str">
        <f>REPLACE(INDEX(GroupVertices[Group],MATCH(Edges[[#This Row],[Vertex 2]],GroupVertices[Vertex],0)),1,1,"")</f>
        <v>27</v>
      </c>
      <c r="BD26" s="48">
        <v>0</v>
      </c>
      <c r="BE26" s="49">
        <v>0</v>
      </c>
      <c r="BF26" s="48">
        <v>0</v>
      </c>
      <c r="BG26" s="49">
        <v>0</v>
      </c>
      <c r="BH26" s="48">
        <v>0</v>
      </c>
      <c r="BI26" s="49">
        <v>0</v>
      </c>
      <c r="BJ26" s="48">
        <v>9</v>
      </c>
      <c r="BK26" s="49">
        <v>100</v>
      </c>
      <c r="BL26" s="48">
        <v>9</v>
      </c>
    </row>
    <row r="27" spans="1:64" ht="15">
      <c r="A27" s="64" t="s">
        <v>228</v>
      </c>
      <c r="B27" s="64" t="s">
        <v>465</v>
      </c>
      <c r="C27" s="65" t="s">
        <v>5054</v>
      </c>
      <c r="D27" s="66">
        <v>3</v>
      </c>
      <c r="E27" s="67" t="s">
        <v>132</v>
      </c>
      <c r="F27" s="68">
        <v>35</v>
      </c>
      <c r="G27" s="65"/>
      <c r="H27" s="69"/>
      <c r="I27" s="70"/>
      <c r="J27" s="70"/>
      <c r="K27" s="34" t="s">
        <v>65</v>
      </c>
      <c r="L27" s="77">
        <v>27</v>
      </c>
      <c r="M27" s="77"/>
      <c r="N27" s="72"/>
      <c r="O27" s="79" t="s">
        <v>506</v>
      </c>
      <c r="P27" s="81">
        <v>43775.03737268518</v>
      </c>
      <c r="Q27" s="79" t="s">
        <v>517</v>
      </c>
      <c r="R27" s="79"/>
      <c r="S27" s="79"/>
      <c r="T27" s="79" t="s">
        <v>751</v>
      </c>
      <c r="U27" s="79"/>
      <c r="V27" s="82" t="s">
        <v>901</v>
      </c>
      <c r="W27" s="81">
        <v>43775.03737268518</v>
      </c>
      <c r="X27" s="82" t="s">
        <v>1120</v>
      </c>
      <c r="Y27" s="79"/>
      <c r="Z27" s="79"/>
      <c r="AA27" s="85" t="s">
        <v>1430</v>
      </c>
      <c r="AB27" s="79"/>
      <c r="AC27" s="79" t="b">
        <v>0</v>
      </c>
      <c r="AD27" s="79">
        <v>0</v>
      </c>
      <c r="AE27" s="85" t="s">
        <v>1737</v>
      </c>
      <c r="AF27" s="79" t="b">
        <v>0</v>
      </c>
      <c r="AG27" s="79" t="s">
        <v>1751</v>
      </c>
      <c r="AH27" s="79"/>
      <c r="AI27" s="85" t="s">
        <v>1737</v>
      </c>
      <c r="AJ27" s="79" t="b">
        <v>0</v>
      </c>
      <c r="AK27" s="79">
        <v>1</v>
      </c>
      <c r="AL27" s="85" t="s">
        <v>1429</v>
      </c>
      <c r="AM27" s="79" t="s">
        <v>1775</v>
      </c>
      <c r="AN27" s="79" t="b">
        <v>0</v>
      </c>
      <c r="AO27" s="85" t="s">
        <v>1429</v>
      </c>
      <c r="AP27" s="79" t="s">
        <v>176</v>
      </c>
      <c r="AQ27" s="79">
        <v>0</v>
      </c>
      <c r="AR27" s="79">
        <v>0</v>
      </c>
      <c r="AS27" s="79"/>
      <c r="AT27" s="79"/>
      <c r="AU27" s="79"/>
      <c r="AV27" s="79"/>
      <c r="AW27" s="79"/>
      <c r="AX27" s="79"/>
      <c r="AY27" s="79"/>
      <c r="AZ27" s="79"/>
      <c r="BA27">
        <v>1</v>
      </c>
      <c r="BB27" s="78" t="str">
        <f>REPLACE(INDEX(GroupVertices[Group],MATCH(Edges[[#This Row],[Vertex 1]],GroupVertices[Vertex],0)),1,1,"")</f>
        <v>27</v>
      </c>
      <c r="BC27" s="78" t="str">
        <f>REPLACE(INDEX(GroupVertices[Group],MATCH(Edges[[#This Row],[Vertex 2]],GroupVertices[Vertex],0)),1,1,"")</f>
        <v>27</v>
      </c>
      <c r="BD27" s="48"/>
      <c r="BE27" s="49"/>
      <c r="BF27" s="48"/>
      <c r="BG27" s="49"/>
      <c r="BH27" s="48"/>
      <c r="BI27" s="49"/>
      <c r="BJ27" s="48"/>
      <c r="BK27" s="49"/>
      <c r="BL27" s="48"/>
    </row>
    <row r="28" spans="1:64" ht="15">
      <c r="A28" s="64" t="s">
        <v>228</v>
      </c>
      <c r="B28" s="64" t="s">
        <v>227</v>
      </c>
      <c r="C28" s="65" t="s">
        <v>5054</v>
      </c>
      <c r="D28" s="66">
        <v>3</v>
      </c>
      <c r="E28" s="67" t="s">
        <v>132</v>
      </c>
      <c r="F28" s="68">
        <v>35</v>
      </c>
      <c r="G28" s="65"/>
      <c r="H28" s="69"/>
      <c r="I28" s="70"/>
      <c r="J28" s="70"/>
      <c r="K28" s="34" t="s">
        <v>65</v>
      </c>
      <c r="L28" s="77">
        <v>28</v>
      </c>
      <c r="M28" s="77"/>
      <c r="N28" s="72"/>
      <c r="O28" s="79" t="s">
        <v>506</v>
      </c>
      <c r="P28" s="81">
        <v>43775.03737268518</v>
      </c>
      <c r="Q28" s="79" t="s">
        <v>517</v>
      </c>
      <c r="R28" s="79"/>
      <c r="S28" s="79"/>
      <c r="T28" s="79" t="s">
        <v>751</v>
      </c>
      <c r="U28" s="79"/>
      <c r="V28" s="82" t="s">
        <v>901</v>
      </c>
      <c r="W28" s="81">
        <v>43775.03737268518</v>
      </c>
      <c r="X28" s="82" t="s">
        <v>1120</v>
      </c>
      <c r="Y28" s="79"/>
      <c r="Z28" s="79"/>
      <c r="AA28" s="85" t="s">
        <v>1430</v>
      </c>
      <c r="AB28" s="79"/>
      <c r="AC28" s="79" t="b">
        <v>0</v>
      </c>
      <c r="AD28" s="79">
        <v>0</v>
      </c>
      <c r="AE28" s="85" t="s">
        <v>1737</v>
      </c>
      <c r="AF28" s="79" t="b">
        <v>0</v>
      </c>
      <c r="AG28" s="79" t="s">
        <v>1751</v>
      </c>
      <c r="AH28" s="79"/>
      <c r="AI28" s="85" t="s">
        <v>1737</v>
      </c>
      <c r="AJ28" s="79" t="b">
        <v>0</v>
      </c>
      <c r="AK28" s="79">
        <v>1</v>
      </c>
      <c r="AL28" s="85" t="s">
        <v>1429</v>
      </c>
      <c r="AM28" s="79" t="s">
        <v>1775</v>
      </c>
      <c r="AN28" s="79" t="b">
        <v>0</v>
      </c>
      <c r="AO28" s="85" t="s">
        <v>1429</v>
      </c>
      <c r="AP28" s="79" t="s">
        <v>176</v>
      </c>
      <c r="AQ28" s="79">
        <v>0</v>
      </c>
      <c r="AR28" s="79">
        <v>0</v>
      </c>
      <c r="AS28" s="79"/>
      <c r="AT28" s="79"/>
      <c r="AU28" s="79"/>
      <c r="AV28" s="79"/>
      <c r="AW28" s="79"/>
      <c r="AX28" s="79"/>
      <c r="AY28" s="79"/>
      <c r="AZ28" s="79"/>
      <c r="BA28">
        <v>1</v>
      </c>
      <c r="BB28" s="78" t="str">
        <f>REPLACE(INDEX(GroupVertices[Group],MATCH(Edges[[#This Row],[Vertex 1]],GroupVertices[Vertex],0)),1,1,"")</f>
        <v>27</v>
      </c>
      <c r="BC28" s="78" t="str">
        <f>REPLACE(INDEX(GroupVertices[Group],MATCH(Edges[[#This Row],[Vertex 2]],GroupVertices[Vertex],0)),1,1,"")</f>
        <v>27</v>
      </c>
      <c r="BD28" s="48">
        <v>0</v>
      </c>
      <c r="BE28" s="49">
        <v>0</v>
      </c>
      <c r="BF28" s="48">
        <v>0</v>
      </c>
      <c r="BG28" s="49">
        <v>0</v>
      </c>
      <c r="BH28" s="48">
        <v>0</v>
      </c>
      <c r="BI28" s="49">
        <v>0</v>
      </c>
      <c r="BJ28" s="48">
        <v>11</v>
      </c>
      <c r="BK28" s="49">
        <v>100</v>
      </c>
      <c r="BL28" s="48">
        <v>11</v>
      </c>
    </row>
    <row r="29" spans="1:64" ht="15">
      <c r="A29" s="64" t="s">
        <v>229</v>
      </c>
      <c r="B29" s="64" t="s">
        <v>229</v>
      </c>
      <c r="C29" s="65" t="s">
        <v>5054</v>
      </c>
      <c r="D29" s="66">
        <v>3</v>
      </c>
      <c r="E29" s="67" t="s">
        <v>132</v>
      </c>
      <c r="F29" s="68">
        <v>35</v>
      </c>
      <c r="G29" s="65"/>
      <c r="H29" s="69"/>
      <c r="I29" s="70"/>
      <c r="J29" s="70"/>
      <c r="K29" s="34" t="s">
        <v>65</v>
      </c>
      <c r="L29" s="77">
        <v>29</v>
      </c>
      <c r="M29" s="77"/>
      <c r="N29" s="72"/>
      <c r="O29" s="79" t="s">
        <v>176</v>
      </c>
      <c r="P29" s="81">
        <v>43775.10303240741</v>
      </c>
      <c r="Q29" s="79" t="s">
        <v>518</v>
      </c>
      <c r="R29" s="79"/>
      <c r="S29" s="79"/>
      <c r="T29" s="79" t="s">
        <v>752</v>
      </c>
      <c r="U29" s="79"/>
      <c r="V29" s="82" t="s">
        <v>902</v>
      </c>
      <c r="W29" s="81">
        <v>43775.10303240741</v>
      </c>
      <c r="X29" s="82" t="s">
        <v>1121</v>
      </c>
      <c r="Y29" s="79"/>
      <c r="Z29" s="79"/>
      <c r="AA29" s="85" t="s">
        <v>1431</v>
      </c>
      <c r="AB29" s="79"/>
      <c r="AC29" s="79" t="b">
        <v>0</v>
      </c>
      <c r="AD29" s="79">
        <v>0</v>
      </c>
      <c r="AE29" s="85" t="s">
        <v>1737</v>
      </c>
      <c r="AF29" s="79" t="b">
        <v>0</v>
      </c>
      <c r="AG29" s="79" t="s">
        <v>1751</v>
      </c>
      <c r="AH29" s="79"/>
      <c r="AI29" s="85" t="s">
        <v>1737</v>
      </c>
      <c r="AJ29" s="79" t="b">
        <v>0</v>
      </c>
      <c r="AK29" s="79">
        <v>0</v>
      </c>
      <c r="AL29" s="85" t="s">
        <v>1737</v>
      </c>
      <c r="AM29" s="79" t="s">
        <v>1775</v>
      </c>
      <c r="AN29" s="79" t="b">
        <v>0</v>
      </c>
      <c r="AO29" s="85" t="s">
        <v>1431</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2</v>
      </c>
      <c r="BE29" s="49">
        <v>4.081632653061225</v>
      </c>
      <c r="BF29" s="48">
        <v>0</v>
      </c>
      <c r="BG29" s="49">
        <v>0</v>
      </c>
      <c r="BH29" s="48">
        <v>0</v>
      </c>
      <c r="BI29" s="49">
        <v>0</v>
      </c>
      <c r="BJ29" s="48">
        <v>47</v>
      </c>
      <c r="BK29" s="49">
        <v>95.91836734693878</v>
      </c>
      <c r="BL29" s="48">
        <v>49</v>
      </c>
    </row>
    <row r="30" spans="1:64" ht="15">
      <c r="A30" s="64" t="s">
        <v>230</v>
      </c>
      <c r="B30" s="64" t="s">
        <v>466</v>
      </c>
      <c r="C30" s="65" t="s">
        <v>5054</v>
      </c>
      <c r="D30" s="66">
        <v>3</v>
      </c>
      <c r="E30" s="67" t="s">
        <v>132</v>
      </c>
      <c r="F30" s="68">
        <v>35</v>
      </c>
      <c r="G30" s="65"/>
      <c r="H30" s="69"/>
      <c r="I30" s="70"/>
      <c r="J30" s="70"/>
      <c r="K30" s="34" t="s">
        <v>65</v>
      </c>
      <c r="L30" s="77">
        <v>30</v>
      </c>
      <c r="M30" s="77"/>
      <c r="N30" s="72"/>
      <c r="O30" s="79" t="s">
        <v>506</v>
      </c>
      <c r="P30" s="81">
        <v>43775.41950231481</v>
      </c>
      <c r="Q30" s="79" t="s">
        <v>519</v>
      </c>
      <c r="R30" s="79"/>
      <c r="S30" s="79"/>
      <c r="T30" s="79" t="s">
        <v>753</v>
      </c>
      <c r="U30" s="79"/>
      <c r="V30" s="82" t="s">
        <v>903</v>
      </c>
      <c r="W30" s="81">
        <v>43775.41950231481</v>
      </c>
      <c r="X30" s="82" t="s">
        <v>1122</v>
      </c>
      <c r="Y30" s="79"/>
      <c r="Z30" s="79"/>
      <c r="AA30" s="85" t="s">
        <v>1432</v>
      </c>
      <c r="AB30" s="79"/>
      <c r="AC30" s="79" t="b">
        <v>0</v>
      </c>
      <c r="AD30" s="79">
        <v>1</v>
      </c>
      <c r="AE30" s="85" t="s">
        <v>1737</v>
      </c>
      <c r="AF30" s="79" t="b">
        <v>0</v>
      </c>
      <c r="AG30" s="79" t="s">
        <v>1751</v>
      </c>
      <c r="AH30" s="79"/>
      <c r="AI30" s="85" t="s">
        <v>1737</v>
      </c>
      <c r="AJ30" s="79" t="b">
        <v>0</v>
      </c>
      <c r="AK30" s="79">
        <v>0</v>
      </c>
      <c r="AL30" s="85" t="s">
        <v>1737</v>
      </c>
      <c r="AM30" s="79" t="s">
        <v>1772</v>
      </c>
      <c r="AN30" s="79" t="b">
        <v>0</v>
      </c>
      <c r="AO30" s="85" t="s">
        <v>1432</v>
      </c>
      <c r="AP30" s="79" t="s">
        <v>176</v>
      </c>
      <c r="AQ30" s="79">
        <v>0</v>
      </c>
      <c r="AR30" s="79">
        <v>0</v>
      </c>
      <c r="AS30" s="79"/>
      <c r="AT30" s="79"/>
      <c r="AU30" s="79"/>
      <c r="AV30" s="79"/>
      <c r="AW30" s="79"/>
      <c r="AX30" s="79"/>
      <c r="AY30" s="79"/>
      <c r="AZ30" s="79"/>
      <c r="BA30">
        <v>1</v>
      </c>
      <c r="BB30" s="78" t="str">
        <f>REPLACE(INDEX(GroupVertices[Group],MATCH(Edges[[#This Row],[Vertex 1]],GroupVertices[Vertex],0)),1,1,"")</f>
        <v>26</v>
      </c>
      <c r="BC30" s="78" t="str">
        <f>REPLACE(INDEX(GroupVertices[Group],MATCH(Edges[[#This Row],[Vertex 2]],GroupVertices[Vertex],0)),1,1,"")</f>
        <v>26</v>
      </c>
      <c r="BD30" s="48"/>
      <c r="BE30" s="49"/>
      <c r="BF30" s="48"/>
      <c r="BG30" s="49"/>
      <c r="BH30" s="48"/>
      <c r="BI30" s="49"/>
      <c r="BJ30" s="48"/>
      <c r="BK30" s="49"/>
      <c r="BL30" s="48"/>
    </row>
    <row r="31" spans="1:64" ht="15">
      <c r="A31" s="64" t="s">
        <v>230</v>
      </c>
      <c r="B31" s="64" t="s">
        <v>467</v>
      </c>
      <c r="C31" s="65" t="s">
        <v>5054</v>
      </c>
      <c r="D31" s="66">
        <v>3</v>
      </c>
      <c r="E31" s="67" t="s">
        <v>132</v>
      </c>
      <c r="F31" s="68">
        <v>35</v>
      </c>
      <c r="G31" s="65"/>
      <c r="H31" s="69"/>
      <c r="I31" s="70"/>
      <c r="J31" s="70"/>
      <c r="K31" s="34" t="s">
        <v>65</v>
      </c>
      <c r="L31" s="77">
        <v>31</v>
      </c>
      <c r="M31" s="77"/>
      <c r="N31" s="72"/>
      <c r="O31" s="79" t="s">
        <v>506</v>
      </c>
      <c r="P31" s="81">
        <v>43775.41950231481</v>
      </c>
      <c r="Q31" s="79" t="s">
        <v>519</v>
      </c>
      <c r="R31" s="79"/>
      <c r="S31" s="79"/>
      <c r="T31" s="79" t="s">
        <v>753</v>
      </c>
      <c r="U31" s="79"/>
      <c r="V31" s="82" t="s">
        <v>903</v>
      </c>
      <c r="W31" s="81">
        <v>43775.41950231481</v>
      </c>
      <c r="X31" s="82" t="s">
        <v>1122</v>
      </c>
      <c r="Y31" s="79"/>
      <c r="Z31" s="79"/>
      <c r="AA31" s="85" t="s">
        <v>1432</v>
      </c>
      <c r="AB31" s="79"/>
      <c r="AC31" s="79" t="b">
        <v>0</v>
      </c>
      <c r="AD31" s="79">
        <v>1</v>
      </c>
      <c r="AE31" s="85" t="s">
        <v>1737</v>
      </c>
      <c r="AF31" s="79" t="b">
        <v>0</v>
      </c>
      <c r="AG31" s="79" t="s">
        <v>1751</v>
      </c>
      <c r="AH31" s="79"/>
      <c r="AI31" s="85" t="s">
        <v>1737</v>
      </c>
      <c r="AJ31" s="79" t="b">
        <v>0</v>
      </c>
      <c r="AK31" s="79">
        <v>0</v>
      </c>
      <c r="AL31" s="85" t="s">
        <v>1737</v>
      </c>
      <c r="AM31" s="79" t="s">
        <v>1772</v>
      </c>
      <c r="AN31" s="79" t="b">
        <v>0</v>
      </c>
      <c r="AO31" s="85" t="s">
        <v>1432</v>
      </c>
      <c r="AP31" s="79" t="s">
        <v>176</v>
      </c>
      <c r="AQ31" s="79">
        <v>0</v>
      </c>
      <c r="AR31" s="79">
        <v>0</v>
      </c>
      <c r="AS31" s="79"/>
      <c r="AT31" s="79"/>
      <c r="AU31" s="79"/>
      <c r="AV31" s="79"/>
      <c r="AW31" s="79"/>
      <c r="AX31" s="79"/>
      <c r="AY31" s="79"/>
      <c r="AZ31" s="79"/>
      <c r="BA31">
        <v>1</v>
      </c>
      <c r="BB31" s="78" t="str">
        <f>REPLACE(INDEX(GroupVertices[Group],MATCH(Edges[[#This Row],[Vertex 1]],GroupVertices[Vertex],0)),1,1,"")</f>
        <v>26</v>
      </c>
      <c r="BC31" s="78" t="str">
        <f>REPLACE(INDEX(GroupVertices[Group],MATCH(Edges[[#This Row],[Vertex 2]],GroupVertices[Vertex],0)),1,1,"")</f>
        <v>26</v>
      </c>
      <c r="BD31" s="48">
        <v>0</v>
      </c>
      <c r="BE31" s="49">
        <v>0</v>
      </c>
      <c r="BF31" s="48">
        <v>1</v>
      </c>
      <c r="BG31" s="49">
        <v>3.8461538461538463</v>
      </c>
      <c r="BH31" s="48">
        <v>0</v>
      </c>
      <c r="BI31" s="49">
        <v>0</v>
      </c>
      <c r="BJ31" s="48">
        <v>25</v>
      </c>
      <c r="BK31" s="49">
        <v>96.15384615384616</v>
      </c>
      <c r="BL31" s="48">
        <v>26</v>
      </c>
    </row>
    <row r="32" spans="1:64" ht="15">
      <c r="A32" s="64" t="s">
        <v>231</v>
      </c>
      <c r="B32" s="64" t="s">
        <v>231</v>
      </c>
      <c r="C32" s="65" t="s">
        <v>5055</v>
      </c>
      <c r="D32" s="66">
        <v>6.5</v>
      </c>
      <c r="E32" s="67" t="s">
        <v>136</v>
      </c>
      <c r="F32" s="68">
        <v>23.5</v>
      </c>
      <c r="G32" s="65"/>
      <c r="H32" s="69"/>
      <c r="I32" s="70"/>
      <c r="J32" s="70"/>
      <c r="K32" s="34" t="s">
        <v>65</v>
      </c>
      <c r="L32" s="77">
        <v>32</v>
      </c>
      <c r="M32" s="77"/>
      <c r="N32" s="72"/>
      <c r="O32" s="79" t="s">
        <v>176</v>
      </c>
      <c r="P32" s="81">
        <v>43774.32219907407</v>
      </c>
      <c r="Q32" s="79" t="s">
        <v>520</v>
      </c>
      <c r="R32" s="79"/>
      <c r="S32" s="79"/>
      <c r="T32" s="79" t="s">
        <v>744</v>
      </c>
      <c r="U32" s="79"/>
      <c r="V32" s="82" t="s">
        <v>904</v>
      </c>
      <c r="W32" s="81">
        <v>43774.32219907407</v>
      </c>
      <c r="X32" s="82" t="s">
        <v>1123</v>
      </c>
      <c r="Y32" s="79"/>
      <c r="Z32" s="79"/>
      <c r="AA32" s="85" t="s">
        <v>1433</v>
      </c>
      <c r="AB32" s="79"/>
      <c r="AC32" s="79" t="b">
        <v>0</v>
      </c>
      <c r="AD32" s="79">
        <v>4</v>
      </c>
      <c r="AE32" s="85" t="s">
        <v>1737</v>
      </c>
      <c r="AF32" s="79" t="b">
        <v>0</v>
      </c>
      <c r="AG32" s="79" t="s">
        <v>1752</v>
      </c>
      <c r="AH32" s="79"/>
      <c r="AI32" s="85" t="s">
        <v>1737</v>
      </c>
      <c r="AJ32" s="79" t="b">
        <v>0</v>
      </c>
      <c r="AK32" s="79">
        <v>2</v>
      </c>
      <c r="AL32" s="85" t="s">
        <v>1737</v>
      </c>
      <c r="AM32" s="79" t="s">
        <v>1773</v>
      </c>
      <c r="AN32" s="79" t="b">
        <v>0</v>
      </c>
      <c r="AO32" s="85" t="s">
        <v>1433</v>
      </c>
      <c r="AP32" s="79" t="s">
        <v>176</v>
      </c>
      <c r="AQ32" s="79">
        <v>0</v>
      </c>
      <c r="AR32" s="79">
        <v>0</v>
      </c>
      <c r="AS32" s="79"/>
      <c r="AT32" s="79"/>
      <c r="AU32" s="79"/>
      <c r="AV32" s="79"/>
      <c r="AW32" s="79"/>
      <c r="AX32" s="79"/>
      <c r="AY32" s="79"/>
      <c r="AZ32" s="79"/>
      <c r="BA32">
        <v>2</v>
      </c>
      <c r="BB32" s="78" t="str">
        <f>REPLACE(INDEX(GroupVertices[Group],MATCH(Edges[[#This Row],[Vertex 1]],GroupVertices[Vertex],0)),1,1,"")</f>
        <v>40</v>
      </c>
      <c r="BC32" s="78" t="str">
        <f>REPLACE(INDEX(GroupVertices[Group],MATCH(Edges[[#This Row],[Vertex 2]],GroupVertices[Vertex],0)),1,1,"")</f>
        <v>40</v>
      </c>
      <c r="BD32" s="48">
        <v>0</v>
      </c>
      <c r="BE32" s="49">
        <v>0</v>
      </c>
      <c r="BF32" s="48">
        <v>0</v>
      </c>
      <c r="BG32" s="49">
        <v>0</v>
      </c>
      <c r="BH32" s="48">
        <v>0</v>
      </c>
      <c r="BI32" s="49">
        <v>0</v>
      </c>
      <c r="BJ32" s="48">
        <v>17</v>
      </c>
      <c r="BK32" s="49">
        <v>100</v>
      </c>
      <c r="BL32" s="48">
        <v>17</v>
      </c>
    </row>
    <row r="33" spans="1:64" ht="15">
      <c r="A33" s="64" t="s">
        <v>231</v>
      </c>
      <c r="B33" s="64" t="s">
        <v>231</v>
      </c>
      <c r="C33" s="65" t="s">
        <v>5055</v>
      </c>
      <c r="D33" s="66">
        <v>6.5</v>
      </c>
      <c r="E33" s="67" t="s">
        <v>136</v>
      </c>
      <c r="F33" s="68">
        <v>23.5</v>
      </c>
      <c r="G33" s="65"/>
      <c r="H33" s="69"/>
      <c r="I33" s="70"/>
      <c r="J33" s="70"/>
      <c r="K33" s="34" t="s">
        <v>65</v>
      </c>
      <c r="L33" s="77">
        <v>33</v>
      </c>
      <c r="M33" s="77"/>
      <c r="N33" s="72"/>
      <c r="O33" s="79" t="s">
        <v>176</v>
      </c>
      <c r="P33" s="81">
        <v>43775.42638888889</v>
      </c>
      <c r="Q33" s="79" t="s">
        <v>521</v>
      </c>
      <c r="R33" s="79"/>
      <c r="S33" s="79"/>
      <c r="T33" s="79" t="s">
        <v>754</v>
      </c>
      <c r="U33" s="82" t="s">
        <v>842</v>
      </c>
      <c r="V33" s="82" t="s">
        <v>842</v>
      </c>
      <c r="W33" s="81">
        <v>43775.42638888889</v>
      </c>
      <c r="X33" s="82" t="s">
        <v>1124</v>
      </c>
      <c r="Y33" s="79"/>
      <c r="Z33" s="79"/>
      <c r="AA33" s="85" t="s">
        <v>1434</v>
      </c>
      <c r="AB33" s="79"/>
      <c r="AC33" s="79" t="b">
        <v>0</v>
      </c>
      <c r="AD33" s="79">
        <v>1</v>
      </c>
      <c r="AE33" s="85" t="s">
        <v>1737</v>
      </c>
      <c r="AF33" s="79" t="b">
        <v>0</v>
      </c>
      <c r="AG33" s="79" t="s">
        <v>1752</v>
      </c>
      <c r="AH33" s="79"/>
      <c r="AI33" s="85" t="s">
        <v>1737</v>
      </c>
      <c r="AJ33" s="79" t="b">
        <v>0</v>
      </c>
      <c r="AK33" s="79">
        <v>1</v>
      </c>
      <c r="AL33" s="85" t="s">
        <v>1737</v>
      </c>
      <c r="AM33" s="79" t="s">
        <v>1773</v>
      </c>
      <c r="AN33" s="79" t="b">
        <v>0</v>
      </c>
      <c r="AO33" s="85" t="s">
        <v>1434</v>
      </c>
      <c r="AP33" s="79" t="s">
        <v>176</v>
      </c>
      <c r="AQ33" s="79">
        <v>0</v>
      </c>
      <c r="AR33" s="79">
        <v>0</v>
      </c>
      <c r="AS33" s="79"/>
      <c r="AT33" s="79"/>
      <c r="AU33" s="79"/>
      <c r="AV33" s="79"/>
      <c r="AW33" s="79"/>
      <c r="AX33" s="79"/>
      <c r="AY33" s="79"/>
      <c r="AZ33" s="79"/>
      <c r="BA33">
        <v>2</v>
      </c>
      <c r="BB33" s="78" t="str">
        <f>REPLACE(INDEX(GroupVertices[Group],MATCH(Edges[[#This Row],[Vertex 1]],GroupVertices[Vertex],0)),1,1,"")</f>
        <v>40</v>
      </c>
      <c r="BC33" s="78" t="str">
        <f>REPLACE(INDEX(GroupVertices[Group],MATCH(Edges[[#This Row],[Vertex 2]],GroupVertices[Vertex],0)),1,1,"")</f>
        <v>40</v>
      </c>
      <c r="BD33" s="48">
        <v>0</v>
      </c>
      <c r="BE33" s="49">
        <v>0</v>
      </c>
      <c r="BF33" s="48">
        <v>0</v>
      </c>
      <c r="BG33" s="49">
        <v>0</v>
      </c>
      <c r="BH33" s="48">
        <v>0</v>
      </c>
      <c r="BI33" s="49">
        <v>0</v>
      </c>
      <c r="BJ33" s="48">
        <v>43</v>
      </c>
      <c r="BK33" s="49">
        <v>100</v>
      </c>
      <c r="BL33" s="48">
        <v>43</v>
      </c>
    </row>
    <row r="34" spans="1:64" ht="15">
      <c r="A34" s="64" t="s">
        <v>232</v>
      </c>
      <c r="B34" s="64" t="s">
        <v>233</v>
      </c>
      <c r="C34" s="65" t="s">
        <v>5054</v>
      </c>
      <c r="D34" s="66">
        <v>3</v>
      </c>
      <c r="E34" s="67" t="s">
        <v>132</v>
      </c>
      <c r="F34" s="68">
        <v>35</v>
      </c>
      <c r="G34" s="65"/>
      <c r="H34" s="69"/>
      <c r="I34" s="70"/>
      <c r="J34" s="70"/>
      <c r="K34" s="34" t="s">
        <v>65</v>
      </c>
      <c r="L34" s="77">
        <v>34</v>
      </c>
      <c r="M34" s="77"/>
      <c r="N34" s="72"/>
      <c r="O34" s="79" t="s">
        <v>506</v>
      </c>
      <c r="P34" s="81">
        <v>43775.56554398148</v>
      </c>
      <c r="Q34" s="79" t="s">
        <v>522</v>
      </c>
      <c r="R34" s="79"/>
      <c r="S34" s="79"/>
      <c r="T34" s="79" t="s">
        <v>755</v>
      </c>
      <c r="U34" s="82" t="s">
        <v>843</v>
      </c>
      <c r="V34" s="82" t="s">
        <v>843</v>
      </c>
      <c r="W34" s="81">
        <v>43775.56554398148</v>
      </c>
      <c r="X34" s="82" t="s">
        <v>1125</v>
      </c>
      <c r="Y34" s="79"/>
      <c r="Z34" s="79"/>
      <c r="AA34" s="85" t="s">
        <v>1435</v>
      </c>
      <c r="AB34" s="79"/>
      <c r="AC34" s="79" t="b">
        <v>0</v>
      </c>
      <c r="AD34" s="79">
        <v>0</v>
      </c>
      <c r="AE34" s="85" t="s">
        <v>1737</v>
      </c>
      <c r="AF34" s="79" t="b">
        <v>0</v>
      </c>
      <c r="AG34" s="79" t="s">
        <v>1751</v>
      </c>
      <c r="AH34" s="79"/>
      <c r="AI34" s="85" t="s">
        <v>1737</v>
      </c>
      <c r="AJ34" s="79" t="b">
        <v>0</v>
      </c>
      <c r="AK34" s="79">
        <v>2</v>
      </c>
      <c r="AL34" s="85" t="s">
        <v>1436</v>
      </c>
      <c r="AM34" s="79" t="s">
        <v>1775</v>
      </c>
      <c r="AN34" s="79" t="b">
        <v>0</v>
      </c>
      <c r="AO34" s="85" t="s">
        <v>1436</v>
      </c>
      <c r="AP34" s="79" t="s">
        <v>176</v>
      </c>
      <c r="AQ34" s="79">
        <v>0</v>
      </c>
      <c r="AR34" s="79">
        <v>0</v>
      </c>
      <c r="AS34" s="79"/>
      <c r="AT34" s="79"/>
      <c r="AU34" s="79"/>
      <c r="AV34" s="79"/>
      <c r="AW34" s="79"/>
      <c r="AX34" s="79"/>
      <c r="AY34" s="79"/>
      <c r="AZ34" s="79"/>
      <c r="BA34">
        <v>1</v>
      </c>
      <c r="BB34" s="78" t="str">
        <f>REPLACE(INDEX(GroupVertices[Group],MATCH(Edges[[#This Row],[Vertex 1]],GroupVertices[Vertex],0)),1,1,"")</f>
        <v>25</v>
      </c>
      <c r="BC34" s="78" t="str">
        <f>REPLACE(INDEX(GroupVertices[Group],MATCH(Edges[[#This Row],[Vertex 2]],GroupVertices[Vertex],0)),1,1,"")</f>
        <v>25</v>
      </c>
      <c r="BD34" s="48">
        <v>0</v>
      </c>
      <c r="BE34" s="49">
        <v>0</v>
      </c>
      <c r="BF34" s="48">
        <v>0</v>
      </c>
      <c r="BG34" s="49">
        <v>0</v>
      </c>
      <c r="BH34" s="48">
        <v>0</v>
      </c>
      <c r="BI34" s="49">
        <v>0</v>
      </c>
      <c r="BJ34" s="48">
        <v>12</v>
      </c>
      <c r="BK34" s="49">
        <v>100</v>
      </c>
      <c r="BL34" s="48">
        <v>12</v>
      </c>
    </row>
    <row r="35" spans="1:64" ht="15">
      <c r="A35" s="64" t="s">
        <v>233</v>
      </c>
      <c r="B35" s="64" t="s">
        <v>233</v>
      </c>
      <c r="C35" s="65" t="s">
        <v>5054</v>
      </c>
      <c r="D35" s="66">
        <v>3</v>
      </c>
      <c r="E35" s="67" t="s">
        <v>132</v>
      </c>
      <c r="F35" s="68">
        <v>35</v>
      </c>
      <c r="G35" s="65"/>
      <c r="H35" s="69"/>
      <c r="I35" s="70"/>
      <c r="J35" s="70"/>
      <c r="K35" s="34" t="s">
        <v>65</v>
      </c>
      <c r="L35" s="77">
        <v>35</v>
      </c>
      <c r="M35" s="77"/>
      <c r="N35" s="72"/>
      <c r="O35" s="79" t="s">
        <v>176</v>
      </c>
      <c r="P35" s="81">
        <v>43775.54252314815</v>
      </c>
      <c r="Q35" s="79" t="s">
        <v>523</v>
      </c>
      <c r="R35" s="79"/>
      <c r="S35" s="79"/>
      <c r="T35" s="79" t="s">
        <v>755</v>
      </c>
      <c r="U35" s="82" t="s">
        <v>843</v>
      </c>
      <c r="V35" s="82" t="s">
        <v>843</v>
      </c>
      <c r="W35" s="81">
        <v>43775.54252314815</v>
      </c>
      <c r="X35" s="82" t="s">
        <v>1126</v>
      </c>
      <c r="Y35" s="79"/>
      <c r="Z35" s="79"/>
      <c r="AA35" s="85" t="s">
        <v>1436</v>
      </c>
      <c r="AB35" s="79"/>
      <c r="AC35" s="79" t="b">
        <v>0</v>
      </c>
      <c r="AD35" s="79">
        <v>1</v>
      </c>
      <c r="AE35" s="85" t="s">
        <v>1737</v>
      </c>
      <c r="AF35" s="79" t="b">
        <v>0</v>
      </c>
      <c r="AG35" s="79" t="s">
        <v>1751</v>
      </c>
      <c r="AH35" s="79"/>
      <c r="AI35" s="85" t="s">
        <v>1737</v>
      </c>
      <c r="AJ35" s="79" t="b">
        <v>0</v>
      </c>
      <c r="AK35" s="79">
        <v>2</v>
      </c>
      <c r="AL35" s="85" t="s">
        <v>1737</v>
      </c>
      <c r="AM35" s="79" t="s">
        <v>1772</v>
      </c>
      <c r="AN35" s="79" t="b">
        <v>0</v>
      </c>
      <c r="AO35" s="85" t="s">
        <v>1436</v>
      </c>
      <c r="AP35" s="79" t="s">
        <v>176</v>
      </c>
      <c r="AQ35" s="79">
        <v>0</v>
      </c>
      <c r="AR35" s="79">
        <v>0</v>
      </c>
      <c r="AS35" s="79"/>
      <c r="AT35" s="79"/>
      <c r="AU35" s="79"/>
      <c r="AV35" s="79"/>
      <c r="AW35" s="79"/>
      <c r="AX35" s="79"/>
      <c r="AY35" s="79"/>
      <c r="AZ35" s="79"/>
      <c r="BA35">
        <v>1</v>
      </c>
      <c r="BB35" s="78" t="str">
        <f>REPLACE(INDEX(GroupVertices[Group],MATCH(Edges[[#This Row],[Vertex 1]],GroupVertices[Vertex],0)),1,1,"")</f>
        <v>25</v>
      </c>
      <c r="BC35" s="78" t="str">
        <f>REPLACE(INDEX(GroupVertices[Group],MATCH(Edges[[#This Row],[Vertex 2]],GroupVertices[Vertex],0)),1,1,"")</f>
        <v>25</v>
      </c>
      <c r="BD35" s="48">
        <v>0</v>
      </c>
      <c r="BE35" s="49">
        <v>0</v>
      </c>
      <c r="BF35" s="48">
        <v>0</v>
      </c>
      <c r="BG35" s="49">
        <v>0</v>
      </c>
      <c r="BH35" s="48">
        <v>0</v>
      </c>
      <c r="BI35" s="49">
        <v>0</v>
      </c>
      <c r="BJ35" s="48">
        <v>10</v>
      </c>
      <c r="BK35" s="49">
        <v>100</v>
      </c>
      <c r="BL35" s="48">
        <v>10</v>
      </c>
    </row>
    <row r="36" spans="1:64" ht="15">
      <c r="A36" s="64" t="s">
        <v>234</v>
      </c>
      <c r="B36" s="64" t="s">
        <v>233</v>
      </c>
      <c r="C36" s="65" t="s">
        <v>5054</v>
      </c>
      <c r="D36" s="66">
        <v>3</v>
      </c>
      <c r="E36" s="67" t="s">
        <v>132</v>
      </c>
      <c r="F36" s="68">
        <v>35</v>
      </c>
      <c r="G36" s="65"/>
      <c r="H36" s="69"/>
      <c r="I36" s="70"/>
      <c r="J36" s="70"/>
      <c r="K36" s="34" t="s">
        <v>65</v>
      </c>
      <c r="L36" s="77">
        <v>36</v>
      </c>
      <c r="M36" s="77"/>
      <c r="N36" s="72"/>
      <c r="O36" s="79" t="s">
        <v>506</v>
      </c>
      <c r="P36" s="81">
        <v>43775.62065972222</v>
      </c>
      <c r="Q36" s="79" t="s">
        <v>522</v>
      </c>
      <c r="R36" s="79"/>
      <c r="S36" s="79"/>
      <c r="T36" s="79" t="s">
        <v>755</v>
      </c>
      <c r="U36" s="82" t="s">
        <v>843</v>
      </c>
      <c r="V36" s="82" t="s">
        <v>843</v>
      </c>
      <c r="W36" s="81">
        <v>43775.62065972222</v>
      </c>
      <c r="X36" s="82" t="s">
        <v>1127</v>
      </c>
      <c r="Y36" s="79"/>
      <c r="Z36" s="79"/>
      <c r="AA36" s="85" t="s">
        <v>1437</v>
      </c>
      <c r="AB36" s="79"/>
      <c r="AC36" s="79" t="b">
        <v>0</v>
      </c>
      <c r="AD36" s="79">
        <v>0</v>
      </c>
      <c r="AE36" s="85" t="s">
        <v>1737</v>
      </c>
      <c r="AF36" s="79" t="b">
        <v>0</v>
      </c>
      <c r="AG36" s="79" t="s">
        <v>1751</v>
      </c>
      <c r="AH36" s="79"/>
      <c r="AI36" s="85" t="s">
        <v>1737</v>
      </c>
      <c r="AJ36" s="79" t="b">
        <v>0</v>
      </c>
      <c r="AK36" s="79">
        <v>2</v>
      </c>
      <c r="AL36" s="85" t="s">
        <v>1436</v>
      </c>
      <c r="AM36" s="79" t="s">
        <v>1772</v>
      </c>
      <c r="AN36" s="79" t="b">
        <v>0</v>
      </c>
      <c r="AO36" s="85" t="s">
        <v>1436</v>
      </c>
      <c r="AP36" s="79" t="s">
        <v>176</v>
      </c>
      <c r="AQ36" s="79">
        <v>0</v>
      </c>
      <c r="AR36" s="79">
        <v>0</v>
      </c>
      <c r="AS36" s="79"/>
      <c r="AT36" s="79"/>
      <c r="AU36" s="79"/>
      <c r="AV36" s="79"/>
      <c r="AW36" s="79"/>
      <c r="AX36" s="79"/>
      <c r="AY36" s="79"/>
      <c r="AZ36" s="79"/>
      <c r="BA36">
        <v>1</v>
      </c>
      <c r="BB36" s="78" t="str">
        <f>REPLACE(INDEX(GroupVertices[Group],MATCH(Edges[[#This Row],[Vertex 1]],GroupVertices[Vertex],0)),1,1,"")</f>
        <v>25</v>
      </c>
      <c r="BC36" s="78" t="str">
        <f>REPLACE(INDEX(GroupVertices[Group],MATCH(Edges[[#This Row],[Vertex 2]],GroupVertices[Vertex],0)),1,1,"")</f>
        <v>25</v>
      </c>
      <c r="BD36" s="48">
        <v>0</v>
      </c>
      <c r="BE36" s="49">
        <v>0</v>
      </c>
      <c r="BF36" s="48">
        <v>0</v>
      </c>
      <c r="BG36" s="49">
        <v>0</v>
      </c>
      <c r="BH36" s="48">
        <v>0</v>
      </c>
      <c r="BI36" s="49">
        <v>0</v>
      </c>
      <c r="BJ36" s="48">
        <v>12</v>
      </c>
      <c r="BK36" s="49">
        <v>100</v>
      </c>
      <c r="BL36" s="48">
        <v>12</v>
      </c>
    </row>
    <row r="37" spans="1:64" ht="15">
      <c r="A37" s="64" t="s">
        <v>235</v>
      </c>
      <c r="B37" s="64" t="s">
        <v>235</v>
      </c>
      <c r="C37" s="65" t="s">
        <v>5054</v>
      </c>
      <c r="D37" s="66">
        <v>3</v>
      </c>
      <c r="E37" s="67" t="s">
        <v>132</v>
      </c>
      <c r="F37" s="68">
        <v>35</v>
      </c>
      <c r="G37" s="65"/>
      <c r="H37" s="69"/>
      <c r="I37" s="70"/>
      <c r="J37" s="70"/>
      <c r="K37" s="34" t="s">
        <v>65</v>
      </c>
      <c r="L37" s="77">
        <v>37</v>
      </c>
      <c r="M37" s="77"/>
      <c r="N37" s="72"/>
      <c r="O37" s="79" t="s">
        <v>176</v>
      </c>
      <c r="P37" s="81">
        <v>43775.67685185185</v>
      </c>
      <c r="Q37" s="79" t="s">
        <v>524</v>
      </c>
      <c r="R37" s="82" t="s">
        <v>672</v>
      </c>
      <c r="S37" s="79" t="s">
        <v>720</v>
      </c>
      <c r="T37" s="79" t="s">
        <v>756</v>
      </c>
      <c r="U37" s="82" t="s">
        <v>844</v>
      </c>
      <c r="V37" s="82" t="s">
        <v>844</v>
      </c>
      <c r="W37" s="81">
        <v>43775.67685185185</v>
      </c>
      <c r="X37" s="82" t="s">
        <v>1128</v>
      </c>
      <c r="Y37" s="79"/>
      <c r="Z37" s="79"/>
      <c r="AA37" s="85" t="s">
        <v>1438</v>
      </c>
      <c r="AB37" s="79"/>
      <c r="AC37" s="79" t="b">
        <v>0</v>
      </c>
      <c r="AD37" s="79">
        <v>0</v>
      </c>
      <c r="AE37" s="85" t="s">
        <v>1737</v>
      </c>
      <c r="AF37" s="79" t="b">
        <v>0</v>
      </c>
      <c r="AG37" s="79" t="s">
        <v>1751</v>
      </c>
      <c r="AH37" s="79"/>
      <c r="AI37" s="85" t="s">
        <v>1737</v>
      </c>
      <c r="AJ37" s="79" t="b">
        <v>0</v>
      </c>
      <c r="AK37" s="79">
        <v>0</v>
      </c>
      <c r="AL37" s="85" t="s">
        <v>1737</v>
      </c>
      <c r="AM37" s="79" t="s">
        <v>1777</v>
      </c>
      <c r="AN37" s="79" t="b">
        <v>0</v>
      </c>
      <c r="AO37" s="85" t="s">
        <v>1438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24</v>
      </c>
      <c r="BK37" s="49">
        <v>100</v>
      </c>
      <c r="BL37" s="48">
        <v>24</v>
      </c>
    </row>
    <row r="38" spans="1:64" ht="15">
      <c r="A38" s="64" t="s">
        <v>236</v>
      </c>
      <c r="B38" s="64" t="s">
        <v>313</v>
      </c>
      <c r="C38" s="65" t="s">
        <v>5054</v>
      </c>
      <c r="D38" s="66">
        <v>3</v>
      </c>
      <c r="E38" s="67" t="s">
        <v>132</v>
      </c>
      <c r="F38" s="68">
        <v>35</v>
      </c>
      <c r="G38" s="65"/>
      <c r="H38" s="69"/>
      <c r="I38" s="70"/>
      <c r="J38" s="70"/>
      <c r="K38" s="34" t="s">
        <v>65</v>
      </c>
      <c r="L38" s="77">
        <v>38</v>
      </c>
      <c r="M38" s="77"/>
      <c r="N38" s="72"/>
      <c r="O38" s="79" t="s">
        <v>506</v>
      </c>
      <c r="P38" s="81">
        <v>43775.712685185186</v>
      </c>
      <c r="Q38" s="79" t="s">
        <v>512</v>
      </c>
      <c r="R38" s="79"/>
      <c r="S38" s="79"/>
      <c r="T38" s="79" t="s">
        <v>747</v>
      </c>
      <c r="U38" s="79"/>
      <c r="V38" s="82" t="s">
        <v>905</v>
      </c>
      <c r="W38" s="81">
        <v>43775.712685185186</v>
      </c>
      <c r="X38" s="82" t="s">
        <v>1129</v>
      </c>
      <c r="Y38" s="79"/>
      <c r="Z38" s="79"/>
      <c r="AA38" s="85" t="s">
        <v>1439</v>
      </c>
      <c r="AB38" s="79"/>
      <c r="AC38" s="79" t="b">
        <v>0</v>
      </c>
      <c r="AD38" s="79">
        <v>0</v>
      </c>
      <c r="AE38" s="85" t="s">
        <v>1737</v>
      </c>
      <c r="AF38" s="79" t="b">
        <v>0</v>
      </c>
      <c r="AG38" s="79" t="s">
        <v>1751</v>
      </c>
      <c r="AH38" s="79"/>
      <c r="AI38" s="85" t="s">
        <v>1737</v>
      </c>
      <c r="AJ38" s="79" t="b">
        <v>0</v>
      </c>
      <c r="AK38" s="79">
        <v>4</v>
      </c>
      <c r="AL38" s="85" t="s">
        <v>1528</v>
      </c>
      <c r="AM38" s="79" t="s">
        <v>1778</v>
      </c>
      <c r="AN38" s="79" t="b">
        <v>0</v>
      </c>
      <c r="AO38" s="85" t="s">
        <v>1528</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0</v>
      </c>
      <c r="BE38" s="49">
        <v>0</v>
      </c>
      <c r="BF38" s="48">
        <v>0</v>
      </c>
      <c r="BG38" s="49">
        <v>0</v>
      </c>
      <c r="BH38" s="48">
        <v>0</v>
      </c>
      <c r="BI38" s="49">
        <v>0</v>
      </c>
      <c r="BJ38" s="48">
        <v>21</v>
      </c>
      <c r="BK38" s="49">
        <v>100</v>
      </c>
      <c r="BL38" s="48">
        <v>21</v>
      </c>
    </row>
    <row r="39" spans="1:64" ht="15">
      <c r="A39" s="64" t="s">
        <v>237</v>
      </c>
      <c r="B39" s="64" t="s">
        <v>237</v>
      </c>
      <c r="C39" s="65" t="s">
        <v>5054</v>
      </c>
      <c r="D39" s="66">
        <v>3</v>
      </c>
      <c r="E39" s="67" t="s">
        <v>132</v>
      </c>
      <c r="F39" s="68">
        <v>35</v>
      </c>
      <c r="G39" s="65"/>
      <c r="H39" s="69"/>
      <c r="I39" s="70"/>
      <c r="J39" s="70"/>
      <c r="K39" s="34" t="s">
        <v>65</v>
      </c>
      <c r="L39" s="77">
        <v>39</v>
      </c>
      <c r="M39" s="77"/>
      <c r="N39" s="72"/>
      <c r="O39" s="79" t="s">
        <v>176</v>
      </c>
      <c r="P39" s="81">
        <v>43776.07666666667</v>
      </c>
      <c r="Q39" s="79" t="s">
        <v>525</v>
      </c>
      <c r="R39" s="82" t="s">
        <v>673</v>
      </c>
      <c r="S39" s="79" t="s">
        <v>721</v>
      </c>
      <c r="T39" s="79" t="s">
        <v>757</v>
      </c>
      <c r="U39" s="79"/>
      <c r="V39" s="82" t="s">
        <v>906</v>
      </c>
      <c r="W39" s="81">
        <v>43776.07666666667</v>
      </c>
      <c r="X39" s="82" t="s">
        <v>1130</v>
      </c>
      <c r="Y39" s="79"/>
      <c r="Z39" s="79"/>
      <c r="AA39" s="85" t="s">
        <v>1440</v>
      </c>
      <c r="AB39" s="79"/>
      <c r="AC39" s="79" t="b">
        <v>0</v>
      </c>
      <c r="AD39" s="79">
        <v>2</v>
      </c>
      <c r="AE39" s="85" t="s">
        <v>1737</v>
      </c>
      <c r="AF39" s="79" t="b">
        <v>0</v>
      </c>
      <c r="AG39" s="79" t="s">
        <v>1753</v>
      </c>
      <c r="AH39" s="79"/>
      <c r="AI39" s="85" t="s">
        <v>1737</v>
      </c>
      <c r="AJ39" s="79" t="b">
        <v>0</v>
      </c>
      <c r="AK39" s="79">
        <v>0</v>
      </c>
      <c r="AL39" s="85" t="s">
        <v>1737</v>
      </c>
      <c r="AM39" s="79" t="s">
        <v>1775</v>
      </c>
      <c r="AN39" s="79" t="b">
        <v>0</v>
      </c>
      <c r="AO39" s="85" t="s">
        <v>1440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4</v>
      </c>
      <c r="BK39" s="49">
        <v>100</v>
      </c>
      <c r="BL39" s="48">
        <v>4</v>
      </c>
    </row>
    <row r="40" spans="1:64" ht="15">
      <c r="A40" s="64" t="s">
        <v>238</v>
      </c>
      <c r="B40" s="64" t="s">
        <v>403</v>
      </c>
      <c r="C40" s="65" t="s">
        <v>5054</v>
      </c>
      <c r="D40" s="66">
        <v>3</v>
      </c>
      <c r="E40" s="67" t="s">
        <v>132</v>
      </c>
      <c r="F40" s="68">
        <v>35</v>
      </c>
      <c r="G40" s="65"/>
      <c r="H40" s="69"/>
      <c r="I40" s="70"/>
      <c r="J40" s="70"/>
      <c r="K40" s="34" t="s">
        <v>65</v>
      </c>
      <c r="L40" s="77">
        <v>40</v>
      </c>
      <c r="M40" s="77"/>
      <c r="N40" s="72"/>
      <c r="O40" s="79" t="s">
        <v>506</v>
      </c>
      <c r="P40" s="81">
        <v>43776.12121527778</v>
      </c>
      <c r="Q40" s="79" t="s">
        <v>526</v>
      </c>
      <c r="R40" s="79"/>
      <c r="S40" s="79"/>
      <c r="T40" s="79"/>
      <c r="U40" s="79"/>
      <c r="V40" s="82" t="s">
        <v>907</v>
      </c>
      <c r="W40" s="81">
        <v>43776.12121527778</v>
      </c>
      <c r="X40" s="82" t="s">
        <v>1131</v>
      </c>
      <c r="Y40" s="79"/>
      <c r="Z40" s="79"/>
      <c r="AA40" s="85" t="s">
        <v>1441</v>
      </c>
      <c r="AB40" s="79"/>
      <c r="AC40" s="79" t="b">
        <v>0</v>
      </c>
      <c r="AD40" s="79">
        <v>0</v>
      </c>
      <c r="AE40" s="85" t="s">
        <v>1737</v>
      </c>
      <c r="AF40" s="79" t="b">
        <v>0</v>
      </c>
      <c r="AG40" s="79" t="s">
        <v>1751</v>
      </c>
      <c r="AH40" s="79"/>
      <c r="AI40" s="85" t="s">
        <v>1737</v>
      </c>
      <c r="AJ40" s="79" t="b">
        <v>0</v>
      </c>
      <c r="AK40" s="79">
        <v>2</v>
      </c>
      <c r="AL40" s="85" t="s">
        <v>1632</v>
      </c>
      <c r="AM40" s="79" t="s">
        <v>1773</v>
      </c>
      <c r="AN40" s="79" t="b">
        <v>0</v>
      </c>
      <c r="AO40" s="85" t="s">
        <v>1632</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0</v>
      </c>
      <c r="BE40" s="49">
        <v>0</v>
      </c>
      <c r="BF40" s="48">
        <v>2</v>
      </c>
      <c r="BG40" s="49">
        <v>8.695652173913043</v>
      </c>
      <c r="BH40" s="48">
        <v>0</v>
      </c>
      <c r="BI40" s="49">
        <v>0</v>
      </c>
      <c r="BJ40" s="48">
        <v>21</v>
      </c>
      <c r="BK40" s="49">
        <v>91.30434782608695</v>
      </c>
      <c r="BL40" s="48">
        <v>23</v>
      </c>
    </row>
    <row r="41" spans="1:64" ht="15">
      <c r="A41" s="64" t="s">
        <v>239</v>
      </c>
      <c r="B41" s="64" t="s">
        <v>403</v>
      </c>
      <c r="C41" s="65" t="s">
        <v>5054</v>
      </c>
      <c r="D41" s="66">
        <v>3</v>
      </c>
      <c r="E41" s="67" t="s">
        <v>132</v>
      </c>
      <c r="F41" s="68">
        <v>35</v>
      </c>
      <c r="G41" s="65"/>
      <c r="H41" s="69"/>
      <c r="I41" s="70"/>
      <c r="J41" s="70"/>
      <c r="K41" s="34" t="s">
        <v>65</v>
      </c>
      <c r="L41" s="77">
        <v>41</v>
      </c>
      <c r="M41" s="77"/>
      <c r="N41" s="72"/>
      <c r="O41" s="79" t="s">
        <v>506</v>
      </c>
      <c r="P41" s="81">
        <v>43776.12155092593</v>
      </c>
      <c r="Q41" s="79" t="s">
        <v>526</v>
      </c>
      <c r="R41" s="79"/>
      <c r="S41" s="79"/>
      <c r="T41" s="79"/>
      <c r="U41" s="79"/>
      <c r="V41" s="82" t="s">
        <v>908</v>
      </c>
      <c r="W41" s="81">
        <v>43776.12155092593</v>
      </c>
      <c r="X41" s="82" t="s">
        <v>1132</v>
      </c>
      <c r="Y41" s="79"/>
      <c r="Z41" s="79"/>
      <c r="AA41" s="85" t="s">
        <v>1442</v>
      </c>
      <c r="AB41" s="79"/>
      <c r="AC41" s="79" t="b">
        <v>0</v>
      </c>
      <c r="AD41" s="79">
        <v>0</v>
      </c>
      <c r="AE41" s="85" t="s">
        <v>1737</v>
      </c>
      <c r="AF41" s="79" t="b">
        <v>0</v>
      </c>
      <c r="AG41" s="79" t="s">
        <v>1751</v>
      </c>
      <c r="AH41" s="79"/>
      <c r="AI41" s="85" t="s">
        <v>1737</v>
      </c>
      <c r="AJ41" s="79" t="b">
        <v>0</v>
      </c>
      <c r="AK41" s="79">
        <v>2</v>
      </c>
      <c r="AL41" s="85" t="s">
        <v>1632</v>
      </c>
      <c r="AM41" s="79" t="s">
        <v>1773</v>
      </c>
      <c r="AN41" s="79" t="b">
        <v>0</v>
      </c>
      <c r="AO41" s="85" t="s">
        <v>1632</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2</v>
      </c>
      <c r="BG41" s="49">
        <v>8.695652173913043</v>
      </c>
      <c r="BH41" s="48">
        <v>0</v>
      </c>
      <c r="BI41" s="49">
        <v>0</v>
      </c>
      <c r="BJ41" s="48">
        <v>21</v>
      </c>
      <c r="BK41" s="49">
        <v>91.30434782608695</v>
      </c>
      <c r="BL41" s="48">
        <v>23</v>
      </c>
    </row>
    <row r="42" spans="1:64" ht="15">
      <c r="A42" s="64" t="s">
        <v>240</v>
      </c>
      <c r="B42" s="64" t="s">
        <v>403</v>
      </c>
      <c r="C42" s="65" t="s">
        <v>5055</v>
      </c>
      <c r="D42" s="66">
        <v>6.5</v>
      </c>
      <c r="E42" s="67" t="s">
        <v>136</v>
      </c>
      <c r="F42" s="68">
        <v>23.5</v>
      </c>
      <c r="G42" s="65"/>
      <c r="H42" s="69"/>
      <c r="I42" s="70"/>
      <c r="J42" s="70"/>
      <c r="K42" s="34" t="s">
        <v>65</v>
      </c>
      <c r="L42" s="77">
        <v>42</v>
      </c>
      <c r="M42" s="77"/>
      <c r="N42" s="72"/>
      <c r="O42" s="79" t="s">
        <v>506</v>
      </c>
      <c r="P42" s="81">
        <v>43774.09342592592</v>
      </c>
      <c r="Q42" s="79" t="s">
        <v>508</v>
      </c>
      <c r="R42" s="79"/>
      <c r="S42" s="79"/>
      <c r="T42" s="79"/>
      <c r="U42" s="79"/>
      <c r="V42" s="82" t="s">
        <v>909</v>
      </c>
      <c r="W42" s="81">
        <v>43774.09342592592</v>
      </c>
      <c r="X42" s="82" t="s">
        <v>1133</v>
      </c>
      <c r="Y42" s="79"/>
      <c r="Z42" s="79"/>
      <c r="AA42" s="85" t="s">
        <v>1443</v>
      </c>
      <c r="AB42" s="79"/>
      <c r="AC42" s="79" t="b">
        <v>0</v>
      </c>
      <c r="AD42" s="79">
        <v>0</v>
      </c>
      <c r="AE42" s="85" t="s">
        <v>1737</v>
      </c>
      <c r="AF42" s="79" t="b">
        <v>1</v>
      </c>
      <c r="AG42" s="79" t="s">
        <v>1751</v>
      </c>
      <c r="AH42" s="79"/>
      <c r="AI42" s="85" t="s">
        <v>1761</v>
      </c>
      <c r="AJ42" s="79" t="b">
        <v>0</v>
      </c>
      <c r="AK42" s="79">
        <v>10</v>
      </c>
      <c r="AL42" s="85" t="s">
        <v>1630</v>
      </c>
      <c r="AM42" s="79" t="s">
        <v>1772</v>
      </c>
      <c r="AN42" s="79" t="b">
        <v>0</v>
      </c>
      <c r="AO42" s="85" t="s">
        <v>1630</v>
      </c>
      <c r="AP42" s="79" t="s">
        <v>176</v>
      </c>
      <c r="AQ42" s="79">
        <v>0</v>
      </c>
      <c r="AR42" s="79">
        <v>0</v>
      </c>
      <c r="AS42" s="79"/>
      <c r="AT42" s="79"/>
      <c r="AU42" s="79"/>
      <c r="AV42" s="79"/>
      <c r="AW42" s="79"/>
      <c r="AX42" s="79"/>
      <c r="AY42" s="79"/>
      <c r="AZ42" s="79"/>
      <c r="BA42">
        <v>2</v>
      </c>
      <c r="BB42" s="78" t="str">
        <f>REPLACE(INDEX(GroupVertices[Group],MATCH(Edges[[#This Row],[Vertex 1]],GroupVertices[Vertex],0)),1,1,"")</f>
        <v>6</v>
      </c>
      <c r="BC42" s="78" t="str">
        <f>REPLACE(INDEX(GroupVertices[Group],MATCH(Edges[[#This Row],[Vertex 2]],GroupVertices[Vertex],0)),1,1,"")</f>
        <v>6</v>
      </c>
      <c r="BD42" s="48">
        <v>1</v>
      </c>
      <c r="BE42" s="49">
        <v>4.166666666666667</v>
      </c>
      <c r="BF42" s="48">
        <v>0</v>
      </c>
      <c r="BG42" s="49">
        <v>0</v>
      </c>
      <c r="BH42" s="48">
        <v>0</v>
      </c>
      <c r="BI42" s="49">
        <v>0</v>
      </c>
      <c r="BJ42" s="48">
        <v>23</v>
      </c>
      <c r="BK42" s="49">
        <v>95.83333333333333</v>
      </c>
      <c r="BL42" s="48">
        <v>24</v>
      </c>
    </row>
    <row r="43" spans="1:64" ht="15">
      <c r="A43" s="64" t="s">
        <v>240</v>
      </c>
      <c r="B43" s="64" t="s">
        <v>403</v>
      </c>
      <c r="C43" s="65" t="s">
        <v>5055</v>
      </c>
      <c r="D43" s="66">
        <v>6.5</v>
      </c>
      <c r="E43" s="67" t="s">
        <v>136</v>
      </c>
      <c r="F43" s="68">
        <v>23.5</v>
      </c>
      <c r="G43" s="65"/>
      <c r="H43" s="69"/>
      <c r="I43" s="70"/>
      <c r="J43" s="70"/>
      <c r="K43" s="34" t="s">
        <v>65</v>
      </c>
      <c r="L43" s="77">
        <v>43</v>
      </c>
      <c r="M43" s="77"/>
      <c r="N43" s="72"/>
      <c r="O43" s="79" t="s">
        <v>506</v>
      </c>
      <c r="P43" s="81">
        <v>43776.79366898148</v>
      </c>
      <c r="Q43" s="79" t="s">
        <v>527</v>
      </c>
      <c r="R43" s="79"/>
      <c r="S43" s="79"/>
      <c r="T43" s="79"/>
      <c r="U43" s="79"/>
      <c r="V43" s="82" t="s">
        <v>909</v>
      </c>
      <c r="W43" s="81">
        <v>43776.79366898148</v>
      </c>
      <c r="X43" s="82" t="s">
        <v>1134</v>
      </c>
      <c r="Y43" s="79"/>
      <c r="Z43" s="79"/>
      <c r="AA43" s="85" t="s">
        <v>1444</v>
      </c>
      <c r="AB43" s="79"/>
      <c r="AC43" s="79" t="b">
        <v>0</v>
      </c>
      <c r="AD43" s="79">
        <v>0</v>
      </c>
      <c r="AE43" s="85" t="s">
        <v>1737</v>
      </c>
      <c r="AF43" s="79" t="b">
        <v>0</v>
      </c>
      <c r="AG43" s="79" t="s">
        <v>1751</v>
      </c>
      <c r="AH43" s="79"/>
      <c r="AI43" s="85" t="s">
        <v>1737</v>
      </c>
      <c r="AJ43" s="79" t="b">
        <v>0</v>
      </c>
      <c r="AK43" s="79">
        <v>3</v>
      </c>
      <c r="AL43" s="85" t="s">
        <v>1633</v>
      </c>
      <c r="AM43" s="79" t="s">
        <v>1772</v>
      </c>
      <c r="AN43" s="79" t="b">
        <v>0</v>
      </c>
      <c r="AO43" s="85" t="s">
        <v>1633</v>
      </c>
      <c r="AP43" s="79" t="s">
        <v>176</v>
      </c>
      <c r="AQ43" s="79">
        <v>0</v>
      </c>
      <c r="AR43" s="79">
        <v>0</v>
      </c>
      <c r="AS43" s="79"/>
      <c r="AT43" s="79"/>
      <c r="AU43" s="79"/>
      <c r="AV43" s="79"/>
      <c r="AW43" s="79"/>
      <c r="AX43" s="79"/>
      <c r="AY43" s="79"/>
      <c r="AZ43" s="79"/>
      <c r="BA43">
        <v>2</v>
      </c>
      <c r="BB43" s="78" t="str">
        <f>REPLACE(INDEX(GroupVertices[Group],MATCH(Edges[[#This Row],[Vertex 1]],GroupVertices[Vertex],0)),1,1,"")</f>
        <v>6</v>
      </c>
      <c r="BC43" s="78" t="str">
        <f>REPLACE(INDEX(GroupVertices[Group],MATCH(Edges[[#This Row],[Vertex 2]],GroupVertices[Vertex],0)),1,1,"")</f>
        <v>6</v>
      </c>
      <c r="BD43" s="48">
        <v>1</v>
      </c>
      <c r="BE43" s="49">
        <v>4.545454545454546</v>
      </c>
      <c r="BF43" s="48">
        <v>0</v>
      </c>
      <c r="BG43" s="49">
        <v>0</v>
      </c>
      <c r="BH43" s="48">
        <v>0</v>
      </c>
      <c r="BI43" s="49">
        <v>0</v>
      </c>
      <c r="BJ43" s="48">
        <v>21</v>
      </c>
      <c r="BK43" s="49">
        <v>95.45454545454545</v>
      </c>
      <c r="BL43" s="48">
        <v>22</v>
      </c>
    </row>
    <row r="44" spans="1:64" ht="15">
      <c r="A44" s="64" t="s">
        <v>241</v>
      </c>
      <c r="B44" s="64" t="s">
        <v>417</v>
      </c>
      <c r="C44" s="65" t="s">
        <v>5054</v>
      </c>
      <c r="D44" s="66">
        <v>3</v>
      </c>
      <c r="E44" s="67" t="s">
        <v>132</v>
      </c>
      <c r="F44" s="68">
        <v>35</v>
      </c>
      <c r="G44" s="65"/>
      <c r="H44" s="69"/>
      <c r="I44" s="70"/>
      <c r="J44" s="70"/>
      <c r="K44" s="34" t="s">
        <v>65</v>
      </c>
      <c r="L44" s="77">
        <v>44</v>
      </c>
      <c r="M44" s="77"/>
      <c r="N44" s="72"/>
      <c r="O44" s="79" t="s">
        <v>506</v>
      </c>
      <c r="P44" s="81">
        <v>43776.82047453704</v>
      </c>
      <c r="Q44" s="79" t="s">
        <v>528</v>
      </c>
      <c r="R44" s="79"/>
      <c r="S44" s="79"/>
      <c r="T44" s="79" t="s">
        <v>746</v>
      </c>
      <c r="U44" s="79"/>
      <c r="V44" s="82" t="s">
        <v>910</v>
      </c>
      <c r="W44" s="81">
        <v>43776.82047453704</v>
      </c>
      <c r="X44" s="82" t="s">
        <v>1135</v>
      </c>
      <c r="Y44" s="79"/>
      <c r="Z44" s="79"/>
      <c r="AA44" s="85" t="s">
        <v>1445</v>
      </c>
      <c r="AB44" s="79"/>
      <c r="AC44" s="79" t="b">
        <v>0</v>
      </c>
      <c r="AD44" s="79">
        <v>0</v>
      </c>
      <c r="AE44" s="85" t="s">
        <v>1737</v>
      </c>
      <c r="AF44" s="79" t="b">
        <v>0</v>
      </c>
      <c r="AG44" s="79" t="s">
        <v>1751</v>
      </c>
      <c r="AH44" s="79"/>
      <c r="AI44" s="85" t="s">
        <v>1737</v>
      </c>
      <c r="AJ44" s="79" t="b">
        <v>0</v>
      </c>
      <c r="AK44" s="79">
        <v>5</v>
      </c>
      <c r="AL44" s="85" t="s">
        <v>1655</v>
      </c>
      <c r="AM44" s="79" t="s">
        <v>1772</v>
      </c>
      <c r="AN44" s="79" t="b">
        <v>0</v>
      </c>
      <c r="AO44" s="85" t="s">
        <v>1655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4</v>
      </c>
      <c r="BE44" s="49">
        <v>17.391304347826086</v>
      </c>
      <c r="BF44" s="48">
        <v>0</v>
      </c>
      <c r="BG44" s="49">
        <v>0</v>
      </c>
      <c r="BH44" s="48">
        <v>0</v>
      </c>
      <c r="BI44" s="49">
        <v>0</v>
      </c>
      <c r="BJ44" s="48">
        <v>19</v>
      </c>
      <c r="BK44" s="49">
        <v>82.6086956521739</v>
      </c>
      <c r="BL44" s="48">
        <v>23</v>
      </c>
    </row>
    <row r="45" spans="1:64" ht="15">
      <c r="A45" s="64" t="s">
        <v>242</v>
      </c>
      <c r="B45" s="64" t="s">
        <v>403</v>
      </c>
      <c r="C45" s="65" t="s">
        <v>5054</v>
      </c>
      <c r="D45" s="66">
        <v>3</v>
      </c>
      <c r="E45" s="67" t="s">
        <v>132</v>
      </c>
      <c r="F45" s="68">
        <v>35</v>
      </c>
      <c r="G45" s="65"/>
      <c r="H45" s="69"/>
      <c r="I45" s="70"/>
      <c r="J45" s="70"/>
      <c r="K45" s="34" t="s">
        <v>65</v>
      </c>
      <c r="L45" s="77">
        <v>45</v>
      </c>
      <c r="M45" s="77"/>
      <c r="N45" s="72"/>
      <c r="O45" s="79" t="s">
        <v>506</v>
      </c>
      <c r="P45" s="81">
        <v>43776.84460648148</v>
      </c>
      <c r="Q45" s="79" t="s">
        <v>527</v>
      </c>
      <c r="R45" s="79"/>
      <c r="S45" s="79"/>
      <c r="T45" s="79"/>
      <c r="U45" s="79"/>
      <c r="V45" s="82" t="s">
        <v>911</v>
      </c>
      <c r="W45" s="81">
        <v>43776.84460648148</v>
      </c>
      <c r="X45" s="82" t="s">
        <v>1136</v>
      </c>
      <c r="Y45" s="79"/>
      <c r="Z45" s="79"/>
      <c r="AA45" s="85" t="s">
        <v>1446</v>
      </c>
      <c r="AB45" s="79"/>
      <c r="AC45" s="79" t="b">
        <v>0</v>
      </c>
      <c r="AD45" s="79">
        <v>0</v>
      </c>
      <c r="AE45" s="85" t="s">
        <v>1737</v>
      </c>
      <c r="AF45" s="79" t="b">
        <v>0</v>
      </c>
      <c r="AG45" s="79" t="s">
        <v>1751</v>
      </c>
      <c r="AH45" s="79"/>
      <c r="AI45" s="85" t="s">
        <v>1737</v>
      </c>
      <c r="AJ45" s="79" t="b">
        <v>0</v>
      </c>
      <c r="AK45" s="79">
        <v>3</v>
      </c>
      <c r="AL45" s="85" t="s">
        <v>1633</v>
      </c>
      <c r="AM45" s="79" t="s">
        <v>1772</v>
      </c>
      <c r="AN45" s="79" t="b">
        <v>0</v>
      </c>
      <c r="AO45" s="85" t="s">
        <v>1633</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1</v>
      </c>
      <c r="BE45" s="49">
        <v>4.545454545454546</v>
      </c>
      <c r="BF45" s="48">
        <v>0</v>
      </c>
      <c r="BG45" s="49">
        <v>0</v>
      </c>
      <c r="BH45" s="48">
        <v>0</v>
      </c>
      <c r="BI45" s="49">
        <v>0</v>
      </c>
      <c r="BJ45" s="48">
        <v>21</v>
      </c>
      <c r="BK45" s="49">
        <v>95.45454545454545</v>
      </c>
      <c r="BL45" s="48">
        <v>22</v>
      </c>
    </row>
    <row r="46" spans="1:64" ht="15">
      <c r="A46" s="64" t="s">
        <v>243</v>
      </c>
      <c r="B46" s="64" t="s">
        <v>417</v>
      </c>
      <c r="C46" s="65" t="s">
        <v>5054</v>
      </c>
      <c r="D46" s="66">
        <v>3</v>
      </c>
      <c r="E46" s="67" t="s">
        <v>132</v>
      </c>
      <c r="F46" s="68">
        <v>35</v>
      </c>
      <c r="G46" s="65"/>
      <c r="H46" s="69"/>
      <c r="I46" s="70"/>
      <c r="J46" s="70"/>
      <c r="K46" s="34" t="s">
        <v>65</v>
      </c>
      <c r="L46" s="77">
        <v>46</v>
      </c>
      <c r="M46" s="77"/>
      <c r="N46" s="72"/>
      <c r="O46" s="79" t="s">
        <v>506</v>
      </c>
      <c r="P46" s="81">
        <v>43776.9653125</v>
      </c>
      <c r="Q46" s="79" t="s">
        <v>528</v>
      </c>
      <c r="R46" s="79"/>
      <c r="S46" s="79"/>
      <c r="T46" s="79" t="s">
        <v>746</v>
      </c>
      <c r="U46" s="79"/>
      <c r="V46" s="82" t="s">
        <v>912</v>
      </c>
      <c r="W46" s="81">
        <v>43776.9653125</v>
      </c>
      <c r="X46" s="82" t="s">
        <v>1137</v>
      </c>
      <c r="Y46" s="79"/>
      <c r="Z46" s="79"/>
      <c r="AA46" s="85" t="s">
        <v>1447</v>
      </c>
      <c r="AB46" s="79"/>
      <c r="AC46" s="79" t="b">
        <v>0</v>
      </c>
      <c r="AD46" s="79">
        <v>0</v>
      </c>
      <c r="AE46" s="85" t="s">
        <v>1737</v>
      </c>
      <c r="AF46" s="79" t="b">
        <v>0</v>
      </c>
      <c r="AG46" s="79" t="s">
        <v>1751</v>
      </c>
      <c r="AH46" s="79"/>
      <c r="AI46" s="85" t="s">
        <v>1737</v>
      </c>
      <c r="AJ46" s="79" t="b">
        <v>0</v>
      </c>
      <c r="AK46" s="79">
        <v>5</v>
      </c>
      <c r="AL46" s="85" t="s">
        <v>1655</v>
      </c>
      <c r="AM46" s="79" t="s">
        <v>1772</v>
      </c>
      <c r="AN46" s="79" t="b">
        <v>0</v>
      </c>
      <c r="AO46" s="85" t="s">
        <v>1655</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4</v>
      </c>
      <c r="BE46" s="49">
        <v>17.391304347826086</v>
      </c>
      <c r="BF46" s="48">
        <v>0</v>
      </c>
      <c r="BG46" s="49">
        <v>0</v>
      </c>
      <c r="BH46" s="48">
        <v>0</v>
      </c>
      <c r="BI46" s="49">
        <v>0</v>
      </c>
      <c r="BJ46" s="48">
        <v>19</v>
      </c>
      <c r="BK46" s="49">
        <v>82.6086956521739</v>
      </c>
      <c r="BL46" s="48">
        <v>23</v>
      </c>
    </row>
    <row r="47" spans="1:64" ht="15">
      <c r="A47" s="64" t="s">
        <v>244</v>
      </c>
      <c r="B47" s="64" t="s">
        <v>245</v>
      </c>
      <c r="C47" s="65" t="s">
        <v>5054</v>
      </c>
      <c r="D47" s="66">
        <v>3</v>
      </c>
      <c r="E47" s="67" t="s">
        <v>132</v>
      </c>
      <c r="F47" s="68">
        <v>35</v>
      </c>
      <c r="G47" s="65"/>
      <c r="H47" s="69"/>
      <c r="I47" s="70"/>
      <c r="J47" s="70"/>
      <c r="K47" s="34" t="s">
        <v>66</v>
      </c>
      <c r="L47" s="77">
        <v>47</v>
      </c>
      <c r="M47" s="77"/>
      <c r="N47" s="72"/>
      <c r="O47" s="79" t="s">
        <v>506</v>
      </c>
      <c r="P47" s="81">
        <v>43777.160046296296</v>
      </c>
      <c r="Q47" s="79" t="s">
        <v>529</v>
      </c>
      <c r="R47" s="79"/>
      <c r="S47" s="79"/>
      <c r="T47" s="79" t="s">
        <v>758</v>
      </c>
      <c r="U47" s="82" t="s">
        <v>845</v>
      </c>
      <c r="V47" s="82" t="s">
        <v>845</v>
      </c>
      <c r="W47" s="81">
        <v>43777.160046296296</v>
      </c>
      <c r="X47" s="82" t="s">
        <v>1138</v>
      </c>
      <c r="Y47" s="79"/>
      <c r="Z47" s="79"/>
      <c r="AA47" s="85" t="s">
        <v>1448</v>
      </c>
      <c r="AB47" s="85" t="s">
        <v>1726</v>
      </c>
      <c r="AC47" s="79" t="b">
        <v>0</v>
      </c>
      <c r="AD47" s="79">
        <v>5</v>
      </c>
      <c r="AE47" s="85" t="s">
        <v>1740</v>
      </c>
      <c r="AF47" s="79" t="b">
        <v>0</v>
      </c>
      <c r="AG47" s="79" t="s">
        <v>1751</v>
      </c>
      <c r="AH47" s="79"/>
      <c r="AI47" s="85" t="s">
        <v>1737</v>
      </c>
      <c r="AJ47" s="79" t="b">
        <v>0</v>
      </c>
      <c r="AK47" s="79">
        <v>2</v>
      </c>
      <c r="AL47" s="85" t="s">
        <v>1737</v>
      </c>
      <c r="AM47" s="79" t="s">
        <v>1772</v>
      </c>
      <c r="AN47" s="79" t="b">
        <v>0</v>
      </c>
      <c r="AO47" s="85" t="s">
        <v>1726</v>
      </c>
      <c r="AP47" s="79" t="s">
        <v>176</v>
      </c>
      <c r="AQ47" s="79">
        <v>0</v>
      </c>
      <c r="AR47" s="79">
        <v>0</v>
      </c>
      <c r="AS47" s="79"/>
      <c r="AT47" s="79"/>
      <c r="AU47" s="79"/>
      <c r="AV47" s="79"/>
      <c r="AW47" s="79"/>
      <c r="AX47" s="79"/>
      <c r="AY47" s="79"/>
      <c r="AZ47" s="79"/>
      <c r="BA47">
        <v>1</v>
      </c>
      <c r="BB47" s="78" t="str">
        <f>REPLACE(INDEX(GroupVertices[Group],MATCH(Edges[[#This Row],[Vertex 1]],GroupVertices[Vertex],0)),1,1,"")</f>
        <v>24</v>
      </c>
      <c r="BC47" s="78" t="str">
        <f>REPLACE(INDEX(GroupVertices[Group],MATCH(Edges[[#This Row],[Vertex 2]],GroupVertices[Vertex],0)),1,1,"")</f>
        <v>24</v>
      </c>
      <c r="BD47" s="48">
        <v>1</v>
      </c>
      <c r="BE47" s="49">
        <v>3.5714285714285716</v>
      </c>
      <c r="BF47" s="48">
        <v>0</v>
      </c>
      <c r="BG47" s="49">
        <v>0</v>
      </c>
      <c r="BH47" s="48">
        <v>0</v>
      </c>
      <c r="BI47" s="49">
        <v>0</v>
      </c>
      <c r="BJ47" s="48">
        <v>27</v>
      </c>
      <c r="BK47" s="49">
        <v>96.42857142857143</v>
      </c>
      <c r="BL47" s="48">
        <v>28</v>
      </c>
    </row>
    <row r="48" spans="1:64" ht="15">
      <c r="A48" s="64" t="s">
        <v>245</v>
      </c>
      <c r="B48" s="64" t="s">
        <v>244</v>
      </c>
      <c r="C48" s="65" t="s">
        <v>5054</v>
      </c>
      <c r="D48" s="66">
        <v>3</v>
      </c>
      <c r="E48" s="67" t="s">
        <v>132</v>
      </c>
      <c r="F48" s="68">
        <v>35</v>
      </c>
      <c r="G48" s="65"/>
      <c r="H48" s="69"/>
      <c r="I48" s="70"/>
      <c r="J48" s="70"/>
      <c r="K48" s="34" t="s">
        <v>66</v>
      </c>
      <c r="L48" s="77">
        <v>48</v>
      </c>
      <c r="M48" s="77"/>
      <c r="N48" s="72"/>
      <c r="O48" s="79" t="s">
        <v>506</v>
      </c>
      <c r="P48" s="81">
        <v>43777.222453703704</v>
      </c>
      <c r="Q48" s="79" t="s">
        <v>530</v>
      </c>
      <c r="R48" s="79"/>
      <c r="S48" s="79"/>
      <c r="T48" s="79" t="s">
        <v>759</v>
      </c>
      <c r="U48" s="79"/>
      <c r="V48" s="82" t="s">
        <v>913</v>
      </c>
      <c r="W48" s="81">
        <v>43777.222453703704</v>
      </c>
      <c r="X48" s="82" t="s">
        <v>1139</v>
      </c>
      <c r="Y48" s="79"/>
      <c r="Z48" s="79"/>
      <c r="AA48" s="85" t="s">
        <v>1449</v>
      </c>
      <c r="AB48" s="79"/>
      <c r="AC48" s="79" t="b">
        <v>0</v>
      </c>
      <c r="AD48" s="79">
        <v>0</v>
      </c>
      <c r="AE48" s="85" t="s">
        <v>1737</v>
      </c>
      <c r="AF48" s="79" t="b">
        <v>0</v>
      </c>
      <c r="AG48" s="79" t="s">
        <v>1751</v>
      </c>
      <c r="AH48" s="79"/>
      <c r="AI48" s="85" t="s">
        <v>1737</v>
      </c>
      <c r="AJ48" s="79" t="b">
        <v>0</v>
      </c>
      <c r="AK48" s="79">
        <v>2</v>
      </c>
      <c r="AL48" s="85" t="s">
        <v>1448</v>
      </c>
      <c r="AM48" s="79" t="s">
        <v>1772</v>
      </c>
      <c r="AN48" s="79" t="b">
        <v>0</v>
      </c>
      <c r="AO48" s="85" t="s">
        <v>1448</v>
      </c>
      <c r="AP48" s="79" t="s">
        <v>176</v>
      </c>
      <c r="AQ48" s="79">
        <v>0</v>
      </c>
      <c r="AR48" s="79">
        <v>0</v>
      </c>
      <c r="AS48" s="79"/>
      <c r="AT48" s="79"/>
      <c r="AU48" s="79"/>
      <c r="AV48" s="79"/>
      <c r="AW48" s="79"/>
      <c r="AX48" s="79"/>
      <c r="AY48" s="79"/>
      <c r="AZ48" s="79"/>
      <c r="BA48">
        <v>1</v>
      </c>
      <c r="BB48" s="78" t="str">
        <f>REPLACE(INDEX(GroupVertices[Group],MATCH(Edges[[#This Row],[Vertex 1]],GroupVertices[Vertex],0)),1,1,"")</f>
        <v>24</v>
      </c>
      <c r="BC48" s="78" t="str">
        <f>REPLACE(INDEX(GroupVertices[Group],MATCH(Edges[[#This Row],[Vertex 2]],GroupVertices[Vertex],0)),1,1,"")</f>
        <v>24</v>
      </c>
      <c r="BD48" s="48">
        <v>0</v>
      </c>
      <c r="BE48" s="49">
        <v>0</v>
      </c>
      <c r="BF48" s="48">
        <v>0</v>
      </c>
      <c r="BG48" s="49">
        <v>0</v>
      </c>
      <c r="BH48" s="48">
        <v>0</v>
      </c>
      <c r="BI48" s="49">
        <v>0</v>
      </c>
      <c r="BJ48" s="48">
        <v>23</v>
      </c>
      <c r="BK48" s="49">
        <v>100</v>
      </c>
      <c r="BL48" s="48">
        <v>23</v>
      </c>
    </row>
    <row r="49" spans="1:64" ht="15">
      <c r="A49" s="64" t="s">
        <v>246</v>
      </c>
      <c r="B49" s="64" t="s">
        <v>396</v>
      </c>
      <c r="C49" s="65" t="s">
        <v>5054</v>
      </c>
      <c r="D49" s="66">
        <v>3</v>
      </c>
      <c r="E49" s="67" t="s">
        <v>132</v>
      </c>
      <c r="F49" s="68">
        <v>35</v>
      </c>
      <c r="G49" s="65"/>
      <c r="H49" s="69"/>
      <c r="I49" s="70"/>
      <c r="J49" s="70"/>
      <c r="K49" s="34" t="s">
        <v>65</v>
      </c>
      <c r="L49" s="77">
        <v>49</v>
      </c>
      <c r="M49" s="77"/>
      <c r="N49" s="72"/>
      <c r="O49" s="79" t="s">
        <v>506</v>
      </c>
      <c r="P49" s="81">
        <v>43777.235613425924</v>
      </c>
      <c r="Q49" s="79" t="s">
        <v>531</v>
      </c>
      <c r="R49" s="79"/>
      <c r="S49" s="79"/>
      <c r="T49" s="79" t="s">
        <v>760</v>
      </c>
      <c r="U49" s="79"/>
      <c r="V49" s="82" t="s">
        <v>914</v>
      </c>
      <c r="W49" s="81">
        <v>43777.235613425924</v>
      </c>
      <c r="X49" s="82" t="s">
        <v>1140</v>
      </c>
      <c r="Y49" s="79"/>
      <c r="Z49" s="79"/>
      <c r="AA49" s="85" t="s">
        <v>1450</v>
      </c>
      <c r="AB49" s="79"/>
      <c r="AC49" s="79" t="b">
        <v>0</v>
      </c>
      <c r="AD49" s="79">
        <v>0</v>
      </c>
      <c r="AE49" s="85" t="s">
        <v>1737</v>
      </c>
      <c r="AF49" s="79" t="b">
        <v>0</v>
      </c>
      <c r="AG49" s="79" t="s">
        <v>1751</v>
      </c>
      <c r="AH49" s="79"/>
      <c r="AI49" s="85" t="s">
        <v>1737</v>
      </c>
      <c r="AJ49" s="79" t="b">
        <v>0</v>
      </c>
      <c r="AK49" s="79">
        <v>4</v>
      </c>
      <c r="AL49" s="85" t="s">
        <v>1622</v>
      </c>
      <c r="AM49" s="79" t="s">
        <v>1772</v>
      </c>
      <c r="AN49" s="79" t="b">
        <v>0</v>
      </c>
      <c r="AO49" s="85" t="s">
        <v>1622</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4.761904761904762</v>
      </c>
      <c r="BF49" s="48">
        <v>0</v>
      </c>
      <c r="BG49" s="49">
        <v>0</v>
      </c>
      <c r="BH49" s="48">
        <v>0</v>
      </c>
      <c r="BI49" s="49">
        <v>0</v>
      </c>
      <c r="BJ49" s="48">
        <v>20</v>
      </c>
      <c r="BK49" s="49">
        <v>95.23809523809524</v>
      </c>
      <c r="BL49" s="48">
        <v>21</v>
      </c>
    </row>
    <row r="50" spans="1:64" ht="15">
      <c r="A50" s="64" t="s">
        <v>247</v>
      </c>
      <c r="B50" s="64" t="s">
        <v>244</v>
      </c>
      <c r="C50" s="65" t="s">
        <v>5054</v>
      </c>
      <c r="D50" s="66">
        <v>3</v>
      </c>
      <c r="E50" s="67" t="s">
        <v>132</v>
      </c>
      <c r="F50" s="68">
        <v>35</v>
      </c>
      <c r="G50" s="65"/>
      <c r="H50" s="69"/>
      <c r="I50" s="70"/>
      <c r="J50" s="70"/>
      <c r="K50" s="34" t="s">
        <v>65</v>
      </c>
      <c r="L50" s="77">
        <v>50</v>
      </c>
      <c r="M50" s="77"/>
      <c r="N50" s="72"/>
      <c r="O50" s="79" t="s">
        <v>506</v>
      </c>
      <c r="P50" s="81">
        <v>43777.237905092596</v>
      </c>
      <c r="Q50" s="79" t="s">
        <v>530</v>
      </c>
      <c r="R50" s="79"/>
      <c r="S50" s="79"/>
      <c r="T50" s="79" t="s">
        <v>759</v>
      </c>
      <c r="U50" s="79"/>
      <c r="V50" s="82" t="s">
        <v>915</v>
      </c>
      <c r="W50" s="81">
        <v>43777.237905092596</v>
      </c>
      <c r="X50" s="82" t="s">
        <v>1141</v>
      </c>
      <c r="Y50" s="79"/>
      <c r="Z50" s="79"/>
      <c r="AA50" s="85" t="s">
        <v>1451</v>
      </c>
      <c r="AB50" s="79"/>
      <c r="AC50" s="79" t="b">
        <v>0</v>
      </c>
      <c r="AD50" s="79">
        <v>0</v>
      </c>
      <c r="AE50" s="85" t="s">
        <v>1737</v>
      </c>
      <c r="AF50" s="79" t="b">
        <v>0</v>
      </c>
      <c r="AG50" s="79" t="s">
        <v>1751</v>
      </c>
      <c r="AH50" s="79"/>
      <c r="AI50" s="85" t="s">
        <v>1737</v>
      </c>
      <c r="AJ50" s="79" t="b">
        <v>0</v>
      </c>
      <c r="AK50" s="79">
        <v>2</v>
      </c>
      <c r="AL50" s="85" t="s">
        <v>1448</v>
      </c>
      <c r="AM50" s="79" t="s">
        <v>1772</v>
      </c>
      <c r="AN50" s="79" t="b">
        <v>0</v>
      </c>
      <c r="AO50" s="85" t="s">
        <v>1448</v>
      </c>
      <c r="AP50" s="79" t="s">
        <v>176</v>
      </c>
      <c r="AQ50" s="79">
        <v>0</v>
      </c>
      <c r="AR50" s="79">
        <v>0</v>
      </c>
      <c r="AS50" s="79"/>
      <c r="AT50" s="79"/>
      <c r="AU50" s="79"/>
      <c r="AV50" s="79"/>
      <c r="AW50" s="79"/>
      <c r="AX50" s="79"/>
      <c r="AY50" s="79"/>
      <c r="AZ50" s="79"/>
      <c r="BA50">
        <v>1</v>
      </c>
      <c r="BB50" s="78" t="str">
        <f>REPLACE(INDEX(GroupVertices[Group],MATCH(Edges[[#This Row],[Vertex 1]],GroupVertices[Vertex],0)),1,1,"")</f>
        <v>24</v>
      </c>
      <c r="BC50" s="78" t="str">
        <f>REPLACE(INDEX(GroupVertices[Group],MATCH(Edges[[#This Row],[Vertex 2]],GroupVertices[Vertex],0)),1,1,"")</f>
        <v>24</v>
      </c>
      <c r="BD50" s="48">
        <v>0</v>
      </c>
      <c r="BE50" s="49">
        <v>0</v>
      </c>
      <c r="BF50" s="48">
        <v>0</v>
      </c>
      <c r="BG50" s="49">
        <v>0</v>
      </c>
      <c r="BH50" s="48">
        <v>0</v>
      </c>
      <c r="BI50" s="49">
        <v>0</v>
      </c>
      <c r="BJ50" s="48">
        <v>23</v>
      </c>
      <c r="BK50" s="49">
        <v>100</v>
      </c>
      <c r="BL50" s="48">
        <v>23</v>
      </c>
    </row>
    <row r="51" spans="1:64" ht="15">
      <c r="A51" s="64" t="s">
        <v>248</v>
      </c>
      <c r="B51" s="64" t="s">
        <v>417</v>
      </c>
      <c r="C51" s="65" t="s">
        <v>5054</v>
      </c>
      <c r="D51" s="66">
        <v>3</v>
      </c>
      <c r="E51" s="67" t="s">
        <v>132</v>
      </c>
      <c r="F51" s="68">
        <v>35</v>
      </c>
      <c r="G51" s="65"/>
      <c r="H51" s="69"/>
      <c r="I51" s="70"/>
      <c r="J51" s="70"/>
      <c r="K51" s="34" t="s">
        <v>65</v>
      </c>
      <c r="L51" s="77">
        <v>51</v>
      </c>
      <c r="M51" s="77"/>
      <c r="N51" s="72"/>
      <c r="O51" s="79" t="s">
        <v>506</v>
      </c>
      <c r="P51" s="81">
        <v>43776.89195601852</v>
      </c>
      <c r="Q51" s="79" t="s">
        <v>528</v>
      </c>
      <c r="R51" s="79"/>
      <c r="S51" s="79"/>
      <c r="T51" s="79" t="s">
        <v>746</v>
      </c>
      <c r="U51" s="79"/>
      <c r="V51" s="82" t="s">
        <v>916</v>
      </c>
      <c r="W51" s="81">
        <v>43776.89195601852</v>
      </c>
      <c r="X51" s="82" t="s">
        <v>1142</v>
      </c>
      <c r="Y51" s="79"/>
      <c r="Z51" s="79"/>
      <c r="AA51" s="85" t="s">
        <v>1452</v>
      </c>
      <c r="AB51" s="79"/>
      <c r="AC51" s="79" t="b">
        <v>0</v>
      </c>
      <c r="AD51" s="79">
        <v>0</v>
      </c>
      <c r="AE51" s="85" t="s">
        <v>1737</v>
      </c>
      <c r="AF51" s="79" t="b">
        <v>0</v>
      </c>
      <c r="AG51" s="79" t="s">
        <v>1751</v>
      </c>
      <c r="AH51" s="79"/>
      <c r="AI51" s="85" t="s">
        <v>1737</v>
      </c>
      <c r="AJ51" s="79" t="b">
        <v>0</v>
      </c>
      <c r="AK51" s="79">
        <v>5</v>
      </c>
      <c r="AL51" s="85" t="s">
        <v>1655</v>
      </c>
      <c r="AM51" s="79" t="s">
        <v>1772</v>
      </c>
      <c r="AN51" s="79" t="b">
        <v>0</v>
      </c>
      <c r="AO51" s="85" t="s">
        <v>1655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4</v>
      </c>
      <c r="BE51" s="49">
        <v>17.391304347826086</v>
      </c>
      <c r="BF51" s="48">
        <v>0</v>
      </c>
      <c r="BG51" s="49">
        <v>0</v>
      </c>
      <c r="BH51" s="48">
        <v>0</v>
      </c>
      <c r="BI51" s="49">
        <v>0</v>
      </c>
      <c r="BJ51" s="48">
        <v>19</v>
      </c>
      <c r="BK51" s="49">
        <v>82.6086956521739</v>
      </c>
      <c r="BL51" s="48">
        <v>23</v>
      </c>
    </row>
    <row r="52" spans="1:64" ht="15">
      <c r="A52" s="64" t="s">
        <v>248</v>
      </c>
      <c r="B52" s="64" t="s">
        <v>396</v>
      </c>
      <c r="C52" s="65" t="s">
        <v>5054</v>
      </c>
      <c r="D52" s="66">
        <v>3</v>
      </c>
      <c r="E52" s="67" t="s">
        <v>132</v>
      </c>
      <c r="F52" s="68">
        <v>35</v>
      </c>
      <c r="G52" s="65"/>
      <c r="H52" s="69"/>
      <c r="I52" s="70"/>
      <c r="J52" s="70"/>
      <c r="K52" s="34" t="s">
        <v>65</v>
      </c>
      <c r="L52" s="77">
        <v>52</v>
      </c>
      <c r="M52" s="77"/>
      <c r="N52" s="72"/>
      <c r="O52" s="79" t="s">
        <v>506</v>
      </c>
      <c r="P52" s="81">
        <v>43777.36386574074</v>
      </c>
      <c r="Q52" s="79" t="s">
        <v>531</v>
      </c>
      <c r="R52" s="79"/>
      <c r="S52" s="79"/>
      <c r="T52" s="79" t="s">
        <v>760</v>
      </c>
      <c r="U52" s="79"/>
      <c r="V52" s="82" t="s">
        <v>916</v>
      </c>
      <c r="W52" s="81">
        <v>43777.36386574074</v>
      </c>
      <c r="X52" s="82" t="s">
        <v>1143</v>
      </c>
      <c r="Y52" s="79"/>
      <c r="Z52" s="79"/>
      <c r="AA52" s="85" t="s">
        <v>1453</v>
      </c>
      <c r="AB52" s="79"/>
      <c r="AC52" s="79" t="b">
        <v>0</v>
      </c>
      <c r="AD52" s="79">
        <v>0</v>
      </c>
      <c r="AE52" s="85" t="s">
        <v>1737</v>
      </c>
      <c r="AF52" s="79" t="b">
        <v>0</v>
      </c>
      <c r="AG52" s="79" t="s">
        <v>1751</v>
      </c>
      <c r="AH52" s="79"/>
      <c r="AI52" s="85" t="s">
        <v>1737</v>
      </c>
      <c r="AJ52" s="79" t="b">
        <v>0</v>
      </c>
      <c r="AK52" s="79">
        <v>4</v>
      </c>
      <c r="AL52" s="85" t="s">
        <v>1622</v>
      </c>
      <c r="AM52" s="79" t="s">
        <v>1772</v>
      </c>
      <c r="AN52" s="79" t="b">
        <v>0</v>
      </c>
      <c r="AO52" s="85" t="s">
        <v>1622</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1</v>
      </c>
      <c r="BE52" s="49">
        <v>4.761904761904762</v>
      </c>
      <c r="BF52" s="48">
        <v>0</v>
      </c>
      <c r="BG52" s="49">
        <v>0</v>
      </c>
      <c r="BH52" s="48">
        <v>0</v>
      </c>
      <c r="BI52" s="49">
        <v>0</v>
      </c>
      <c r="BJ52" s="48">
        <v>20</v>
      </c>
      <c r="BK52" s="49">
        <v>95.23809523809524</v>
      </c>
      <c r="BL52" s="48">
        <v>21</v>
      </c>
    </row>
    <row r="53" spans="1:64" ht="15">
      <c r="A53" s="64" t="s">
        <v>249</v>
      </c>
      <c r="B53" s="64" t="s">
        <v>396</v>
      </c>
      <c r="C53" s="65" t="s">
        <v>5054</v>
      </c>
      <c r="D53" s="66">
        <v>3</v>
      </c>
      <c r="E53" s="67" t="s">
        <v>132</v>
      </c>
      <c r="F53" s="68">
        <v>35</v>
      </c>
      <c r="G53" s="65"/>
      <c r="H53" s="69"/>
      <c r="I53" s="70"/>
      <c r="J53" s="70"/>
      <c r="K53" s="34" t="s">
        <v>65</v>
      </c>
      <c r="L53" s="77">
        <v>53</v>
      </c>
      <c r="M53" s="77"/>
      <c r="N53" s="72"/>
      <c r="O53" s="79" t="s">
        <v>506</v>
      </c>
      <c r="P53" s="81">
        <v>43777.369479166664</v>
      </c>
      <c r="Q53" s="79" t="s">
        <v>531</v>
      </c>
      <c r="R53" s="79"/>
      <c r="S53" s="79"/>
      <c r="T53" s="79" t="s">
        <v>760</v>
      </c>
      <c r="U53" s="79"/>
      <c r="V53" s="82" t="s">
        <v>917</v>
      </c>
      <c r="W53" s="81">
        <v>43777.369479166664</v>
      </c>
      <c r="X53" s="82" t="s">
        <v>1144</v>
      </c>
      <c r="Y53" s="79"/>
      <c r="Z53" s="79"/>
      <c r="AA53" s="85" t="s">
        <v>1454</v>
      </c>
      <c r="AB53" s="79"/>
      <c r="AC53" s="79" t="b">
        <v>0</v>
      </c>
      <c r="AD53" s="79">
        <v>0</v>
      </c>
      <c r="AE53" s="85" t="s">
        <v>1737</v>
      </c>
      <c r="AF53" s="79" t="b">
        <v>0</v>
      </c>
      <c r="AG53" s="79" t="s">
        <v>1751</v>
      </c>
      <c r="AH53" s="79"/>
      <c r="AI53" s="85" t="s">
        <v>1737</v>
      </c>
      <c r="AJ53" s="79" t="b">
        <v>0</v>
      </c>
      <c r="AK53" s="79">
        <v>4</v>
      </c>
      <c r="AL53" s="85" t="s">
        <v>1622</v>
      </c>
      <c r="AM53" s="79" t="s">
        <v>1772</v>
      </c>
      <c r="AN53" s="79" t="b">
        <v>0</v>
      </c>
      <c r="AO53" s="85" t="s">
        <v>1622</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1</v>
      </c>
      <c r="BE53" s="49">
        <v>4.761904761904762</v>
      </c>
      <c r="BF53" s="48">
        <v>0</v>
      </c>
      <c r="BG53" s="49">
        <v>0</v>
      </c>
      <c r="BH53" s="48">
        <v>0</v>
      </c>
      <c r="BI53" s="49">
        <v>0</v>
      </c>
      <c r="BJ53" s="48">
        <v>20</v>
      </c>
      <c r="BK53" s="49">
        <v>95.23809523809524</v>
      </c>
      <c r="BL53" s="48">
        <v>21</v>
      </c>
    </row>
    <row r="54" spans="1:64" ht="15">
      <c r="A54" s="64" t="s">
        <v>250</v>
      </c>
      <c r="B54" s="64" t="s">
        <v>396</v>
      </c>
      <c r="C54" s="65" t="s">
        <v>5054</v>
      </c>
      <c r="D54" s="66">
        <v>3</v>
      </c>
      <c r="E54" s="67" t="s">
        <v>132</v>
      </c>
      <c r="F54" s="68">
        <v>35</v>
      </c>
      <c r="G54" s="65"/>
      <c r="H54" s="69"/>
      <c r="I54" s="70"/>
      <c r="J54" s="70"/>
      <c r="K54" s="34" t="s">
        <v>65</v>
      </c>
      <c r="L54" s="77">
        <v>54</v>
      </c>
      <c r="M54" s="77"/>
      <c r="N54" s="72"/>
      <c r="O54" s="79" t="s">
        <v>506</v>
      </c>
      <c r="P54" s="81">
        <v>43777.37532407408</v>
      </c>
      <c r="Q54" s="79" t="s">
        <v>531</v>
      </c>
      <c r="R54" s="79"/>
      <c r="S54" s="79"/>
      <c r="T54" s="79" t="s">
        <v>760</v>
      </c>
      <c r="U54" s="79"/>
      <c r="V54" s="82" t="s">
        <v>918</v>
      </c>
      <c r="W54" s="81">
        <v>43777.37532407408</v>
      </c>
      <c r="X54" s="82" t="s">
        <v>1145</v>
      </c>
      <c r="Y54" s="79"/>
      <c r="Z54" s="79"/>
      <c r="AA54" s="85" t="s">
        <v>1455</v>
      </c>
      <c r="AB54" s="79"/>
      <c r="AC54" s="79" t="b">
        <v>0</v>
      </c>
      <c r="AD54" s="79">
        <v>0</v>
      </c>
      <c r="AE54" s="85" t="s">
        <v>1737</v>
      </c>
      <c r="AF54" s="79" t="b">
        <v>0</v>
      </c>
      <c r="AG54" s="79" t="s">
        <v>1751</v>
      </c>
      <c r="AH54" s="79"/>
      <c r="AI54" s="85" t="s">
        <v>1737</v>
      </c>
      <c r="AJ54" s="79" t="b">
        <v>0</v>
      </c>
      <c r="AK54" s="79">
        <v>4</v>
      </c>
      <c r="AL54" s="85" t="s">
        <v>1622</v>
      </c>
      <c r="AM54" s="79" t="s">
        <v>1772</v>
      </c>
      <c r="AN54" s="79" t="b">
        <v>0</v>
      </c>
      <c r="AO54" s="85" t="s">
        <v>1622</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1</v>
      </c>
      <c r="BE54" s="49">
        <v>4.761904761904762</v>
      </c>
      <c r="BF54" s="48">
        <v>0</v>
      </c>
      <c r="BG54" s="49">
        <v>0</v>
      </c>
      <c r="BH54" s="48">
        <v>0</v>
      </c>
      <c r="BI54" s="49">
        <v>0</v>
      </c>
      <c r="BJ54" s="48">
        <v>20</v>
      </c>
      <c r="BK54" s="49">
        <v>95.23809523809524</v>
      </c>
      <c r="BL54" s="48">
        <v>21</v>
      </c>
    </row>
    <row r="55" spans="1:64" ht="15">
      <c r="A55" s="64" t="s">
        <v>251</v>
      </c>
      <c r="B55" s="64" t="s">
        <v>403</v>
      </c>
      <c r="C55" s="65" t="s">
        <v>5054</v>
      </c>
      <c r="D55" s="66">
        <v>3</v>
      </c>
      <c r="E55" s="67" t="s">
        <v>132</v>
      </c>
      <c r="F55" s="68">
        <v>35</v>
      </c>
      <c r="G55" s="65"/>
      <c r="H55" s="69"/>
      <c r="I55" s="70"/>
      <c r="J55" s="70"/>
      <c r="K55" s="34" t="s">
        <v>65</v>
      </c>
      <c r="L55" s="77">
        <v>55</v>
      </c>
      <c r="M55" s="77"/>
      <c r="N55" s="72"/>
      <c r="O55" s="79" t="s">
        <v>506</v>
      </c>
      <c r="P55" s="81">
        <v>43777.44550925926</v>
      </c>
      <c r="Q55" s="79" t="s">
        <v>527</v>
      </c>
      <c r="R55" s="79"/>
      <c r="S55" s="79"/>
      <c r="T55" s="79"/>
      <c r="U55" s="79"/>
      <c r="V55" s="82" t="s">
        <v>919</v>
      </c>
      <c r="W55" s="81">
        <v>43777.44550925926</v>
      </c>
      <c r="X55" s="82" t="s">
        <v>1146</v>
      </c>
      <c r="Y55" s="79"/>
      <c r="Z55" s="79"/>
      <c r="AA55" s="85" t="s">
        <v>1456</v>
      </c>
      <c r="AB55" s="79"/>
      <c r="AC55" s="79" t="b">
        <v>0</v>
      </c>
      <c r="AD55" s="79">
        <v>0</v>
      </c>
      <c r="AE55" s="85" t="s">
        <v>1737</v>
      </c>
      <c r="AF55" s="79" t="b">
        <v>0</v>
      </c>
      <c r="AG55" s="79" t="s">
        <v>1751</v>
      </c>
      <c r="AH55" s="79"/>
      <c r="AI55" s="85" t="s">
        <v>1737</v>
      </c>
      <c r="AJ55" s="79" t="b">
        <v>0</v>
      </c>
      <c r="AK55" s="79">
        <v>3</v>
      </c>
      <c r="AL55" s="85" t="s">
        <v>1633</v>
      </c>
      <c r="AM55" s="79" t="s">
        <v>1773</v>
      </c>
      <c r="AN55" s="79" t="b">
        <v>0</v>
      </c>
      <c r="AO55" s="85" t="s">
        <v>1633</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v>1</v>
      </c>
      <c r="BE55" s="49">
        <v>4.545454545454546</v>
      </c>
      <c r="BF55" s="48">
        <v>0</v>
      </c>
      <c r="BG55" s="49">
        <v>0</v>
      </c>
      <c r="BH55" s="48">
        <v>0</v>
      </c>
      <c r="BI55" s="49">
        <v>0</v>
      </c>
      <c r="BJ55" s="48">
        <v>21</v>
      </c>
      <c r="BK55" s="49">
        <v>95.45454545454545</v>
      </c>
      <c r="BL55" s="48">
        <v>22</v>
      </c>
    </row>
    <row r="56" spans="1:64" ht="15">
      <c r="A56" s="64" t="s">
        <v>252</v>
      </c>
      <c r="B56" s="64" t="s">
        <v>252</v>
      </c>
      <c r="C56" s="65" t="s">
        <v>5054</v>
      </c>
      <c r="D56" s="66">
        <v>3</v>
      </c>
      <c r="E56" s="67" t="s">
        <v>132</v>
      </c>
      <c r="F56" s="68">
        <v>35</v>
      </c>
      <c r="G56" s="65"/>
      <c r="H56" s="69"/>
      <c r="I56" s="70"/>
      <c r="J56" s="70"/>
      <c r="K56" s="34" t="s">
        <v>65</v>
      </c>
      <c r="L56" s="77">
        <v>56</v>
      </c>
      <c r="M56" s="77"/>
      <c r="N56" s="72"/>
      <c r="O56" s="79" t="s">
        <v>176</v>
      </c>
      <c r="P56" s="81">
        <v>43777.453564814816</v>
      </c>
      <c r="Q56" s="79" t="s">
        <v>532</v>
      </c>
      <c r="R56" s="79"/>
      <c r="S56" s="79"/>
      <c r="T56" s="79" t="s">
        <v>761</v>
      </c>
      <c r="U56" s="79"/>
      <c r="V56" s="82" t="s">
        <v>920</v>
      </c>
      <c r="W56" s="81">
        <v>43777.453564814816</v>
      </c>
      <c r="X56" s="82" t="s">
        <v>1147</v>
      </c>
      <c r="Y56" s="79"/>
      <c r="Z56" s="79"/>
      <c r="AA56" s="85" t="s">
        <v>1457</v>
      </c>
      <c r="AB56" s="79"/>
      <c r="AC56" s="79" t="b">
        <v>0</v>
      </c>
      <c r="AD56" s="79">
        <v>1</v>
      </c>
      <c r="AE56" s="85" t="s">
        <v>1737</v>
      </c>
      <c r="AF56" s="79" t="b">
        <v>0</v>
      </c>
      <c r="AG56" s="79" t="s">
        <v>1751</v>
      </c>
      <c r="AH56" s="79"/>
      <c r="AI56" s="85" t="s">
        <v>1737</v>
      </c>
      <c r="AJ56" s="79" t="b">
        <v>0</v>
      </c>
      <c r="AK56" s="79">
        <v>0</v>
      </c>
      <c r="AL56" s="85" t="s">
        <v>1737</v>
      </c>
      <c r="AM56" s="79" t="s">
        <v>1775</v>
      </c>
      <c r="AN56" s="79" t="b">
        <v>0</v>
      </c>
      <c r="AO56" s="85" t="s">
        <v>1457</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1</v>
      </c>
      <c r="BE56" s="49">
        <v>2.127659574468085</v>
      </c>
      <c r="BF56" s="48">
        <v>0</v>
      </c>
      <c r="BG56" s="49">
        <v>0</v>
      </c>
      <c r="BH56" s="48">
        <v>0</v>
      </c>
      <c r="BI56" s="49">
        <v>0</v>
      </c>
      <c r="BJ56" s="48">
        <v>46</v>
      </c>
      <c r="BK56" s="49">
        <v>97.87234042553192</v>
      </c>
      <c r="BL56" s="48">
        <v>47</v>
      </c>
    </row>
    <row r="57" spans="1:64" ht="15">
      <c r="A57" s="64" t="s">
        <v>253</v>
      </c>
      <c r="B57" s="64" t="s">
        <v>468</v>
      </c>
      <c r="C57" s="65" t="s">
        <v>5054</v>
      </c>
      <c r="D57" s="66">
        <v>3</v>
      </c>
      <c r="E57" s="67" t="s">
        <v>132</v>
      </c>
      <c r="F57" s="68">
        <v>35</v>
      </c>
      <c r="G57" s="65"/>
      <c r="H57" s="69"/>
      <c r="I57" s="70"/>
      <c r="J57" s="70"/>
      <c r="K57" s="34" t="s">
        <v>65</v>
      </c>
      <c r="L57" s="77">
        <v>57</v>
      </c>
      <c r="M57" s="77"/>
      <c r="N57" s="72"/>
      <c r="O57" s="79" t="s">
        <v>507</v>
      </c>
      <c r="P57" s="81">
        <v>43777.77174768518</v>
      </c>
      <c r="Q57" s="79" t="s">
        <v>533</v>
      </c>
      <c r="R57" s="79"/>
      <c r="S57" s="79"/>
      <c r="T57" s="79" t="s">
        <v>762</v>
      </c>
      <c r="U57" s="79"/>
      <c r="V57" s="82" t="s">
        <v>921</v>
      </c>
      <c r="W57" s="81">
        <v>43777.77174768518</v>
      </c>
      <c r="X57" s="82" t="s">
        <v>1148</v>
      </c>
      <c r="Y57" s="79"/>
      <c r="Z57" s="79"/>
      <c r="AA57" s="85" t="s">
        <v>1458</v>
      </c>
      <c r="AB57" s="85" t="s">
        <v>1727</v>
      </c>
      <c r="AC57" s="79" t="b">
        <v>0</v>
      </c>
      <c r="AD57" s="79">
        <v>0</v>
      </c>
      <c r="AE57" s="85" t="s">
        <v>1741</v>
      </c>
      <c r="AF57" s="79" t="b">
        <v>0</v>
      </c>
      <c r="AG57" s="79" t="s">
        <v>1753</v>
      </c>
      <c r="AH57" s="79"/>
      <c r="AI57" s="85" t="s">
        <v>1737</v>
      </c>
      <c r="AJ57" s="79" t="b">
        <v>0</v>
      </c>
      <c r="AK57" s="79">
        <v>0</v>
      </c>
      <c r="AL57" s="85" t="s">
        <v>1737</v>
      </c>
      <c r="AM57" s="79" t="s">
        <v>1772</v>
      </c>
      <c r="AN57" s="79" t="b">
        <v>0</v>
      </c>
      <c r="AO57" s="85" t="s">
        <v>1727</v>
      </c>
      <c r="AP57" s="79" t="s">
        <v>176</v>
      </c>
      <c r="AQ57" s="79">
        <v>0</v>
      </c>
      <c r="AR57" s="79">
        <v>0</v>
      </c>
      <c r="AS57" s="79"/>
      <c r="AT57" s="79"/>
      <c r="AU57" s="79"/>
      <c r="AV57" s="79"/>
      <c r="AW57" s="79"/>
      <c r="AX57" s="79"/>
      <c r="AY57" s="79"/>
      <c r="AZ57" s="79"/>
      <c r="BA57">
        <v>1</v>
      </c>
      <c r="BB57" s="78" t="str">
        <f>REPLACE(INDEX(GroupVertices[Group],MATCH(Edges[[#This Row],[Vertex 1]],GroupVertices[Vertex],0)),1,1,"")</f>
        <v>38</v>
      </c>
      <c r="BC57" s="78" t="str">
        <f>REPLACE(INDEX(GroupVertices[Group],MATCH(Edges[[#This Row],[Vertex 2]],GroupVertices[Vertex],0)),1,1,"")</f>
        <v>38</v>
      </c>
      <c r="BD57" s="48">
        <v>0</v>
      </c>
      <c r="BE57" s="49">
        <v>0</v>
      </c>
      <c r="BF57" s="48">
        <v>0</v>
      </c>
      <c r="BG57" s="49">
        <v>0</v>
      </c>
      <c r="BH57" s="48">
        <v>0</v>
      </c>
      <c r="BI57" s="49">
        <v>0</v>
      </c>
      <c r="BJ57" s="48">
        <v>4</v>
      </c>
      <c r="BK57" s="49">
        <v>100</v>
      </c>
      <c r="BL57" s="48">
        <v>4</v>
      </c>
    </row>
    <row r="58" spans="1:64" ht="15">
      <c r="A58" s="64" t="s">
        <v>254</v>
      </c>
      <c r="B58" s="64" t="s">
        <v>254</v>
      </c>
      <c r="C58" s="65" t="s">
        <v>5054</v>
      </c>
      <c r="D58" s="66">
        <v>3</v>
      </c>
      <c r="E58" s="67" t="s">
        <v>132</v>
      </c>
      <c r="F58" s="68">
        <v>35</v>
      </c>
      <c r="G58" s="65"/>
      <c r="H58" s="69"/>
      <c r="I58" s="70"/>
      <c r="J58" s="70"/>
      <c r="K58" s="34" t="s">
        <v>65</v>
      </c>
      <c r="L58" s="77">
        <v>58</v>
      </c>
      <c r="M58" s="77"/>
      <c r="N58" s="72"/>
      <c r="O58" s="79" t="s">
        <v>176</v>
      </c>
      <c r="P58" s="81">
        <v>43777.821851851855</v>
      </c>
      <c r="Q58" s="79" t="s">
        <v>534</v>
      </c>
      <c r="R58" s="82" t="s">
        <v>674</v>
      </c>
      <c r="S58" s="79" t="s">
        <v>719</v>
      </c>
      <c r="T58" s="79" t="s">
        <v>763</v>
      </c>
      <c r="U58" s="79"/>
      <c r="V58" s="82" t="s">
        <v>922</v>
      </c>
      <c r="W58" s="81">
        <v>43777.821851851855</v>
      </c>
      <c r="X58" s="82" t="s">
        <v>1149</v>
      </c>
      <c r="Y58" s="79"/>
      <c r="Z58" s="79"/>
      <c r="AA58" s="85" t="s">
        <v>1459</v>
      </c>
      <c r="AB58" s="79"/>
      <c r="AC58" s="79" t="b">
        <v>0</v>
      </c>
      <c r="AD58" s="79">
        <v>0</v>
      </c>
      <c r="AE58" s="85" t="s">
        <v>1737</v>
      </c>
      <c r="AF58" s="79" t="b">
        <v>1</v>
      </c>
      <c r="AG58" s="79" t="s">
        <v>1751</v>
      </c>
      <c r="AH58" s="79"/>
      <c r="AI58" s="85" t="s">
        <v>1763</v>
      </c>
      <c r="AJ58" s="79" t="b">
        <v>0</v>
      </c>
      <c r="AK58" s="79">
        <v>0</v>
      </c>
      <c r="AL58" s="85" t="s">
        <v>1737</v>
      </c>
      <c r="AM58" s="79" t="s">
        <v>1775</v>
      </c>
      <c r="AN58" s="79" t="b">
        <v>0</v>
      </c>
      <c r="AO58" s="85" t="s">
        <v>1459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0</v>
      </c>
      <c r="BE58" s="49">
        <v>0</v>
      </c>
      <c r="BF58" s="48">
        <v>1</v>
      </c>
      <c r="BG58" s="49">
        <v>10</v>
      </c>
      <c r="BH58" s="48">
        <v>0</v>
      </c>
      <c r="BI58" s="49">
        <v>0</v>
      </c>
      <c r="BJ58" s="48">
        <v>9</v>
      </c>
      <c r="BK58" s="49">
        <v>90</v>
      </c>
      <c r="BL58" s="48">
        <v>10</v>
      </c>
    </row>
    <row r="59" spans="1:64" ht="15">
      <c r="A59" s="64" t="s">
        <v>255</v>
      </c>
      <c r="B59" s="64" t="s">
        <v>469</v>
      </c>
      <c r="C59" s="65" t="s">
        <v>5054</v>
      </c>
      <c r="D59" s="66">
        <v>3</v>
      </c>
      <c r="E59" s="67" t="s">
        <v>132</v>
      </c>
      <c r="F59" s="68">
        <v>35</v>
      </c>
      <c r="G59" s="65"/>
      <c r="H59" s="69"/>
      <c r="I59" s="70"/>
      <c r="J59" s="70"/>
      <c r="K59" s="34" t="s">
        <v>65</v>
      </c>
      <c r="L59" s="77">
        <v>59</v>
      </c>
      <c r="M59" s="77"/>
      <c r="N59" s="72"/>
      <c r="O59" s="79" t="s">
        <v>507</v>
      </c>
      <c r="P59" s="81">
        <v>43777.850127314814</v>
      </c>
      <c r="Q59" s="79" t="s">
        <v>535</v>
      </c>
      <c r="R59" s="79"/>
      <c r="S59" s="79"/>
      <c r="T59" s="79" t="s">
        <v>746</v>
      </c>
      <c r="U59" s="79"/>
      <c r="V59" s="82" t="s">
        <v>923</v>
      </c>
      <c r="W59" s="81">
        <v>43777.850127314814</v>
      </c>
      <c r="X59" s="82" t="s">
        <v>1150</v>
      </c>
      <c r="Y59" s="79"/>
      <c r="Z59" s="79"/>
      <c r="AA59" s="85" t="s">
        <v>1460</v>
      </c>
      <c r="AB59" s="85" t="s">
        <v>1728</v>
      </c>
      <c r="AC59" s="79" t="b">
        <v>0</v>
      </c>
      <c r="AD59" s="79">
        <v>0</v>
      </c>
      <c r="AE59" s="85" t="s">
        <v>1742</v>
      </c>
      <c r="AF59" s="79" t="b">
        <v>0</v>
      </c>
      <c r="AG59" s="79" t="s">
        <v>1751</v>
      </c>
      <c r="AH59" s="79"/>
      <c r="AI59" s="85" t="s">
        <v>1737</v>
      </c>
      <c r="AJ59" s="79" t="b">
        <v>0</v>
      </c>
      <c r="AK59" s="79">
        <v>0</v>
      </c>
      <c r="AL59" s="85" t="s">
        <v>1737</v>
      </c>
      <c r="AM59" s="79" t="s">
        <v>1775</v>
      </c>
      <c r="AN59" s="79" t="b">
        <v>0</v>
      </c>
      <c r="AO59" s="85" t="s">
        <v>1728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13</v>
      </c>
      <c r="BK59" s="49">
        <v>100</v>
      </c>
      <c r="BL59" s="48">
        <v>13</v>
      </c>
    </row>
    <row r="60" spans="1:64" ht="15">
      <c r="A60" s="64" t="s">
        <v>256</v>
      </c>
      <c r="B60" s="64" t="s">
        <v>256</v>
      </c>
      <c r="C60" s="65" t="s">
        <v>5054</v>
      </c>
      <c r="D60" s="66">
        <v>3</v>
      </c>
      <c r="E60" s="67" t="s">
        <v>132</v>
      </c>
      <c r="F60" s="68">
        <v>35</v>
      </c>
      <c r="G60" s="65"/>
      <c r="H60" s="69"/>
      <c r="I60" s="70"/>
      <c r="J60" s="70"/>
      <c r="K60" s="34" t="s">
        <v>65</v>
      </c>
      <c r="L60" s="77">
        <v>60</v>
      </c>
      <c r="M60" s="77"/>
      <c r="N60" s="72"/>
      <c r="O60" s="79" t="s">
        <v>176</v>
      </c>
      <c r="P60" s="81">
        <v>43777.93796296296</v>
      </c>
      <c r="Q60" s="79" t="s">
        <v>536</v>
      </c>
      <c r="R60" s="82" t="s">
        <v>675</v>
      </c>
      <c r="S60" s="79" t="s">
        <v>722</v>
      </c>
      <c r="T60" s="79" t="s">
        <v>764</v>
      </c>
      <c r="U60" s="82" t="s">
        <v>846</v>
      </c>
      <c r="V60" s="82" t="s">
        <v>846</v>
      </c>
      <c r="W60" s="81">
        <v>43777.93796296296</v>
      </c>
      <c r="X60" s="82" t="s">
        <v>1151</v>
      </c>
      <c r="Y60" s="79"/>
      <c r="Z60" s="79"/>
      <c r="AA60" s="85" t="s">
        <v>1461</v>
      </c>
      <c r="AB60" s="79"/>
      <c r="AC60" s="79" t="b">
        <v>0</v>
      </c>
      <c r="AD60" s="79">
        <v>1</v>
      </c>
      <c r="AE60" s="85" t="s">
        <v>1737</v>
      </c>
      <c r="AF60" s="79" t="b">
        <v>0</v>
      </c>
      <c r="AG60" s="79" t="s">
        <v>1751</v>
      </c>
      <c r="AH60" s="79"/>
      <c r="AI60" s="85" t="s">
        <v>1737</v>
      </c>
      <c r="AJ60" s="79" t="b">
        <v>0</v>
      </c>
      <c r="AK60" s="79">
        <v>0</v>
      </c>
      <c r="AL60" s="85" t="s">
        <v>1737</v>
      </c>
      <c r="AM60" s="79" t="s">
        <v>1779</v>
      </c>
      <c r="AN60" s="79" t="b">
        <v>0</v>
      </c>
      <c r="AO60" s="85" t="s">
        <v>1461</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9</v>
      </c>
      <c r="BK60" s="49">
        <v>100</v>
      </c>
      <c r="BL60" s="48">
        <v>9</v>
      </c>
    </row>
    <row r="61" spans="1:64" ht="15">
      <c r="A61" s="64" t="s">
        <v>257</v>
      </c>
      <c r="B61" s="64" t="s">
        <v>470</v>
      </c>
      <c r="C61" s="65" t="s">
        <v>5054</v>
      </c>
      <c r="D61" s="66">
        <v>3</v>
      </c>
      <c r="E61" s="67" t="s">
        <v>132</v>
      </c>
      <c r="F61" s="68">
        <v>35</v>
      </c>
      <c r="G61" s="65"/>
      <c r="H61" s="69"/>
      <c r="I61" s="70"/>
      <c r="J61" s="70"/>
      <c r="K61" s="34" t="s">
        <v>65</v>
      </c>
      <c r="L61" s="77">
        <v>61</v>
      </c>
      <c r="M61" s="77"/>
      <c r="N61" s="72"/>
      <c r="O61" s="79" t="s">
        <v>506</v>
      </c>
      <c r="P61" s="81">
        <v>43777.46438657407</v>
      </c>
      <c r="Q61" s="79" t="s">
        <v>537</v>
      </c>
      <c r="R61" s="82" t="s">
        <v>676</v>
      </c>
      <c r="S61" s="79" t="s">
        <v>719</v>
      </c>
      <c r="T61" s="79" t="s">
        <v>746</v>
      </c>
      <c r="U61" s="79"/>
      <c r="V61" s="82" t="s">
        <v>924</v>
      </c>
      <c r="W61" s="81">
        <v>43777.46438657407</v>
      </c>
      <c r="X61" s="82" t="s">
        <v>1152</v>
      </c>
      <c r="Y61" s="79"/>
      <c r="Z61" s="79"/>
      <c r="AA61" s="85" t="s">
        <v>1462</v>
      </c>
      <c r="AB61" s="79"/>
      <c r="AC61" s="79" t="b">
        <v>0</v>
      </c>
      <c r="AD61" s="79">
        <v>1</v>
      </c>
      <c r="AE61" s="85" t="s">
        <v>1737</v>
      </c>
      <c r="AF61" s="79" t="b">
        <v>1</v>
      </c>
      <c r="AG61" s="79" t="s">
        <v>1751</v>
      </c>
      <c r="AH61" s="79"/>
      <c r="AI61" s="85" t="s">
        <v>1764</v>
      </c>
      <c r="AJ61" s="79" t="b">
        <v>0</v>
      </c>
      <c r="AK61" s="79">
        <v>1</v>
      </c>
      <c r="AL61" s="85" t="s">
        <v>1737</v>
      </c>
      <c r="AM61" s="79" t="s">
        <v>1772</v>
      </c>
      <c r="AN61" s="79" t="b">
        <v>0</v>
      </c>
      <c r="AO61" s="85" t="s">
        <v>1462</v>
      </c>
      <c r="AP61" s="79" t="s">
        <v>176</v>
      </c>
      <c r="AQ61" s="79">
        <v>0</v>
      </c>
      <c r="AR61" s="79">
        <v>0</v>
      </c>
      <c r="AS61" s="79"/>
      <c r="AT61" s="79"/>
      <c r="AU61" s="79"/>
      <c r="AV61" s="79"/>
      <c r="AW61" s="79"/>
      <c r="AX61" s="79"/>
      <c r="AY61" s="79"/>
      <c r="AZ61" s="79"/>
      <c r="BA61">
        <v>1</v>
      </c>
      <c r="BB61" s="78" t="str">
        <f>REPLACE(INDEX(GroupVertices[Group],MATCH(Edges[[#This Row],[Vertex 1]],GroupVertices[Vertex],0)),1,1,"")</f>
        <v>11</v>
      </c>
      <c r="BC61" s="78" t="str">
        <f>REPLACE(INDEX(GroupVertices[Group],MATCH(Edges[[#This Row],[Vertex 2]],GroupVertices[Vertex],0)),1,1,"")</f>
        <v>11</v>
      </c>
      <c r="BD61" s="48"/>
      <c r="BE61" s="49"/>
      <c r="BF61" s="48"/>
      <c r="BG61" s="49"/>
      <c r="BH61" s="48"/>
      <c r="BI61" s="49"/>
      <c r="BJ61" s="48"/>
      <c r="BK61" s="49"/>
      <c r="BL61" s="48"/>
    </row>
    <row r="62" spans="1:64" ht="15">
      <c r="A62" s="64" t="s">
        <v>258</v>
      </c>
      <c r="B62" s="64" t="s">
        <v>470</v>
      </c>
      <c r="C62" s="65" t="s">
        <v>5054</v>
      </c>
      <c r="D62" s="66">
        <v>3</v>
      </c>
      <c r="E62" s="67" t="s">
        <v>132</v>
      </c>
      <c r="F62" s="68">
        <v>35</v>
      </c>
      <c r="G62" s="65"/>
      <c r="H62" s="69"/>
      <c r="I62" s="70"/>
      <c r="J62" s="70"/>
      <c r="K62" s="34" t="s">
        <v>65</v>
      </c>
      <c r="L62" s="77">
        <v>62</v>
      </c>
      <c r="M62" s="77"/>
      <c r="N62" s="72"/>
      <c r="O62" s="79" t="s">
        <v>506</v>
      </c>
      <c r="P62" s="81">
        <v>43777.55386574074</v>
      </c>
      <c r="Q62" s="79" t="s">
        <v>538</v>
      </c>
      <c r="R62" s="79"/>
      <c r="S62" s="79"/>
      <c r="T62" s="79" t="s">
        <v>746</v>
      </c>
      <c r="U62" s="79"/>
      <c r="V62" s="82" t="s">
        <v>925</v>
      </c>
      <c r="W62" s="81">
        <v>43777.55386574074</v>
      </c>
      <c r="X62" s="82" t="s">
        <v>1153</v>
      </c>
      <c r="Y62" s="79"/>
      <c r="Z62" s="79"/>
      <c r="AA62" s="85" t="s">
        <v>1463</v>
      </c>
      <c r="AB62" s="79"/>
      <c r="AC62" s="79" t="b">
        <v>0</v>
      </c>
      <c r="AD62" s="79">
        <v>0</v>
      </c>
      <c r="AE62" s="85" t="s">
        <v>1737</v>
      </c>
      <c r="AF62" s="79" t="b">
        <v>1</v>
      </c>
      <c r="AG62" s="79" t="s">
        <v>1751</v>
      </c>
      <c r="AH62" s="79"/>
      <c r="AI62" s="85" t="s">
        <v>1764</v>
      </c>
      <c r="AJ62" s="79" t="b">
        <v>0</v>
      </c>
      <c r="AK62" s="79">
        <v>1</v>
      </c>
      <c r="AL62" s="85" t="s">
        <v>1462</v>
      </c>
      <c r="AM62" s="79" t="s">
        <v>1772</v>
      </c>
      <c r="AN62" s="79" t="b">
        <v>0</v>
      </c>
      <c r="AO62" s="85" t="s">
        <v>1462</v>
      </c>
      <c r="AP62" s="79" t="s">
        <v>176</v>
      </c>
      <c r="AQ62" s="79">
        <v>0</v>
      </c>
      <c r="AR62" s="79">
        <v>0</v>
      </c>
      <c r="AS62" s="79"/>
      <c r="AT62" s="79"/>
      <c r="AU62" s="79"/>
      <c r="AV62" s="79"/>
      <c r="AW62" s="79"/>
      <c r="AX62" s="79"/>
      <c r="AY62" s="79"/>
      <c r="AZ62" s="79"/>
      <c r="BA62">
        <v>1</v>
      </c>
      <c r="BB62" s="78" t="str">
        <f>REPLACE(INDEX(GroupVertices[Group],MATCH(Edges[[#This Row],[Vertex 1]],GroupVertices[Vertex],0)),1,1,"")</f>
        <v>11</v>
      </c>
      <c r="BC62" s="78" t="str">
        <f>REPLACE(INDEX(GroupVertices[Group],MATCH(Edges[[#This Row],[Vertex 2]],GroupVertices[Vertex],0)),1,1,"")</f>
        <v>11</v>
      </c>
      <c r="BD62" s="48"/>
      <c r="BE62" s="49"/>
      <c r="BF62" s="48"/>
      <c r="BG62" s="49"/>
      <c r="BH62" s="48"/>
      <c r="BI62" s="49"/>
      <c r="BJ62" s="48"/>
      <c r="BK62" s="49"/>
      <c r="BL62" s="48"/>
    </row>
    <row r="63" spans="1:64" ht="15">
      <c r="A63" s="64" t="s">
        <v>259</v>
      </c>
      <c r="B63" s="64" t="s">
        <v>470</v>
      </c>
      <c r="C63" s="65" t="s">
        <v>5054</v>
      </c>
      <c r="D63" s="66">
        <v>3</v>
      </c>
      <c r="E63" s="67" t="s">
        <v>132</v>
      </c>
      <c r="F63" s="68">
        <v>35</v>
      </c>
      <c r="G63" s="65"/>
      <c r="H63" s="69"/>
      <c r="I63" s="70"/>
      <c r="J63" s="70"/>
      <c r="K63" s="34" t="s">
        <v>65</v>
      </c>
      <c r="L63" s="77">
        <v>63</v>
      </c>
      <c r="M63" s="77"/>
      <c r="N63" s="72"/>
      <c r="O63" s="79" t="s">
        <v>506</v>
      </c>
      <c r="P63" s="81">
        <v>43778.33412037037</v>
      </c>
      <c r="Q63" s="79" t="s">
        <v>539</v>
      </c>
      <c r="R63" s="79"/>
      <c r="S63" s="79"/>
      <c r="T63" s="79" t="s">
        <v>746</v>
      </c>
      <c r="U63" s="79"/>
      <c r="V63" s="82" t="s">
        <v>926</v>
      </c>
      <c r="W63" s="81">
        <v>43778.33412037037</v>
      </c>
      <c r="X63" s="82" t="s">
        <v>1154</v>
      </c>
      <c r="Y63" s="79"/>
      <c r="Z63" s="79"/>
      <c r="AA63" s="85" t="s">
        <v>1464</v>
      </c>
      <c r="AB63" s="79"/>
      <c r="AC63" s="79" t="b">
        <v>0</v>
      </c>
      <c r="AD63" s="79">
        <v>0</v>
      </c>
      <c r="AE63" s="85" t="s">
        <v>1737</v>
      </c>
      <c r="AF63" s="79" t="b">
        <v>1</v>
      </c>
      <c r="AG63" s="79" t="s">
        <v>1751</v>
      </c>
      <c r="AH63" s="79"/>
      <c r="AI63" s="85" t="s">
        <v>1764</v>
      </c>
      <c r="AJ63" s="79" t="b">
        <v>0</v>
      </c>
      <c r="AK63" s="79">
        <v>3</v>
      </c>
      <c r="AL63" s="85" t="s">
        <v>1462</v>
      </c>
      <c r="AM63" s="79" t="s">
        <v>1772</v>
      </c>
      <c r="AN63" s="79" t="b">
        <v>0</v>
      </c>
      <c r="AO63" s="85" t="s">
        <v>1462</v>
      </c>
      <c r="AP63" s="79" t="s">
        <v>176</v>
      </c>
      <c r="AQ63" s="79">
        <v>0</v>
      </c>
      <c r="AR63" s="79">
        <v>0</v>
      </c>
      <c r="AS63" s="79"/>
      <c r="AT63" s="79"/>
      <c r="AU63" s="79"/>
      <c r="AV63" s="79"/>
      <c r="AW63" s="79"/>
      <c r="AX63" s="79"/>
      <c r="AY63" s="79"/>
      <c r="AZ63" s="79"/>
      <c r="BA63">
        <v>1</v>
      </c>
      <c r="BB63" s="78" t="str">
        <f>REPLACE(INDEX(GroupVertices[Group],MATCH(Edges[[#This Row],[Vertex 1]],GroupVertices[Vertex],0)),1,1,"")</f>
        <v>11</v>
      </c>
      <c r="BC63" s="78" t="str">
        <f>REPLACE(INDEX(GroupVertices[Group],MATCH(Edges[[#This Row],[Vertex 2]],GroupVertices[Vertex],0)),1,1,"")</f>
        <v>11</v>
      </c>
      <c r="BD63" s="48"/>
      <c r="BE63" s="49"/>
      <c r="BF63" s="48"/>
      <c r="BG63" s="49"/>
      <c r="BH63" s="48"/>
      <c r="BI63" s="49"/>
      <c r="BJ63" s="48"/>
      <c r="BK63" s="49"/>
      <c r="BL63" s="48"/>
    </row>
    <row r="64" spans="1:64" ht="15">
      <c r="A64" s="64" t="s">
        <v>260</v>
      </c>
      <c r="B64" s="64" t="s">
        <v>470</v>
      </c>
      <c r="C64" s="65" t="s">
        <v>5054</v>
      </c>
      <c r="D64" s="66">
        <v>3</v>
      </c>
      <c r="E64" s="67" t="s">
        <v>132</v>
      </c>
      <c r="F64" s="68">
        <v>35</v>
      </c>
      <c r="G64" s="65"/>
      <c r="H64" s="69"/>
      <c r="I64" s="70"/>
      <c r="J64" s="70"/>
      <c r="K64" s="34" t="s">
        <v>65</v>
      </c>
      <c r="L64" s="77">
        <v>64</v>
      </c>
      <c r="M64" s="77"/>
      <c r="N64" s="72"/>
      <c r="O64" s="79" t="s">
        <v>506</v>
      </c>
      <c r="P64" s="81">
        <v>43778.3569212963</v>
      </c>
      <c r="Q64" s="79" t="s">
        <v>539</v>
      </c>
      <c r="R64" s="79"/>
      <c r="S64" s="79"/>
      <c r="T64" s="79" t="s">
        <v>746</v>
      </c>
      <c r="U64" s="79"/>
      <c r="V64" s="82" t="s">
        <v>927</v>
      </c>
      <c r="W64" s="81">
        <v>43778.3569212963</v>
      </c>
      <c r="X64" s="82" t="s">
        <v>1155</v>
      </c>
      <c r="Y64" s="79"/>
      <c r="Z64" s="79"/>
      <c r="AA64" s="85" t="s">
        <v>1465</v>
      </c>
      <c r="AB64" s="79"/>
      <c r="AC64" s="79" t="b">
        <v>0</v>
      </c>
      <c r="AD64" s="79">
        <v>0</v>
      </c>
      <c r="AE64" s="85" t="s">
        <v>1737</v>
      </c>
      <c r="AF64" s="79" t="b">
        <v>1</v>
      </c>
      <c r="AG64" s="79" t="s">
        <v>1751</v>
      </c>
      <c r="AH64" s="79"/>
      <c r="AI64" s="85" t="s">
        <v>1764</v>
      </c>
      <c r="AJ64" s="79" t="b">
        <v>0</v>
      </c>
      <c r="AK64" s="79">
        <v>3</v>
      </c>
      <c r="AL64" s="85" t="s">
        <v>1462</v>
      </c>
      <c r="AM64" s="79" t="s">
        <v>1773</v>
      </c>
      <c r="AN64" s="79" t="b">
        <v>0</v>
      </c>
      <c r="AO64" s="85" t="s">
        <v>1462</v>
      </c>
      <c r="AP64" s="79" t="s">
        <v>176</v>
      </c>
      <c r="AQ64" s="79">
        <v>0</v>
      </c>
      <c r="AR64" s="79">
        <v>0</v>
      </c>
      <c r="AS64" s="79"/>
      <c r="AT64" s="79"/>
      <c r="AU64" s="79"/>
      <c r="AV64" s="79"/>
      <c r="AW64" s="79"/>
      <c r="AX64" s="79"/>
      <c r="AY64" s="79"/>
      <c r="AZ64" s="79"/>
      <c r="BA64">
        <v>1</v>
      </c>
      <c r="BB64" s="78" t="str">
        <f>REPLACE(INDEX(GroupVertices[Group],MATCH(Edges[[#This Row],[Vertex 1]],GroupVertices[Vertex],0)),1,1,"")</f>
        <v>11</v>
      </c>
      <c r="BC64" s="78" t="str">
        <f>REPLACE(INDEX(GroupVertices[Group],MATCH(Edges[[#This Row],[Vertex 2]],GroupVertices[Vertex],0)),1,1,"")</f>
        <v>11</v>
      </c>
      <c r="BD64" s="48"/>
      <c r="BE64" s="49"/>
      <c r="BF64" s="48"/>
      <c r="BG64" s="49"/>
      <c r="BH64" s="48"/>
      <c r="BI64" s="49"/>
      <c r="BJ64" s="48"/>
      <c r="BK64" s="49"/>
      <c r="BL64" s="48"/>
    </row>
    <row r="65" spans="1:64" ht="15">
      <c r="A65" s="64" t="s">
        <v>257</v>
      </c>
      <c r="B65" s="64" t="s">
        <v>259</v>
      </c>
      <c r="C65" s="65" t="s">
        <v>5054</v>
      </c>
      <c r="D65" s="66">
        <v>3</v>
      </c>
      <c r="E65" s="67" t="s">
        <v>132</v>
      </c>
      <c r="F65" s="68">
        <v>35</v>
      </c>
      <c r="G65" s="65"/>
      <c r="H65" s="69"/>
      <c r="I65" s="70"/>
      <c r="J65" s="70"/>
      <c r="K65" s="34" t="s">
        <v>66</v>
      </c>
      <c r="L65" s="77">
        <v>65</v>
      </c>
      <c r="M65" s="77"/>
      <c r="N65" s="72"/>
      <c r="O65" s="79" t="s">
        <v>506</v>
      </c>
      <c r="P65" s="81">
        <v>43777.46438657407</v>
      </c>
      <c r="Q65" s="79" t="s">
        <v>537</v>
      </c>
      <c r="R65" s="82" t="s">
        <v>676</v>
      </c>
      <c r="S65" s="79" t="s">
        <v>719</v>
      </c>
      <c r="T65" s="79" t="s">
        <v>746</v>
      </c>
      <c r="U65" s="79"/>
      <c r="V65" s="82" t="s">
        <v>924</v>
      </c>
      <c r="W65" s="81">
        <v>43777.46438657407</v>
      </c>
      <c r="X65" s="82" t="s">
        <v>1152</v>
      </c>
      <c r="Y65" s="79"/>
      <c r="Z65" s="79"/>
      <c r="AA65" s="85" t="s">
        <v>1462</v>
      </c>
      <c r="AB65" s="79"/>
      <c r="AC65" s="79" t="b">
        <v>0</v>
      </c>
      <c r="AD65" s="79">
        <v>1</v>
      </c>
      <c r="AE65" s="85" t="s">
        <v>1737</v>
      </c>
      <c r="AF65" s="79" t="b">
        <v>1</v>
      </c>
      <c r="AG65" s="79" t="s">
        <v>1751</v>
      </c>
      <c r="AH65" s="79"/>
      <c r="AI65" s="85" t="s">
        <v>1764</v>
      </c>
      <c r="AJ65" s="79" t="b">
        <v>0</v>
      </c>
      <c r="AK65" s="79">
        <v>1</v>
      </c>
      <c r="AL65" s="85" t="s">
        <v>1737</v>
      </c>
      <c r="AM65" s="79" t="s">
        <v>1772</v>
      </c>
      <c r="AN65" s="79" t="b">
        <v>0</v>
      </c>
      <c r="AO65" s="85" t="s">
        <v>1462</v>
      </c>
      <c r="AP65" s="79" t="s">
        <v>176</v>
      </c>
      <c r="AQ65" s="79">
        <v>0</v>
      </c>
      <c r="AR65" s="79">
        <v>0</v>
      </c>
      <c r="AS65" s="79"/>
      <c r="AT65" s="79"/>
      <c r="AU65" s="79"/>
      <c r="AV65" s="79"/>
      <c r="AW65" s="79"/>
      <c r="AX65" s="79"/>
      <c r="AY65" s="79"/>
      <c r="AZ65" s="79"/>
      <c r="BA65">
        <v>1</v>
      </c>
      <c r="BB65" s="78" t="str">
        <f>REPLACE(INDEX(GroupVertices[Group],MATCH(Edges[[#This Row],[Vertex 1]],GroupVertices[Vertex],0)),1,1,"")</f>
        <v>11</v>
      </c>
      <c r="BC65" s="78" t="str">
        <f>REPLACE(INDEX(GroupVertices[Group],MATCH(Edges[[#This Row],[Vertex 2]],GroupVertices[Vertex],0)),1,1,"")</f>
        <v>11</v>
      </c>
      <c r="BD65" s="48"/>
      <c r="BE65" s="49"/>
      <c r="BF65" s="48"/>
      <c r="BG65" s="49"/>
      <c r="BH65" s="48"/>
      <c r="BI65" s="49"/>
      <c r="BJ65" s="48"/>
      <c r="BK65" s="49"/>
      <c r="BL65" s="48"/>
    </row>
    <row r="66" spans="1:64" ht="15">
      <c r="A66" s="64" t="s">
        <v>258</v>
      </c>
      <c r="B66" s="64" t="s">
        <v>259</v>
      </c>
      <c r="C66" s="65" t="s">
        <v>5054</v>
      </c>
      <c r="D66" s="66">
        <v>3</v>
      </c>
      <c r="E66" s="67" t="s">
        <v>132</v>
      </c>
      <c r="F66" s="68">
        <v>35</v>
      </c>
      <c r="G66" s="65"/>
      <c r="H66" s="69"/>
      <c r="I66" s="70"/>
      <c r="J66" s="70"/>
      <c r="K66" s="34" t="s">
        <v>66</v>
      </c>
      <c r="L66" s="77">
        <v>66</v>
      </c>
      <c r="M66" s="77"/>
      <c r="N66" s="72"/>
      <c r="O66" s="79" t="s">
        <v>506</v>
      </c>
      <c r="P66" s="81">
        <v>43777.55386574074</v>
      </c>
      <c r="Q66" s="79" t="s">
        <v>538</v>
      </c>
      <c r="R66" s="79"/>
      <c r="S66" s="79"/>
      <c r="T66" s="79" t="s">
        <v>746</v>
      </c>
      <c r="U66" s="79"/>
      <c r="V66" s="82" t="s">
        <v>925</v>
      </c>
      <c r="W66" s="81">
        <v>43777.55386574074</v>
      </c>
      <c r="X66" s="82" t="s">
        <v>1153</v>
      </c>
      <c r="Y66" s="79"/>
      <c r="Z66" s="79"/>
      <c r="AA66" s="85" t="s">
        <v>1463</v>
      </c>
      <c r="AB66" s="79"/>
      <c r="AC66" s="79" t="b">
        <v>0</v>
      </c>
      <c r="AD66" s="79">
        <v>0</v>
      </c>
      <c r="AE66" s="85" t="s">
        <v>1737</v>
      </c>
      <c r="AF66" s="79" t="b">
        <v>1</v>
      </c>
      <c r="AG66" s="79" t="s">
        <v>1751</v>
      </c>
      <c r="AH66" s="79"/>
      <c r="AI66" s="85" t="s">
        <v>1764</v>
      </c>
      <c r="AJ66" s="79" t="b">
        <v>0</v>
      </c>
      <c r="AK66" s="79">
        <v>1</v>
      </c>
      <c r="AL66" s="85" t="s">
        <v>1462</v>
      </c>
      <c r="AM66" s="79" t="s">
        <v>1772</v>
      </c>
      <c r="AN66" s="79" t="b">
        <v>0</v>
      </c>
      <c r="AO66" s="85" t="s">
        <v>1462</v>
      </c>
      <c r="AP66" s="79" t="s">
        <v>176</v>
      </c>
      <c r="AQ66" s="79">
        <v>0</v>
      </c>
      <c r="AR66" s="79">
        <v>0</v>
      </c>
      <c r="AS66" s="79"/>
      <c r="AT66" s="79"/>
      <c r="AU66" s="79"/>
      <c r="AV66" s="79"/>
      <c r="AW66" s="79"/>
      <c r="AX66" s="79"/>
      <c r="AY66" s="79"/>
      <c r="AZ66" s="79"/>
      <c r="BA66">
        <v>1</v>
      </c>
      <c r="BB66" s="78" t="str">
        <f>REPLACE(INDEX(GroupVertices[Group],MATCH(Edges[[#This Row],[Vertex 1]],GroupVertices[Vertex],0)),1,1,"")</f>
        <v>11</v>
      </c>
      <c r="BC66" s="78" t="str">
        <f>REPLACE(INDEX(GroupVertices[Group],MATCH(Edges[[#This Row],[Vertex 2]],GroupVertices[Vertex],0)),1,1,"")</f>
        <v>11</v>
      </c>
      <c r="BD66" s="48"/>
      <c r="BE66" s="49"/>
      <c r="BF66" s="48"/>
      <c r="BG66" s="49"/>
      <c r="BH66" s="48"/>
      <c r="BI66" s="49"/>
      <c r="BJ66" s="48"/>
      <c r="BK66" s="49"/>
      <c r="BL66" s="48"/>
    </row>
    <row r="67" spans="1:64" ht="15">
      <c r="A67" s="64" t="s">
        <v>259</v>
      </c>
      <c r="B67" s="64" t="s">
        <v>471</v>
      </c>
      <c r="C67" s="65" t="s">
        <v>5054</v>
      </c>
      <c r="D67" s="66">
        <v>3</v>
      </c>
      <c r="E67" s="67" t="s">
        <v>132</v>
      </c>
      <c r="F67" s="68">
        <v>35</v>
      </c>
      <c r="G67" s="65"/>
      <c r="H67" s="69"/>
      <c r="I67" s="70"/>
      <c r="J67" s="70"/>
      <c r="K67" s="34" t="s">
        <v>65</v>
      </c>
      <c r="L67" s="77">
        <v>67</v>
      </c>
      <c r="M67" s="77"/>
      <c r="N67" s="72"/>
      <c r="O67" s="79" t="s">
        <v>506</v>
      </c>
      <c r="P67" s="81">
        <v>43778.33412037037</v>
      </c>
      <c r="Q67" s="79" t="s">
        <v>539</v>
      </c>
      <c r="R67" s="79"/>
      <c r="S67" s="79"/>
      <c r="T67" s="79" t="s">
        <v>746</v>
      </c>
      <c r="U67" s="79"/>
      <c r="V67" s="82" t="s">
        <v>926</v>
      </c>
      <c r="W67" s="81">
        <v>43778.33412037037</v>
      </c>
      <c r="X67" s="82" t="s">
        <v>1154</v>
      </c>
      <c r="Y67" s="79"/>
      <c r="Z67" s="79"/>
      <c r="AA67" s="85" t="s">
        <v>1464</v>
      </c>
      <c r="AB67" s="79"/>
      <c r="AC67" s="79" t="b">
        <v>0</v>
      </c>
      <c r="AD67" s="79">
        <v>0</v>
      </c>
      <c r="AE67" s="85" t="s">
        <v>1737</v>
      </c>
      <c r="AF67" s="79" t="b">
        <v>1</v>
      </c>
      <c r="AG67" s="79" t="s">
        <v>1751</v>
      </c>
      <c r="AH67" s="79"/>
      <c r="AI67" s="85" t="s">
        <v>1764</v>
      </c>
      <c r="AJ67" s="79" t="b">
        <v>0</v>
      </c>
      <c r="AK67" s="79">
        <v>3</v>
      </c>
      <c r="AL67" s="85" t="s">
        <v>1462</v>
      </c>
      <c r="AM67" s="79" t="s">
        <v>1772</v>
      </c>
      <c r="AN67" s="79" t="b">
        <v>0</v>
      </c>
      <c r="AO67" s="85" t="s">
        <v>1462</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259</v>
      </c>
      <c r="B68" s="64" t="s">
        <v>472</v>
      </c>
      <c r="C68" s="65" t="s">
        <v>5054</v>
      </c>
      <c r="D68" s="66">
        <v>3</v>
      </c>
      <c r="E68" s="67" t="s">
        <v>132</v>
      </c>
      <c r="F68" s="68">
        <v>35</v>
      </c>
      <c r="G68" s="65"/>
      <c r="H68" s="69"/>
      <c r="I68" s="70"/>
      <c r="J68" s="70"/>
      <c r="K68" s="34" t="s">
        <v>65</v>
      </c>
      <c r="L68" s="77">
        <v>68</v>
      </c>
      <c r="M68" s="77"/>
      <c r="N68" s="72"/>
      <c r="O68" s="79" t="s">
        <v>506</v>
      </c>
      <c r="P68" s="81">
        <v>43778.33412037037</v>
      </c>
      <c r="Q68" s="79" t="s">
        <v>539</v>
      </c>
      <c r="R68" s="79"/>
      <c r="S68" s="79"/>
      <c r="T68" s="79" t="s">
        <v>746</v>
      </c>
      <c r="U68" s="79"/>
      <c r="V68" s="82" t="s">
        <v>926</v>
      </c>
      <c r="W68" s="81">
        <v>43778.33412037037</v>
      </c>
      <c r="X68" s="82" t="s">
        <v>1154</v>
      </c>
      <c r="Y68" s="79"/>
      <c r="Z68" s="79"/>
      <c r="AA68" s="85" t="s">
        <v>1464</v>
      </c>
      <c r="AB68" s="79"/>
      <c r="AC68" s="79" t="b">
        <v>0</v>
      </c>
      <c r="AD68" s="79">
        <v>0</v>
      </c>
      <c r="AE68" s="85" t="s">
        <v>1737</v>
      </c>
      <c r="AF68" s="79" t="b">
        <v>1</v>
      </c>
      <c r="AG68" s="79" t="s">
        <v>1751</v>
      </c>
      <c r="AH68" s="79"/>
      <c r="AI68" s="85" t="s">
        <v>1764</v>
      </c>
      <c r="AJ68" s="79" t="b">
        <v>0</v>
      </c>
      <c r="AK68" s="79">
        <v>3</v>
      </c>
      <c r="AL68" s="85" t="s">
        <v>1462</v>
      </c>
      <c r="AM68" s="79" t="s">
        <v>1772</v>
      </c>
      <c r="AN68" s="79" t="b">
        <v>0</v>
      </c>
      <c r="AO68" s="85" t="s">
        <v>1462</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2</v>
      </c>
      <c r="BE68" s="49">
        <v>10.526315789473685</v>
      </c>
      <c r="BF68" s="48">
        <v>0</v>
      </c>
      <c r="BG68" s="49">
        <v>0</v>
      </c>
      <c r="BH68" s="48">
        <v>0</v>
      </c>
      <c r="BI68" s="49">
        <v>0</v>
      </c>
      <c r="BJ68" s="48">
        <v>17</v>
      </c>
      <c r="BK68" s="49">
        <v>89.47368421052632</v>
      </c>
      <c r="BL68" s="48">
        <v>19</v>
      </c>
    </row>
    <row r="69" spans="1:64" ht="15">
      <c r="A69" s="64" t="s">
        <v>259</v>
      </c>
      <c r="B69" s="64" t="s">
        <v>258</v>
      </c>
      <c r="C69" s="65" t="s">
        <v>5054</v>
      </c>
      <c r="D69" s="66">
        <v>3</v>
      </c>
      <c r="E69" s="67" t="s">
        <v>132</v>
      </c>
      <c r="F69" s="68">
        <v>35</v>
      </c>
      <c r="G69" s="65"/>
      <c r="H69" s="69"/>
      <c r="I69" s="70"/>
      <c r="J69" s="70"/>
      <c r="K69" s="34" t="s">
        <v>66</v>
      </c>
      <c r="L69" s="77">
        <v>69</v>
      </c>
      <c r="M69" s="77"/>
      <c r="N69" s="72"/>
      <c r="O69" s="79" t="s">
        <v>506</v>
      </c>
      <c r="P69" s="81">
        <v>43778.33412037037</v>
      </c>
      <c r="Q69" s="79" t="s">
        <v>539</v>
      </c>
      <c r="R69" s="79"/>
      <c r="S69" s="79"/>
      <c r="T69" s="79" t="s">
        <v>746</v>
      </c>
      <c r="U69" s="79"/>
      <c r="V69" s="82" t="s">
        <v>926</v>
      </c>
      <c r="W69" s="81">
        <v>43778.33412037037</v>
      </c>
      <c r="X69" s="82" t="s">
        <v>1154</v>
      </c>
      <c r="Y69" s="79"/>
      <c r="Z69" s="79"/>
      <c r="AA69" s="85" t="s">
        <v>1464</v>
      </c>
      <c r="AB69" s="79"/>
      <c r="AC69" s="79" t="b">
        <v>0</v>
      </c>
      <c r="AD69" s="79">
        <v>0</v>
      </c>
      <c r="AE69" s="85" t="s">
        <v>1737</v>
      </c>
      <c r="AF69" s="79" t="b">
        <v>1</v>
      </c>
      <c r="AG69" s="79" t="s">
        <v>1751</v>
      </c>
      <c r="AH69" s="79"/>
      <c r="AI69" s="85" t="s">
        <v>1764</v>
      </c>
      <c r="AJ69" s="79" t="b">
        <v>0</v>
      </c>
      <c r="AK69" s="79">
        <v>3</v>
      </c>
      <c r="AL69" s="85" t="s">
        <v>1462</v>
      </c>
      <c r="AM69" s="79" t="s">
        <v>1772</v>
      </c>
      <c r="AN69" s="79" t="b">
        <v>0</v>
      </c>
      <c r="AO69" s="85" t="s">
        <v>1462</v>
      </c>
      <c r="AP69" s="79" t="s">
        <v>176</v>
      </c>
      <c r="AQ69" s="79">
        <v>0</v>
      </c>
      <c r="AR69" s="79">
        <v>0</v>
      </c>
      <c r="AS69" s="79"/>
      <c r="AT69" s="79"/>
      <c r="AU69" s="79"/>
      <c r="AV69" s="79"/>
      <c r="AW69" s="79"/>
      <c r="AX69" s="79"/>
      <c r="AY69" s="79"/>
      <c r="AZ69" s="79"/>
      <c r="BA69">
        <v>1</v>
      </c>
      <c r="BB69" s="78" t="str">
        <f>REPLACE(INDEX(GroupVertices[Group],MATCH(Edges[[#This Row],[Vertex 1]],GroupVertices[Vertex],0)),1,1,"")</f>
        <v>11</v>
      </c>
      <c r="BC69" s="78" t="str">
        <f>REPLACE(INDEX(GroupVertices[Group],MATCH(Edges[[#This Row],[Vertex 2]],GroupVertices[Vertex],0)),1,1,"")</f>
        <v>11</v>
      </c>
      <c r="BD69" s="48"/>
      <c r="BE69" s="49"/>
      <c r="BF69" s="48"/>
      <c r="BG69" s="49"/>
      <c r="BH69" s="48"/>
      <c r="BI69" s="49"/>
      <c r="BJ69" s="48"/>
      <c r="BK69" s="49"/>
      <c r="BL69" s="48"/>
    </row>
    <row r="70" spans="1:64" ht="15">
      <c r="A70" s="64" t="s">
        <v>259</v>
      </c>
      <c r="B70" s="64" t="s">
        <v>257</v>
      </c>
      <c r="C70" s="65" t="s">
        <v>5054</v>
      </c>
      <c r="D70" s="66">
        <v>3</v>
      </c>
      <c r="E70" s="67" t="s">
        <v>132</v>
      </c>
      <c r="F70" s="68">
        <v>35</v>
      </c>
      <c r="G70" s="65"/>
      <c r="H70" s="69"/>
      <c r="I70" s="70"/>
      <c r="J70" s="70"/>
      <c r="K70" s="34" t="s">
        <v>66</v>
      </c>
      <c r="L70" s="77">
        <v>70</v>
      </c>
      <c r="M70" s="77"/>
      <c r="N70" s="72"/>
      <c r="O70" s="79" t="s">
        <v>506</v>
      </c>
      <c r="P70" s="81">
        <v>43778.33412037037</v>
      </c>
      <c r="Q70" s="79" t="s">
        <v>539</v>
      </c>
      <c r="R70" s="79"/>
      <c r="S70" s="79"/>
      <c r="T70" s="79" t="s">
        <v>746</v>
      </c>
      <c r="U70" s="79"/>
      <c r="V70" s="82" t="s">
        <v>926</v>
      </c>
      <c r="W70" s="81">
        <v>43778.33412037037</v>
      </c>
      <c r="X70" s="82" t="s">
        <v>1154</v>
      </c>
      <c r="Y70" s="79"/>
      <c r="Z70" s="79"/>
      <c r="AA70" s="85" t="s">
        <v>1464</v>
      </c>
      <c r="AB70" s="79"/>
      <c r="AC70" s="79" t="b">
        <v>0</v>
      </c>
      <c r="AD70" s="79">
        <v>0</v>
      </c>
      <c r="AE70" s="85" t="s">
        <v>1737</v>
      </c>
      <c r="AF70" s="79" t="b">
        <v>1</v>
      </c>
      <c r="AG70" s="79" t="s">
        <v>1751</v>
      </c>
      <c r="AH70" s="79"/>
      <c r="AI70" s="85" t="s">
        <v>1764</v>
      </c>
      <c r="AJ70" s="79" t="b">
        <v>0</v>
      </c>
      <c r="AK70" s="79">
        <v>3</v>
      </c>
      <c r="AL70" s="85" t="s">
        <v>1462</v>
      </c>
      <c r="AM70" s="79" t="s">
        <v>1772</v>
      </c>
      <c r="AN70" s="79" t="b">
        <v>0</v>
      </c>
      <c r="AO70" s="85" t="s">
        <v>1462</v>
      </c>
      <c r="AP70" s="79" t="s">
        <v>176</v>
      </c>
      <c r="AQ70" s="79">
        <v>0</v>
      </c>
      <c r="AR70" s="79">
        <v>0</v>
      </c>
      <c r="AS70" s="79"/>
      <c r="AT70" s="79"/>
      <c r="AU70" s="79"/>
      <c r="AV70" s="79"/>
      <c r="AW70" s="79"/>
      <c r="AX70" s="79"/>
      <c r="AY70" s="79"/>
      <c r="AZ70" s="79"/>
      <c r="BA70">
        <v>1</v>
      </c>
      <c r="BB70" s="78" t="str">
        <f>REPLACE(INDEX(GroupVertices[Group],MATCH(Edges[[#This Row],[Vertex 1]],GroupVertices[Vertex],0)),1,1,"")</f>
        <v>11</v>
      </c>
      <c r="BC70" s="78" t="str">
        <f>REPLACE(INDEX(GroupVertices[Group],MATCH(Edges[[#This Row],[Vertex 2]],GroupVertices[Vertex],0)),1,1,"")</f>
        <v>11</v>
      </c>
      <c r="BD70" s="48"/>
      <c r="BE70" s="49"/>
      <c r="BF70" s="48"/>
      <c r="BG70" s="49"/>
      <c r="BH70" s="48"/>
      <c r="BI70" s="49"/>
      <c r="BJ70" s="48"/>
      <c r="BK70" s="49"/>
      <c r="BL70" s="48"/>
    </row>
    <row r="71" spans="1:64" ht="15">
      <c r="A71" s="64" t="s">
        <v>260</v>
      </c>
      <c r="B71" s="64" t="s">
        <v>259</v>
      </c>
      <c r="C71" s="65" t="s">
        <v>5054</v>
      </c>
      <c r="D71" s="66">
        <v>3</v>
      </c>
      <c r="E71" s="67" t="s">
        <v>132</v>
      </c>
      <c r="F71" s="68">
        <v>35</v>
      </c>
      <c r="G71" s="65"/>
      <c r="H71" s="69"/>
      <c r="I71" s="70"/>
      <c r="J71" s="70"/>
      <c r="K71" s="34" t="s">
        <v>65</v>
      </c>
      <c r="L71" s="77">
        <v>71</v>
      </c>
      <c r="M71" s="77"/>
      <c r="N71" s="72"/>
      <c r="O71" s="79" t="s">
        <v>506</v>
      </c>
      <c r="P71" s="81">
        <v>43778.3569212963</v>
      </c>
      <c r="Q71" s="79" t="s">
        <v>539</v>
      </c>
      <c r="R71" s="79"/>
      <c r="S71" s="79"/>
      <c r="T71" s="79" t="s">
        <v>746</v>
      </c>
      <c r="U71" s="79"/>
      <c r="V71" s="82" t="s">
        <v>927</v>
      </c>
      <c r="W71" s="81">
        <v>43778.3569212963</v>
      </c>
      <c r="X71" s="82" t="s">
        <v>1155</v>
      </c>
      <c r="Y71" s="79"/>
      <c r="Z71" s="79"/>
      <c r="AA71" s="85" t="s">
        <v>1465</v>
      </c>
      <c r="AB71" s="79"/>
      <c r="AC71" s="79" t="b">
        <v>0</v>
      </c>
      <c r="AD71" s="79">
        <v>0</v>
      </c>
      <c r="AE71" s="85" t="s">
        <v>1737</v>
      </c>
      <c r="AF71" s="79" t="b">
        <v>1</v>
      </c>
      <c r="AG71" s="79" t="s">
        <v>1751</v>
      </c>
      <c r="AH71" s="79"/>
      <c r="AI71" s="85" t="s">
        <v>1764</v>
      </c>
      <c r="AJ71" s="79" t="b">
        <v>0</v>
      </c>
      <c r="AK71" s="79">
        <v>3</v>
      </c>
      <c r="AL71" s="85" t="s">
        <v>1462</v>
      </c>
      <c r="AM71" s="79" t="s">
        <v>1773</v>
      </c>
      <c r="AN71" s="79" t="b">
        <v>0</v>
      </c>
      <c r="AO71" s="85" t="s">
        <v>1462</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c r="BE71" s="49"/>
      <c r="BF71" s="48"/>
      <c r="BG71" s="49"/>
      <c r="BH71" s="48"/>
      <c r="BI71" s="49"/>
      <c r="BJ71" s="48"/>
      <c r="BK71" s="49"/>
      <c r="BL71" s="48"/>
    </row>
    <row r="72" spans="1:64" ht="15">
      <c r="A72" s="64" t="s">
        <v>257</v>
      </c>
      <c r="B72" s="64" t="s">
        <v>471</v>
      </c>
      <c r="C72" s="65" t="s">
        <v>5054</v>
      </c>
      <c r="D72" s="66">
        <v>3</v>
      </c>
      <c r="E72" s="67" t="s">
        <v>132</v>
      </c>
      <c r="F72" s="68">
        <v>35</v>
      </c>
      <c r="G72" s="65"/>
      <c r="H72" s="69"/>
      <c r="I72" s="70"/>
      <c r="J72" s="70"/>
      <c r="K72" s="34" t="s">
        <v>65</v>
      </c>
      <c r="L72" s="77">
        <v>72</v>
      </c>
      <c r="M72" s="77"/>
      <c r="N72" s="72"/>
      <c r="O72" s="79" t="s">
        <v>506</v>
      </c>
      <c r="P72" s="81">
        <v>43777.46438657407</v>
      </c>
      <c r="Q72" s="79" t="s">
        <v>537</v>
      </c>
      <c r="R72" s="82" t="s">
        <v>676</v>
      </c>
      <c r="S72" s="79" t="s">
        <v>719</v>
      </c>
      <c r="T72" s="79" t="s">
        <v>746</v>
      </c>
      <c r="U72" s="79"/>
      <c r="V72" s="82" t="s">
        <v>924</v>
      </c>
      <c r="W72" s="81">
        <v>43777.46438657407</v>
      </c>
      <c r="X72" s="82" t="s">
        <v>1152</v>
      </c>
      <c r="Y72" s="79"/>
      <c r="Z72" s="79"/>
      <c r="AA72" s="85" t="s">
        <v>1462</v>
      </c>
      <c r="AB72" s="79"/>
      <c r="AC72" s="79" t="b">
        <v>0</v>
      </c>
      <c r="AD72" s="79">
        <v>1</v>
      </c>
      <c r="AE72" s="85" t="s">
        <v>1737</v>
      </c>
      <c r="AF72" s="79" t="b">
        <v>1</v>
      </c>
      <c r="AG72" s="79" t="s">
        <v>1751</v>
      </c>
      <c r="AH72" s="79"/>
      <c r="AI72" s="85" t="s">
        <v>1764</v>
      </c>
      <c r="AJ72" s="79" t="b">
        <v>0</v>
      </c>
      <c r="AK72" s="79">
        <v>1</v>
      </c>
      <c r="AL72" s="85" t="s">
        <v>1737</v>
      </c>
      <c r="AM72" s="79" t="s">
        <v>1772</v>
      </c>
      <c r="AN72" s="79" t="b">
        <v>0</v>
      </c>
      <c r="AO72" s="85" t="s">
        <v>1462</v>
      </c>
      <c r="AP72" s="79" t="s">
        <v>176</v>
      </c>
      <c r="AQ72" s="79">
        <v>0</v>
      </c>
      <c r="AR72" s="79">
        <v>0</v>
      </c>
      <c r="AS72" s="79"/>
      <c r="AT72" s="79"/>
      <c r="AU72" s="79"/>
      <c r="AV72" s="79"/>
      <c r="AW72" s="79"/>
      <c r="AX72" s="79"/>
      <c r="AY72" s="79"/>
      <c r="AZ72" s="79"/>
      <c r="BA72">
        <v>1</v>
      </c>
      <c r="BB72" s="78" t="str">
        <f>REPLACE(INDEX(GroupVertices[Group],MATCH(Edges[[#This Row],[Vertex 1]],GroupVertices[Vertex],0)),1,1,"")</f>
        <v>11</v>
      </c>
      <c r="BC72" s="78" t="str">
        <f>REPLACE(INDEX(GroupVertices[Group],MATCH(Edges[[#This Row],[Vertex 2]],GroupVertices[Vertex],0)),1,1,"")</f>
        <v>11</v>
      </c>
      <c r="BD72" s="48"/>
      <c r="BE72" s="49"/>
      <c r="BF72" s="48"/>
      <c r="BG72" s="49"/>
      <c r="BH72" s="48"/>
      <c r="BI72" s="49"/>
      <c r="BJ72" s="48"/>
      <c r="BK72" s="49"/>
      <c r="BL72" s="48"/>
    </row>
    <row r="73" spans="1:64" ht="15">
      <c r="A73" s="64" t="s">
        <v>258</v>
      </c>
      <c r="B73" s="64" t="s">
        <v>471</v>
      </c>
      <c r="C73" s="65" t="s">
        <v>5054</v>
      </c>
      <c r="D73" s="66">
        <v>3</v>
      </c>
      <c r="E73" s="67" t="s">
        <v>132</v>
      </c>
      <c r="F73" s="68">
        <v>35</v>
      </c>
      <c r="G73" s="65"/>
      <c r="H73" s="69"/>
      <c r="I73" s="70"/>
      <c r="J73" s="70"/>
      <c r="K73" s="34" t="s">
        <v>65</v>
      </c>
      <c r="L73" s="77">
        <v>73</v>
      </c>
      <c r="M73" s="77"/>
      <c r="N73" s="72"/>
      <c r="O73" s="79" t="s">
        <v>506</v>
      </c>
      <c r="P73" s="81">
        <v>43777.55386574074</v>
      </c>
      <c r="Q73" s="79" t="s">
        <v>538</v>
      </c>
      <c r="R73" s="79"/>
      <c r="S73" s="79"/>
      <c r="T73" s="79" t="s">
        <v>746</v>
      </c>
      <c r="U73" s="79"/>
      <c r="V73" s="82" t="s">
        <v>925</v>
      </c>
      <c r="W73" s="81">
        <v>43777.55386574074</v>
      </c>
      <c r="X73" s="82" t="s">
        <v>1153</v>
      </c>
      <c r="Y73" s="79"/>
      <c r="Z73" s="79"/>
      <c r="AA73" s="85" t="s">
        <v>1463</v>
      </c>
      <c r="AB73" s="79"/>
      <c r="AC73" s="79" t="b">
        <v>0</v>
      </c>
      <c r="AD73" s="79">
        <v>0</v>
      </c>
      <c r="AE73" s="85" t="s">
        <v>1737</v>
      </c>
      <c r="AF73" s="79" t="b">
        <v>1</v>
      </c>
      <c r="AG73" s="79" t="s">
        <v>1751</v>
      </c>
      <c r="AH73" s="79"/>
      <c r="AI73" s="85" t="s">
        <v>1764</v>
      </c>
      <c r="AJ73" s="79" t="b">
        <v>0</v>
      </c>
      <c r="AK73" s="79">
        <v>1</v>
      </c>
      <c r="AL73" s="85" t="s">
        <v>1462</v>
      </c>
      <c r="AM73" s="79" t="s">
        <v>1772</v>
      </c>
      <c r="AN73" s="79" t="b">
        <v>0</v>
      </c>
      <c r="AO73" s="85" t="s">
        <v>1462</v>
      </c>
      <c r="AP73" s="79" t="s">
        <v>176</v>
      </c>
      <c r="AQ73" s="79">
        <v>0</v>
      </c>
      <c r="AR73" s="79">
        <v>0</v>
      </c>
      <c r="AS73" s="79"/>
      <c r="AT73" s="79"/>
      <c r="AU73" s="79"/>
      <c r="AV73" s="79"/>
      <c r="AW73" s="79"/>
      <c r="AX73" s="79"/>
      <c r="AY73" s="79"/>
      <c r="AZ73" s="79"/>
      <c r="BA73">
        <v>1</v>
      </c>
      <c r="BB73" s="78" t="str">
        <f>REPLACE(INDEX(GroupVertices[Group],MATCH(Edges[[#This Row],[Vertex 1]],GroupVertices[Vertex],0)),1,1,"")</f>
        <v>11</v>
      </c>
      <c r="BC73" s="78" t="str">
        <f>REPLACE(INDEX(GroupVertices[Group],MATCH(Edges[[#This Row],[Vertex 2]],GroupVertices[Vertex],0)),1,1,"")</f>
        <v>11</v>
      </c>
      <c r="BD73" s="48"/>
      <c r="BE73" s="49"/>
      <c r="BF73" s="48"/>
      <c r="BG73" s="49"/>
      <c r="BH73" s="48"/>
      <c r="BI73" s="49"/>
      <c r="BJ73" s="48"/>
      <c r="BK73" s="49"/>
      <c r="BL73" s="48"/>
    </row>
    <row r="74" spans="1:64" ht="15">
      <c r="A74" s="64" t="s">
        <v>260</v>
      </c>
      <c r="B74" s="64" t="s">
        <v>471</v>
      </c>
      <c r="C74" s="65" t="s">
        <v>5054</v>
      </c>
      <c r="D74" s="66">
        <v>3</v>
      </c>
      <c r="E74" s="67" t="s">
        <v>132</v>
      </c>
      <c r="F74" s="68">
        <v>35</v>
      </c>
      <c r="G74" s="65"/>
      <c r="H74" s="69"/>
      <c r="I74" s="70"/>
      <c r="J74" s="70"/>
      <c r="K74" s="34" t="s">
        <v>65</v>
      </c>
      <c r="L74" s="77">
        <v>74</v>
      </c>
      <c r="M74" s="77"/>
      <c r="N74" s="72"/>
      <c r="O74" s="79" t="s">
        <v>506</v>
      </c>
      <c r="P74" s="81">
        <v>43778.3569212963</v>
      </c>
      <c r="Q74" s="79" t="s">
        <v>539</v>
      </c>
      <c r="R74" s="79"/>
      <c r="S74" s="79"/>
      <c r="T74" s="79" t="s">
        <v>746</v>
      </c>
      <c r="U74" s="79"/>
      <c r="V74" s="82" t="s">
        <v>927</v>
      </c>
      <c r="W74" s="81">
        <v>43778.3569212963</v>
      </c>
      <c r="X74" s="82" t="s">
        <v>1155</v>
      </c>
      <c r="Y74" s="79"/>
      <c r="Z74" s="79"/>
      <c r="AA74" s="85" t="s">
        <v>1465</v>
      </c>
      <c r="AB74" s="79"/>
      <c r="AC74" s="79" t="b">
        <v>0</v>
      </c>
      <c r="AD74" s="79">
        <v>0</v>
      </c>
      <c r="AE74" s="85" t="s">
        <v>1737</v>
      </c>
      <c r="AF74" s="79" t="b">
        <v>1</v>
      </c>
      <c r="AG74" s="79" t="s">
        <v>1751</v>
      </c>
      <c r="AH74" s="79"/>
      <c r="AI74" s="85" t="s">
        <v>1764</v>
      </c>
      <c r="AJ74" s="79" t="b">
        <v>0</v>
      </c>
      <c r="AK74" s="79">
        <v>3</v>
      </c>
      <c r="AL74" s="85" t="s">
        <v>1462</v>
      </c>
      <c r="AM74" s="79" t="s">
        <v>1773</v>
      </c>
      <c r="AN74" s="79" t="b">
        <v>0</v>
      </c>
      <c r="AO74" s="85" t="s">
        <v>1462</v>
      </c>
      <c r="AP74" s="79" t="s">
        <v>176</v>
      </c>
      <c r="AQ74" s="79">
        <v>0</v>
      </c>
      <c r="AR74" s="79">
        <v>0</v>
      </c>
      <c r="AS74" s="79"/>
      <c r="AT74" s="79"/>
      <c r="AU74" s="79"/>
      <c r="AV74" s="79"/>
      <c r="AW74" s="79"/>
      <c r="AX74" s="79"/>
      <c r="AY74" s="79"/>
      <c r="AZ74" s="79"/>
      <c r="BA74">
        <v>1</v>
      </c>
      <c r="BB74" s="78" t="str">
        <f>REPLACE(INDEX(GroupVertices[Group],MATCH(Edges[[#This Row],[Vertex 1]],GroupVertices[Vertex],0)),1,1,"")</f>
        <v>11</v>
      </c>
      <c r="BC74" s="78" t="str">
        <f>REPLACE(INDEX(GroupVertices[Group],MATCH(Edges[[#This Row],[Vertex 2]],GroupVertices[Vertex],0)),1,1,"")</f>
        <v>11</v>
      </c>
      <c r="BD74" s="48"/>
      <c r="BE74" s="49"/>
      <c r="BF74" s="48"/>
      <c r="BG74" s="49"/>
      <c r="BH74" s="48"/>
      <c r="BI74" s="49"/>
      <c r="BJ74" s="48"/>
      <c r="BK74" s="49"/>
      <c r="BL74" s="48"/>
    </row>
    <row r="75" spans="1:64" ht="15">
      <c r="A75" s="64" t="s">
        <v>257</v>
      </c>
      <c r="B75" s="64" t="s">
        <v>472</v>
      </c>
      <c r="C75" s="65" t="s">
        <v>5054</v>
      </c>
      <c r="D75" s="66">
        <v>3</v>
      </c>
      <c r="E75" s="67" t="s">
        <v>132</v>
      </c>
      <c r="F75" s="68">
        <v>35</v>
      </c>
      <c r="G75" s="65"/>
      <c r="H75" s="69"/>
      <c r="I75" s="70"/>
      <c r="J75" s="70"/>
      <c r="K75" s="34" t="s">
        <v>65</v>
      </c>
      <c r="L75" s="77">
        <v>75</v>
      </c>
      <c r="M75" s="77"/>
      <c r="N75" s="72"/>
      <c r="O75" s="79" t="s">
        <v>506</v>
      </c>
      <c r="P75" s="81">
        <v>43777.46438657407</v>
      </c>
      <c r="Q75" s="79" t="s">
        <v>537</v>
      </c>
      <c r="R75" s="82" t="s">
        <v>676</v>
      </c>
      <c r="S75" s="79" t="s">
        <v>719</v>
      </c>
      <c r="T75" s="79" t="s">
        <v>746</v>
      </c>
      <c r="U75" s="79"/>
      <c r="V75" s="82" t="s">
        <v>924</v>
      </c>
      <c r="W75" s="81">
        <v>43777.46438657407</v>
      </c>
      <c r="X75" s="82" t="s">
        <v>1152</v>
      </c>
      <c r="Y75" s="79"/>
      <c r="Z75" s="79"/>
      <c r="AA75" s="85" t="s">
        <v>1462</v>
      </c>
      <c r="AB75" s="79"/>
      <c r="AC75" s="79" t="b">
        <v>0</v>
      </c>
      <c r="AD75" s="79">
        <v>1</v>
      </c>
      <c r="AE75" s="85" t="s">
        <v>1737</v>
      </c>
      <c r="AF75" s="79" t="b">
        <v>1</v>
      </c>
      <c r="AG75" s="79" t="s">
        <v>1751</v>
      </c>
      <c r="AH75" s="79"/>
      <c r="AI75" s="85" t="s">
        <v>1764</v>
      </c>
      <c r="AJ75" s="79" t="b">
        <v>0</v>
      </c>
      <c r="AK75" s="79">
        <v>1</v>
      </c>
      <c r="AL75" s="85" t="s">
        <v>1737</v>
      </c>
      <c r="AM75" s="79" t="s">
        <v>1772</v>
      </c>
      <c r="AN75" s="79" t="b">
        <v>0</v>
      </c>
      <c r="AO75" s="85" t="s">
        <v>1462</v>
      </c>
      <c r="AP75" s="79" t="s">
        <v>176</v>
      </c>
      <c r="AQ75" s="79">
        <v>0</v>
      </c>
      <c r="AR75" s="79">
        <v>0</v>
      </c>
      <c r="AS75" s="79"/>
      <c r="AT75" s="79"/>
      <c r="AU75" s="79"/>
      <c r="AV75" s="79"/>
      <c r="AW75" s="79"/>
      <c r="AX75" s="79"/>
      <c r="AY75" s="79"/>
      <c r="AZ75" s="79"/>
      <c r="BA75">
        <v>1</v>
      </c>
      <c r="BB75" s="78" t="str">
        <f>REPLACE(INDEX(GroupVertices[Group],MATCH(Edges[[#This Row],[Vertex 1]],GroupVertices[Vertex],0)),1,1,"")</f>
        <v>11</v>
      </c>
      <c r="BC75" s="78" t="str">
        <f>REPLACE(INDEX(GroupVertices[Group],MATCH(Edges[[#This Row],[Vertex 2]],GroupVertices[Vertex],0)),1,1,"")</f>
        <v>11</v>
      </c>
      <c r="BD75" s="48">
        <v>2</v>
      </c>
      <c r="BE75" s="49">
        <v>12.5</v>
      </c>
      <c r="BF75" s="48">
        <v>0</v>
      </c>
      <c r="BG75" s="49">
        <v>0</v>
      </c>
      <c r="BH75" s="48">
        <v>0</v>
      </c>
      <c r="BI75" s="49">
        <v>0</v>
      </c>
      <c r="BJ75" s="48">
        <v>14</v>
      </c>
      <c r="BK75" s="49">
        <v>87.5</v>
      </c>
      <c r="BL75" s="48">
        <v>16</v>
      </c>
    </row>
    <row r="76" spans="1:64" ht="15">
      <c r="A76" s="64" t="s">
        <v>258</v>
      </c>
      <c r="B76" s="64" t="s">
        <v>472</v>
      </c>
      <c r="C76" s="65" t="s">
        <v>5054</v>
      </c>
      <c r="D76" s="66">
        <v>3</v>
      </c>
      <c r="E76" s="67" t="s">
        <v>132</v>
      </c>
      <c r="F76" s="68">
        <v>35</v>
      </c>
      <c r="G76" s="65"/>
      <c r="H76" s="69"/>
      <c r="I76" s="70"/>
      <c r="J76" s="70"/>
      <c r="K76" s="34" t="s">
        <v>65</v>
      </c>
      <c r="L76" s="77">
        <v>76</v>
      </c>
      <c r="M76" s="77"/>
      <c r="N76" s="72"/>
      <c r="O76" s="79" t="s">
        <v>506</v>
      </c>
      <c r="P76" s="81">
        <v>43777.55386574074</v>
      </c>
      <c r="Q76" s="79" t="s">
        <v>538</v>
      </c>
      <c r="R76" s="79"/>
      <c r="S76" s="79"/>
      <c r="T76" s="79" t="s">
        <v>746</v>
      </c>
      <c r="U76" s="79"/>
      <c r="V76" s="82" t="s">
        <v>925</v>
      </c>
      <c r="W76" s="81">
        <v>43777.55386574074</v>
      </c>
      <c r="X76" s="82" t="s">
        <v>1153</v>
      </c>
      <c r="Y76" s="79"/>
      <c r="Z76" s="79"/>
      <c r="AA76" s="85" t="s">
        <v>1463</v>
      </c>
      <c r="AB76" s="79"/>
      <c r="AC76" s="79" t="b">
        <v>0</v>
      </c>
      <c r="AD76" s="79">
        <v>0</v>
      </c>
      <c r="AE76" s="85" t="s">
        <v>1737</v>
      </c>
      <c r="AF76" s="79" t="b">
        <v>1</v>
      </c>
      <c r="AG76" s="79" t="s">
        <v>1751</v>
      </c>
      <c r="AH76" s="79"/>
      <c r="AI76" s="85" t="s">
        <v>1764</v>
      </c>
      <c r="AJ76" s="79" t="b">
        <v>0</v>
      </c>
      <c r="AK76" s="79">
        <v>1</v>
      </c>
      <c r="AL76" s="85" t="s">
        <v>1462</v>
      </c>
      <c r="AM76" s="79" t="s">
        <v>1772</v>
      </c>
      <c r="AN76" s="79" t="b">
        <v>0</v>
      </c>
      <c r="AO76" s="85" t="s">
        <v>1462</v>
      </c>
      <c r="AP76" s="79" t="s">
        <v>176</v>
      </c>
      <c r="AQ76" s="79">
        <v>0</v>
      </c>
      <c r="AR76" s="79">
        <v>0</v>
      </c>
      <c r="AS76" s="79"/>
      <c r="AT76" s="79"/>
      <c r="AU76" s="79"/>
      <c r="AV76" s="79"/>
      <c r="AW76" s="79"/>
      <c r="AX76" s="79"/>
      <c r="AY76" s="79"/>
      <c r="AZ76" s="79"/>
      <c r="BA76">
        <v>1</v>
      </c>
      <c r="BB76" s="78" t="str">
        <f>REPLACE(INDEX(GroupVertices[Group],MATCH(Edges[[#This Row],[Vertex 1]],GroupVertices[Vertex],0)),1,1,"")</f>
        <v>11</v>
      </c>
      <c r="BC76" s="78" t="str">
        <f>REPLACE(INDEX(GroupVertices[Group],MATCH(Edges[[#This Row],[Vertex 2]],GroupVertices[Vertex],0)),1,1,"")</f>
        <v>11</v>
      </c>
      <c r="BD76" s="48">
        <v>2</v>
      </c>
      <c r="BE76" s="49">
        <v>10.526315789473685</v>
      </c>
      <c r="BF76" s="48">
        <v>0</v>
      </c>
      <c r="BG76" s="49">
        <v>0</v>
      </c>
      <c r="BH76" s="48">
        <v>0</v>
      </c>
      <c r="BI76" s="49">
        <v>0</v>
      </c>
      <c r="BJ76" s="48">
        <v>17</v>
      </c>
      <c r="BK76" s="49">
        <v>89.47368421052632</v>
      </c>
      <c r="BL76" s="48">
        <v>19</v>
      </c>
    </row>
    <row r="77" spans="1:64" ht="15">
      <c r="A77" s="64" t="s">
        <v>260</v>
      </c>
      <c r="B77" s="64" t="s">
        <v>472</v>
      </c>
      <c r="C77" s="65" t="s">
        <v>5054</v>
      </c>
      <c r="D77" s="66">
        <v>3</v>
      </c>
      <c r="E77" s="67" t="s">
        <v>132</v>
      </c>
      <c r="F77" s="68">
        <v>35</v>
      </c>
      <c r="G77" s="65"/>
      <c r="H77" s="69"/>
      <c r="I77" s="70"/>
      <c r="J77" s="70"/>
      <c r="K77" s="34" t="s">
        <v>65</v>
      </c>
      <c r="L77" s="77">
        <v>77</v>
      </c>
      <c r="M77" s="77"/>
      <c r="N77" s="72"/>
      <c r="O77" s="79" t="s">
        <v>506</v>
      </c>
      <c r="P77" s="81">
        <v>43778.3569212963</v>
      </c>
      <c r="Q77" s="79" t="s">
        <v>539</v>
      </c>
      <c r="R77" s="79"/>
      <c r="S77" s="79"/>
      <c r="T77" s="79" t="s">
        <v>746</v>
      </c>
      <c r="U77" s="79"/>
      <c r="V77" s="82" t="s">
        <v>927</v>
      </c>
      <c r="W77" s="81">
        <v>43778.3569212963</v>
      </c>
      <c r="X77" s="82" t="s">
        <v>1155</v>
      </c>
      <c r="Y77" s="79"/>
      <c r="Z77" s="79"/>
      <c r="AA77" s="85" t="s">
        <v>1465</v>
      </c>
      <c r="AB77" s="79"/>
      <c r="AC77" s="79" t="b">
        <v>0</v>
      </c>
      <c r="AD77" s="79">
        <v>0</v>
      </c>
      <c r="AE77" s="85" t="s">
        <v>1737</v>
      </c>
      <c r="AF77" s="79" t="b">
        <v>1</v>
      </c>
      <c r="AG77" s="79" t="s">
        <v>1751</v>
      </c>
      <c r="AH77" s="79"/>
      <c r="AI77" s="85" t="s">
        <v>1764</v>
      </c>
      <c r="AJ77" s="79" t="b">
        <v>0</v>
      </c>
      <c r="AK77" s="79">
        <v>3</v>
      </c>
      <c r="AL77" s="85" t="s">
        <v>1462</v>
      </c>
      <c r="AM77" s="79" t="s">
        <v>1773</v>
      </c>
      <c r="AN77" s="79" t="b">
        <v>0</v>
      </c>
      <c r="AO77" s="85" t="s">
        <v>1462</v>
      </c>
      <c r="AP77" s="79" t="s">
        <v>176</v>
      </c>
      <c r="AQ77" s="79">
        <v>0</v>
      </c>
      <c r="AR77" s="79">
        <v>0</v>
      </c>
      <c r="AS77" s="79"/>
      <c r="AT77" s="79"/>
      <c r="AU77" s="79"/>
      <c r="AV77" s="79"/>
      <c r="AW77" s="79"/>
      <c r="AX77" s="79"/>
      <c r="AY77" s="79"/>
      <c r="AZ77" s="79"/>
      <c r="BA77">
        <v>1</v>
      </c>
      <c r="BB77" s="78" t="str">
        <f>REPLACE(INDEX(GroupVertices[Group],MATCH(Edges[[#This Row],[Vertex 1]],GroupVertices[Vertex],0)),1,1,"")</f>
        <v>11</v>
      </c>
      <c r="BC77" s="78" t="str">
        <f>REPLACE(INDEX(GroupVertices[Group],MATCH(Edges[[#This Row],[Vertex 2]],GroupVertices[Vertex],0)),1,1,"")</f>
        <v>11</v>
      </c>
      <c r="BD77" s="48">
        <v>2</v>
      </c>
      <c r="BE77" s="49">
        <v>10.526315789473685</v>
      </c>
      <c r="BF77" s="48">
        <v>0</v>
      </c>
      <c r="BG77" s="49">
        <v>0</v>
      </c>
      <c r="BH77" s="48">
        <v>0</v>
      </c>
      <c r="BI77" s="49">
        <v>0</v>
      </c>
      <c r="BJ77" s="48">
        <v>17</v>
      </c>
      <c r="BK77" s="49">
        <v>89.47368421052632</v>
      </c>
      <c r="BL77" s="48">
        <v>19</v>
      </c>
    </row>
    <row r="78" spans="1:64" ht="15">
      <c r="A78" s="64" t="s">
        <v>257</v>
      </c>
      <c r="B78" s="64" t="s">
        <v>258</v>
      </c>
      <c r="C78" s="65" t="s">
        <v>5054</v>
      </c>
      <c r="D78" s="66">
        <v>3</v>
      </c>
      <c r="E78" s="67" t="s">
        <v>132</v>
      </c>
      <c r="F78" s="68">
        <v>35</v>
      </c>
      <c r="G78" s="65"/>
      <c r="H78" s="69"/>
      <c r="I78" s="70"/>
      <c r="J78" s="70"/>
      <c r="K78" s="34" t="s">
        <v>66</v>
      </c>
      <c r="L78" s="77">
        <v>78</v>
      </c>
      <c r="M78" s="77"/>
      <c r="N78" s="72"/>
      <c r="O78" s="79" t="s">
        <v>506</v>
      </c>
      <c r="P78" s="81">
        <v>43777.46438657407</v>
      </c>
      <c r="Q78" s="79" t="s">
        <v>537</v>
      </c>
      <c r="R78" s="82" t="s">
        <v>676</v>
      </c>
      <c r="S78" s="79" t="s">
        <v>719</v>
      </c>
      <c r="T78" s="79" t="s">
        <v>746</v>
      </c>
      <c r="U78" s="79"/>
      <c r="V78" s="82" t="s">
        <v>924</v>
      </c>
      <c r="W78" s="81">
        <v>43777.46438657407</v>
      </c>
      <c r="X78" s="82" t="s">
        <v>1152</v>
      </c>
      <c r="Y78" s="79"/>
      <c r="Z78" s="79"/>
      <c r="AA78" s="85" t="s">
        <v>1462</v>
      </c>
      <c r="AB78" s="79"/>
      <c r="AC78" s="79" t="b">
        <v>0</v>
      </c>
      <c r="AD78" s="79">
        <v>1</v>
      </c>
      <c r="AE78" s="85" t="s">
        <v>1737</v>
      </c>
      <c r="AF78" s="79" t="b">
        <v>1</v>
      </c>
      <c r="AG78" s="79" t="s">
        <v>1751</v>
      </c>
      <c r="AH78" s="79"/>
      <c r="AI78" s="85" t="s">
        <v>1764</v>
      </c>
      <c r="AJ78" s="79" t="b">
        <v>0</v>
      </c>
      <c r="AK78" s="79">
        <v>1</v>
      </c>
      <c r="AL78" s="85" t="s">
        <v>1737</v>
      </c>
      <c r="AM78" s="79" t="s">
        <v>1772</v>
      </c>
      <c r="AN78" s="79" t="b">
        <v>0</v>
      </c>
      <c r="AO78" s="85" t="s">
        <v>1462</v>
      </c>
      <c r="AP78" s="79" t="s">
        <v>176</v>
      </c>
      <c r="AQ78" s="79">
        <v>0</v>
      </c>
      <c r="AR78" s="79">
        <v>0</v>
      </c>
      <c r="AS78" s="79"/>
      <c r="AT78" s="79"/>
      <c r="AU78" s="79"/>
      <c r="AV78" s="79"/>
      <c r="AW78" s="79"/>
      <c r="AX78" s="79"/>
      <c r="AY78" s="79"/>
      <c r="AZ78" s="79"/>
      <c r="BA78">
        <v>1</v>
      </c>
      <c r="BB78" s="78" t="str">
        <f>REPLACE(INDEX(GroupVertices[Group],MATCH(Edges[[#This Row],[Vertex 1]],GroupVertices[Vertex],0)),1,1,"")</f>
        <v>11</v>
      </c>
      <c r="BC78" s="78" t="str">
        <f>REPLACE(INDEX(GroupVertices[Group],MATCH(Edges[[#This Row],[Vertex 2]],GroupVertices[Vertex],0)),1,1,"")</f>
        <v>11</v>
      </c>
      <c r="BD78" s="48"/>
      <c r="BE78" s="49"/>
      <c r="BF78" s="48"/>
      <c r="BG78" s="49"/>
      <c r="BH78" s="48"/>
      <c r="BI78" s="49"/>
      <c r="BJ78" s="48"/>
      <c r="BK78" s="49"/>
      <c r="BL78" s="48"/>
    </row>
    <row r="79" spans="1:64" ht="15">
      <c r="A79" s="64" t="s">
        <v>258</v>
      </c>
      <c r="B79" s="64" t="s">
        <v>257</v>
      </c>
      <c r="C79" s="65" t="s">
        <v>5054</v>
      </c>
      <c r="D79" s="66">
        <v>3</v>
      </c>
      <c r="E79" s="67" t="s">
        <v>132</v>
      </c>
      <c r="F79" s="68">
        <v>35</v>
      </c>
      <c r="G79" s="65"/>
      <c r="H79" s="69"/>
      <c r="I79" s="70"/>
      <c r="J79" s="70"/>
      <c r="K79" s="34" t="s">
        <v>66</v>
      </c>
      <c r="L79" s="77">
        <v>79</v>
      </c>
      <c r="M79" s="77"/>
      <c r="N79" s="72"/>
      <c r="O79" s="79" t="s">
        <v>506</v>
      </c>
      <c r="P79" s="81">
        <v>43777.55386574074</v>
      </c>
      <c r="Q79" s="79" t="s">
        <v>538</v>
      </c>
      <c r="R79" s="79"/>
      <c r="S79" s="79"/>
      <c r="T79" s="79" t="s">
        <v>746</v>
      </c>
      <c r="U79" s="79"/>
      <c r="V79" s="82" t="s">
        <v>925</v>
      </c>
      <c r="W79" s="81">
        <v>43777.55386574074</v>
      </c>
      <c r="X79" s="82" t="s">
        <v>1153</v>
      </c>
      <c r="Y79" s="79"/>
      <c r="Z79" s="79"/>
      <c r="AA79" s="85" t="s">
        <v>1463</v>
      </c>
      <c r="AB79" s="79"/>
      <c r="AC79" s="79" t="b">
        <v>0</v>
      </c>
      <c r="AD79" s="79">
        <v>0</v>
      </c>
      <c r="AE79" s="85" t="s">
        <v>1737</v>
      </c>
      <c r="AF79" s="79" t="b">
        <v>1</v>
      </c>
      <c r="AG79" s="79" t="s">
        <v>1751</v>
      </c>
      <c r="AH79" s="79"/>
      <c r="AI79" s="85" t="s">
        <v>1764</v>
      </c>
      <c r="AJ79" s="79" t="b">
        <v>0</v>
      </c>
      <c r="AK79" s="79">
        <v>1</v>
      </c>
      <c r="AL79" s="85" t="s">
        <v>1462</v>
      </c>
      <c r="AM79" s="79" t="s">
        <v>1772</v>
      </c>
      <c r="AN79" s="79" t="b">
        <v>0</v>
      </c>
      <c r="AO79" s="85" t="s">
        <v>1462</v>
      </c>
      <c r="AP79" s="79" t="s">
        <v>176</v>
      </c>
      <c r="AQ79" s="79">
        <v>0</v>
      </c>
      <c r="AR79" s="79">
        <v>0</v>
      </c>
      <c r="AS79" s="79"/>
      <c r="AT79" s="79"/>
      <c r="AU79" s="79"/>
      <c r="AV79" s="79"/>
      <c r="AW79" s="79"/>
      <c r="AX79" s="79"/>
      <c r="AY79" s="79"/>
      <c r="AZ79" s="79"/>
      <c r="BA79">
        <v>1</v>
      </c>
      <c r="BB79" s="78" t="str">
        <f>REPLACE(INDEX(GroupVertices[Group],MATCH(Edges[[#This Row],[Vertex 1]],GroupVertices[Vertex],0)),1,1,"")</f>
        <v>11</v>
      </c>
      <c r="BC79" s="78" t="str">
        <f>REPLACE(INDEX(GroupVertices[Group],MATCH(Edges[[#This Row],[Vertex 2]],GroupVertices[Vertex],0)),1,1,"")</f>
        <v>11</v>
      </c>
      <c r="BD79" s="48"/>
      <c r="BE79" s="49"/>
      <c r="BF79" s="48"/>
      <c r="BG79" s="49"/>
      <c r="BH79" s="48"/>
      <c r="BI79" s="49"/>
      <c r="BJ79" s="48"/>
      <c r="BK79" s="49"/>
      <c r="BL79" s="48"/>
    </row>
    <row r="80" spans="1:64" ht="15">
      <c r="A80" s="64" t="s">
        <v>260</v>
      </c>
      <c r="B80" s="64" t="s">
        <v>258</v>
      </c>
      <c r="C80" s="65" t="s">
        <v>5054</v>
      </c>
      <c r="D80" s="66">
        <v>3</v>
      </c>
      <c r="E80" s="67" t="s">
        <v>132</v>
      </c>
      <c r="F80" s="68">
        <v>35</v>
      </c>
      <c r="G80" s="65"/>
      <c r="H80" s="69"/>
      <c r="I80" s="70"/>
      <c r="J80" s="70"/>
      <c r="K80" s="34" t="s">
        <v>65</v>
      </c>
      <c r="L80" s="77">
        <v>80</v>
      </c>
      <c r="M80" s="77"/>
      <c r="N80" s="72"/>
      <c r="O80" s="79" t="s">
        <v>506</v>
      </c>
      <c r="P80" s="81">
        <v>43778.3569212963</v>
      </c>
      <c r="Q80" s="79" t="s">
        <v>539</v>
      </c>
      <c r="R80" s="79"/>
      <c r="S80" s="79"/>
      <c r="T80" s="79" t="s">
        <v>746</v>
      </c>
      <c r="U80" s="79"/>
      <c r="V80" s="82" t="s">
        <v>927</v>
      </c>
      <c r="W80" s="81">
        <v>43778.3569212963</v>
      </c>
      <c r="X80" s="82" t="s">
        <v>1155</v>
      </c>
      <c r="Y80" s="79"/>
      <c r="Z80" s="79"/>
      <c r="AA80" s="85" t="s">
        <v>1465</v>
      </c>
      <c r="AB80" s="79"/>
      <c r="AC80" s="79" t="b">
        <v>0</v>
      </c>
      <c r="AD80" s="79">
        <v>0</v>
      </c>
      <c r="AE80" s="85" t="s">
        <v>1737</v>
      </c>
      <c r="AF80" s="79" t="b">
        <v>1</v>
      </c>
      <c r="AG80" s="79" t="s">
        <v>1751</v>
      </c>
      <c r="AH80" s="79"/>
      <c r="AI80" s="85" t="s">
        <v>1764</v>
      </c>
      <c r="AJ80" s="79" t="b">
        <v>0</v>
      </c>
      <c r="AK80" s="79">
        <v>3</v>
      </c>
      <c r="AL80" s="85" t="s">
        <v>1462</v>
      </c>
      <c r="AM80" s="79" t="s">
        <v>1773</v>
      </c>
      <c r="AN80" s="79" t="b">
        <v>0</v>
      </c>
      <c r="AO80" s="85" t="s">
        <v>1462</v>
      </c>
      <c r="AP80" s="79" t="s">
        <v>176</v>
      </c>
      <c r="AQ80" s="79">
        <v>0</v>
      </c>
      <c r="AR80" s="79">
        <v>0</v>
      </c>
      <c r="AS80" s="79"/>
      <c r="AT80" s="79"/>
      <c r="AU80" s="79"/>
      <c r="AV80" s="79"/>
      <c r="AW80" s="79"/>
      <c r="AX80" s="79"/>
      <c r="AY80" s="79"/>
      <c r="AZ80" s="79"/>
      <c r="BA80">
        <v>1</v>
      </c>
      <c r="BB80" s="78" t="str">
        <f>REPLACE(INDEX(GroupVertices[Group],MATCH(Edges[[#This Row],[Vertex 1]],GroupVertices[Vertex],0)),1,1,"")</f>
        <v>11</v>
      </c>
      <c r="BC80" s="78" t="str">
        <f>REPLACE(INDEX(GroupVertices[Group],MATCH(Edges[[#This Row],[Vertex 2]],GroupVertices[Vertex],0)),1,1,"")</f>
        <v>11</v>
      </c>
      <c r="BD80" s="48"/>
      <c r="BE80" s="49"/>
      <c r="BF80" s="48"/>
      <c r="BG80" s="49"/>
      <c r="BH80" s="48"/>
      <c r="BI80" s="49"/>
      <c r="BJ80" s="48"/>
      <c r="BK80" s="49"/>
      <c r="BL80" s="48"/>
    </row>
    <row r="81" spans="1:64" ht="15">
      <c r="A81" s="64" t="s">
        <v>260</v>
      </c>
      <c r="B81" s="64" t="s">
        <v>257</v>
      </c>
      <c r="C81" s="65" t="s">
        <v>5054</v>
      </c>
      <c r="D81" s="66">
        <v>3</v>
      </c>
      <c r="E81" s="67" t="s">
        <v>132</v>
      </c>
      <c r="F81" s="68">
        <v>35</v>
      </c>
      <c r="G81" s="65"/>
      <c r="H81" s="69"/>
      <c r="I81" s="70"/>
      <c r="J81" s="70"/>
      <c r="K81" s="34" t="s">
        <v>65</v>
      </c>
      <c r="L81" s="77">
        <v>81</v>
      </c>
      <c r="M81" s="77"/>
      <c r="N81" s="72"/>
      <c r="O81" s="79" t="s">
        <v>506</v>
      </c>
      <c r="P81" s="81">
        <v>43778.3569212963</v>
      </c>
      <c r="Q81" s="79" t="s">
        <v>539</v>
      </c>
      <c r="R81" s="79"/>
      <c r="S81" s="79"/>
      <c r="T81" s="79" t="s">
        <v>746</v>
      </c>
      <c r="U81" s="79"/>
      <c r="V81" s="82" t="s">
        <v>927</v>
      </c>
      <c r="W81" s="81">
        <v>43778.3569212963</v>
      </c>
      <c r="X81" s="82" t="s">
        <v>1155</v>
      </c>
      <c r="Y81" s="79"/>
      <c r="Z81" s="79"/>
      <c r="AA81" s="85" t="s">
        <v>1465</v>
      </c>
      <c r="AB81" s="79"/>
      <c r="AC81" s="79" t="b">
        <v>0</v>
      </c>
      <c r="AD81" s="79">
        <v>0</v>
      </c>
      <c r="AE81" s="85" t="s">
        <v>1737</v>
      </c>
      <c r="AF81" s="79" t="b">
        <v>1</v>
      </c>
      <c r="AG81" s="79" t="s">
        <v>1751</v>
      </c>
      <c r="AH81" s="79"/>
      <c r="AI81" s="85" t="s">
        <v>1764</v>
      </c>
      <c r="AJ81" s="79" t="b">
        <v>0</v>
      </c>
      <c r="AK81" s="79">
        <v>3</v>
      </c>
      <c r="AL81" s="85" t="s">
        <v>1462</v>
      </c>
      <c r="AM81" s="79" t="s">
        <v>1773</v>
      </c>
      <c r="AN81" s="79" t="b">
        <v>0</v>
      </c>
      <c r="AO81" s="85" t="s">
        <v>1462</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c r="BE81" s="49"/>
      <c r="BF81" s="48"/>
      <c r="BG81" s="49"/>
      <c r="BH81" s="48"/>
      <c r="BI81" s="49"/>
      <c r="BJ81" s="48"/>
      <c r="BK81" s="49"/>
      <c r="BL81" s="48"/>
    </row>
    <row r="82" spans="1:64" ht="15">
      <c r="A82" s="64" t="s">
        <v>261</v>
      </c>
      <c r="B82" s="64" t="s">
        <v>261</v>
      </c>
      <c r="C82" s="65" t="s">
        <v>5054</v>
      </c>
      <c r="D82" s="66">
        <v>3</v>
      </c>
      <c r="E82" s="67" t="s">
        <v>132</v>
      </c>
      <c r="F82" s="68">
        <v>35</v>
      </c>
      <c r="G82" s="65"/>
      <c r="H82" s="69"/>
      <c r="I82" s="70"/>
      <c r="J82" s="70"/>
      <c r="K82" s="34" t="s">
        <v>65</v>
      </c>
      <c r="L82" s="77">
        <v>82</v>
      </c>
      <c r="M82" s="77"/>
      <c r="N82" s="72"/>
      <c r="O82" s="79" t="s">
        <v>176</v>
      </c>
      <c r="P82" s="81">
        <v>43778.40925925926</v>
      </c>
      <c r="Q82" s="79" t="s">
        <v>540</v>
      </c>
      <c r="R82" s="82" t="s">
        <v>677</v>
      </c>
      <c r="S82" s="79" t="s">
        <v>719</v>
      </c>
      <c r="T82" s="79" t="s">
        <v>765</v>
      </c>
      <c r="U82" s="79"/>
      <c r="V82" s="82" t="s">
        <v>928</v>
      </c>
      <c r="W82" s="81">
        <v>43778.40925925926</v>
      </c>
      <c r="X82" s="82" t="s">
        <v>1156</v>
      </c>
      <c r="Y82" s="79"/>
      <c r="Z82" s="79"/>
      <c r="AA82" s="85" t="s">
        <v>1466</v>
      </c>
      <c r="AB82" s="79"/>
      <c r="AC82" s="79" t="b">
        <v>0</v>
      </c>
      <c r="AD82" s="79">
        <v>0</v>
      </c>
      <c r="AE82" s="85" t="s">
        <v>1737</v>
      </c>
      <c r="AF82" s="79" t="b">
        <v>1</v>
      </c>
      <c r="AG82" s="79" t="s">
        <v>1753</v>
      </c>
      <c r="AH82" s="79"/>
      <c r="AI82" s="85" t="s">
        <v>1656</v>
      </c>
      <c r="AJ82" s="79" t="b">
        <v>0</v>
      </c>
      <c r="AK82" s="79">
        <v>0</v>
      </c>
      <c r="AL82" s="85" t="s">
        <v>1737</v>
      </c>
      <c r="AM82" s="79" t="s">
        <v>1772</v>
      </c>
      <c r="AN82" s="79" t="b">
        <v>0</v>
      </c>
      <c r="AO82" s="85" t="s">
        <v>1466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3</v>
      </c>
      <c r="BK82" s="49">
        <v>100</v>
      </c>
      <c r="BL82" s="48">
        <v>3</v>
      </c>
    </row>
    <row r="83" spans="1:64" ht="15">
      <c r="A83" s="64" t="s">
        <v>262</v>
      </c>
      <c r="B83" s="64" t="s">
        <v>417</v>
      </c>
      <c r="C83" s="65" t="s">
        <v>5054</v>
      </c>
      <c r="D83" s="66">
        <v>3</v>
      </c>
      <c r="E83" s="67" t="s">
        <v>132</v>
      </c>
      <c r="F83" s="68">
        <v>35</v>
      </c>
      <c r="G83" s="65"/>
      <c r="H83" s="69"/>
      <c r="I83" s="70"/>
      <c r="J83" s="70"/>
      <c r="K83" s="34" t="s">
        <v>65</v>
      </c>
      <c r="L83" s="77">
        <v>83</v>
      </c>
      <c r="M83" s="77"/>
      <c r="N83" s="72"/>
      <c r="O83" s="79" t="s">
        <v>506</v>
      </c>
      <c r="P83" s="81">
        <v>43778.50116898148</v>
      </c>
      <c r="Q83" s="79" t="s">
        <v>541</v>
      </c>
      <c r="R83" s="79"/>
      <c r="S83" s="79"/>
      <c r="T83" s="79" t="s">
        <v>746</v>
      </c>
      <c r="U83" s="79"/>
      <c r="V83" s="82" t="s">
        <v>929</v>
      </c>
      <c r="W83" s="81">
        <v>43778.50116898148</v>
      </c>
      <c r="X83" s="82" t="s">
        <v>1157</v>
      </c>
      <c r="Y83" s="79"/>
      <c r="Z83" s="79"/>
      <c r="AA83" s="85" t="s">
        <v>1467</v>
      </c>
      <c r="AB83" s="79"/>
      <c r="AC83" s="79" t="b">
        <v>0</v>
      </c>
      <c r="AD83" s="79">
        <v>0</v>
      </c>
      <c r="AE83" s="85" t="s">
        <v>1737</v>
      </c>
      <c r="AF83" s="79" t="b">
        <v>0</v>
      </c>
      <c r="AG83" s="79" t="s">
        <v>1751</v>
      </c>
      <c r="AH83" s="79"/>
      <c r="AI83" s="85" t="s">
        <v>1737</v>
      </c>
      <c r="AJ83" s="79" t="b">
        <v>0</v>
      </c>
      <c r="AK83" s="79">
        <v>6</v>
      </c>
      <c r="AL83" s="85" t="s">
        <v>1655</v>
      </c>
      <c r="AM83" s="79" t="s">
        <v>1773</v>
      </c>
      <c r="AN83" s="79" t="b">
        <v>0</v>
      </c>
      <c r="AO83" s="85" t="s">
        <v>1655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4</v>
      </c>
      <c r="BE83" s="49">
        <v>23.529411764705884</v>
      </c>
      <c r="BF83" s="48">
        <v>0</v>
      </c>
      <c r="BG83" s="49">
        <v>0</v>
      </c>
      <c r="BH83" s="48">
        <v>0</v>
      </c>
      <c r="BI83" s="49">
        <v>0</v>
      </c>
      <c r="BJ83" s="48">
        <v>13</v>
      </c>
      <c r="BK83" s="49">
        <v>76.47058823529412</v>
      </c>
      <c r="BL83" s="48">
        <v>17</v>
      </c>
    </row>
    <row r="84" spans="1:64" ht="15">
      <c r="A84" s="64" t="s">
        <v>263</v>
      </c>
      <c r="B84" s="64" t="s">
        <v>263</v>
      </c>
      <c r="C84" s="65" t="s">
        <v>5054</v>
      </c>
      <c r="D84" s="66">
        <v>3</v>
      </c>
      <c r="E84" s="67" t="s">
        <v>132</v>
      </c>
      <c r="F84" s="68">
        <v>35</v>
      </c>
      <c r="G84" s="65"/>
      <c r="H84" s="69"/>
      <c r="I84" s="70"/>
      <c r="J84" s="70"/>
      <c r="K84" s="34" t="s">
        <v>65</v>
      </c>
      <c r="L84" s="77">
        <v>84</v>
      </c>
      <c r="M84" s="77"/>
      <c r="N84" s="72"/>
      <c r="O84" s="79" t="s">
        <v>176</v>
      </c>
      <c r="P84" s="81">
        <v>43778.55247685185</v>
      </c>
      <c r="Q84" s="79" t="s">
        <v>542</v>
      </c>
      <c r="R84" s="82" t="s">
        <v>678</v>
      </c>
      <c r="S84" s="79" t="s">
        <v>723</v>
      </c>
      <c r="T84" s="79" t="s">
        <v>746</v>
      </c>
      <c r="U84" s="79"/>
      <c r="V84" s="82" t="s">
        <v>930</v>
      </c>
      <c r="W84" s="81">
        <v>43778.55247685185</v>
      </c>
      <c r="X84" s="82" t="s">
        <v>1158</v>
      </c>
      <c r="Y84" s="79"/>
      <c r="Z84" s="79"/>
      <c r="AA84" s="85" t="s">
        <v>1468</v>
      </c>
      <c r="AB84" s="79"/>
      <c r="AC84" s="79" t="b">
        <v>0</v>
      </c>
      <c r="AD84" s="79">
        <v>0</v>
      </c>
      <c r="AE84" s="85" t="s">
        <v>1737</v>
      </c>
      <c r="AF84" s="79" t="b">
        <v>0</v>
      </c>
      <c r="AG84" s="79" t="s">
        <v>1751</v>
      </c>
      <c r="AH84" s="79"/>
      <c r="AI84" s="85" t="s">
        <v>1737</v>
      </c>
      <c r="AJ84" s="79" t="b">
        <v>0</v>
      </c>
      <c r="AK84" s="79">
        <v>0</v>
      </c>
      <c r="AL84" s="85" t="s">
        <v>1737</v>
      </c>
      <c r="AM84" s="79" t="s">
        <v>1780</v>
      </c>
      <c r="AN84" s="79" t="b">
        <v>0</v>
      </c>
      <c r="AO84" s="85" t="s">
        <v>1468</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1</v>
      </c>
      <c r="BE84" s="49">
        <v>6.666666666666667</v>
      </c>
      <c r="BF84" s="48">
        <v>0</v>
      </c>
      <c r="BG84" s="49">
        <v>0</v>
      </c>
      <c r="BH84" s="48">
        <v>0</v>
      </c>
      <c r="BI84" s="49">
        <v>0</v>
      </c>
      <c r="BJ84" s="48">
        <v>14</v>
      </c>
      <c r="BK84" s="49">
        <v>93.33333333333333</v>
      </c>
      <c r="BL84" s="48">
        <v>15</v>
      </c>
    </row>
    <row r="85" spans="1:64" ht="15">
      <c r="A85" s="64" t="s">
        <v>264</v>
      </c>
      <c r="B85" s="64" t="s">
        <v>264</v>
      </c>
      <c r="C85" s="65" t="s">
        <v>5055</v>
      </c>
      <c r="D85" s="66">
        <v>6.5</v>
      </c>
      <c r="E85" s="67" t="s">
        <v>136</v>
      </c>
      <c r="F85" s="68">
        <v>23.5</v>
      </c>
      <c r="G85" s="65"/>
      <c r="H85" s="69"/>
      <c r="I85" s="70"/>
      <c r="J85" s="70"/>
      <c r="K85" s="34" t="s">
        <v>65</v>
      </c>
      <c r="L85" s="77">
        <v>85</v>
      </c>
      <c r="M85" s="77"/>
      <c r="N85" s="72"/>
      <c r="O85" s="79" t="s">
        <v>176</v>
      </c>
      <c r="P85" s="81">
        <v>43765.70425925926</v>
      </c>
      <c r="Q85" s="79" t="s">
        <v>543</v>
      </c>
      <c r="R85" s="82" t="s">
        <v>679</v>
      </c>
      <c r="S85" s="79" t="s">
        <v>724</v>
      </c>
      <c r="T85" s="79" t="s">
        <v>766</v>
      </c>
      <c r="U85" s="82" t="s">
        <v>847</v>
      </c>
      <c r="V85" s="82" t="s">
        <v>847</v>
      </c>
      <c r="W85" s="81">
        <v>43765.70425925926</v>
      </c>
      <c r="X85" s="82" t="s">
        <v>1159</v>
      </c>
      <c r="Y85" s="79"/>
      <c r="Z85" s="79"/>
      <c r="AA85" s="85" t="s">
        <v>1469</v>
      </c>
      <c r="AB85" s="79"/>
      <c r="AC85" s="79" t="b">
        <v>0</v>
      </c>
      <c r="AD85" s="79">
        <v>3</v>
      </c>
      <c r="AE85" s="85" t="s">
        <v>1737</v>
      </c>
      <c r="AF85" s="79" t="b">
        <v>0</v>
      </c>
      <c r="AG85" s="79" t="s">
        <v>1751</v>
      </c>
      <c r="AH85" s="79"/>
      <c r="AI85" s="85" t="s">
        <v>1737</v>
      </c>
      <c r="AJ85" s="79" t="b">
        <v>0</v>
      </c>
      <c r="AK85" s="79">
        <v>4</v>
      </c>
      <c r="AL85" s="85" t="s">
        <v>1737</v>
      </c>
      <c r="AM85" s="79" t="s">
        <v>1778</v>
      </c>
      <c r="AN85" s="79" t="b">
        <v>0</v>
      </c>
      <c r="AO85" s="85" t="s">
        <v>1469</v>
      </c>
      <c r="AP85" s="79" t="s">
        <v>1804</v>
      </c>
      <c r="AQ85" s="79">
        <v>0</v>
      </c>
      <c r="AR85" s="79">
        <v>0</v>
      </c>
      <c r="AS85" s="79"/>
      <c r="AT85" s="79"/>
      <c r="AU85" s="79"/>
      <c r="AV85" s="79"/>
      <c r="AW85" s="79"/>
      <c r="AX85" s="79"/>
      <c r="AY85" s="79"/>
      <c r="AZ85" s="79"/>
      <c r="BA85">
        <v>2</v>
      </c>
      <c r="BB85" s="78" t="str">
        <f>REPLACE(INDEX(GroupVertices[Group],MATCH(Edges[[#This Row],[Vertex 1]],GroupVertices[Vertex],0)),1,1,"")</f>
        <v>37</v>
      </c>
      <c r="BC85" s="78" t="str">
        <f>REPLACE(INDEX(GroupVertices[Group],MATCH(Edges[[#This Row],[Vertex 2]],GroupVertices[Vertex],0)),1,1,"")</f>
        <v>37</v>
      </c>
      <c r="BD85" s="48">
        <v>1</v>
      </c>
      <c r="BE85" s="49">
        <v>8.333333333333334</v>
      </c>
      <c r="BF85" s="48">
        <v>0</v>
      </c>
      <c r="BG85" s="49">
        <v>0</v>
      </c>
      <c r="BH85" s="48">
        <v>0</v>
      </c>
      <c r="BI85" s="49">
        <v>0</v>
      </c>
      <c r="BJ85" s="48">
        <v>11</v>
      </c>
      <c r="BK85" s="49">
        <v>91.66666666666667</v>
      </c>
      <c r="BL85" s="48">
        <v>12</v>
      </c>
    </row>
    <row r="86" spans="1:64" ht="15">
      <c r="A86" s="64" t="s">
        <v>264</v>
      </c>
      <c r="B86" s="64" t="s">
        <v>264</v>
      </c>
      <c r="C86" s="65" t="s">
        <v>5055</v>
      </c>
      <c r="D86" s="66">
        <v>6.5</v>
      </c>
      <c r="E86" s="67" t="s">
        <v>136</v>
      </c>
      <c r="F86" s="68">
        <v>23.5</v>
      </c>
      <c r="G86" s="65"/>
      <c r="H86" s="69"/>
      <c r="I86" s="70"/>
      <c r="J86" s="70"/>
      <c r="K86" s="34" t="s">
        <v>65</v>
      </c>
      <c r="L86" s="77">
        <v>86</v>
      </c>
      <c r="M86" s="77"/>
      <c r="N86" s="72"/>
      <c r="O86" s="79" t="s">
        <v>176</v>
      </c>
      <c r="P86" s="81">
        <v>43778.58362268518</v>
      </c>
      <c r="Q86" s="79" t="s">
        <v>544</v>
      </c>
      <c r="R86" s="82" t="s">
        <v>680</v>
      </c>
      <c r="S86" s="79" t="s">
        <v>724</v>
      </c>
      <c r="T86" s="79" t="s">
        <v>767</v>
      </c>
      <c r="U86" s="82" t="s">
        <v>848</v>
      </c>
      <c r="V86" s="82" t="s">
        <v>848</v>
      </c>
      <c r="W86" s="81">
        <v>43778.58362268518</v>
      </c>
      <c r="X86" s="82" t="s">
        <v>1160</v>
      </c>
      <c r="Y86" s="79"/>
      <c r="Z86" s="79"/>
      <c r="AA86" s="85" t="s">
        <v>1470</v>
      </c>
      <c r="AB86" s="79"/>
      <c r="AC86" s="79" t="b">
        <v>0</v>
      </c>
      <c r="AD86" s="79">
        <v>3</v>
      </c>
      <c r="AE86" s="85" t="s">
        <v>1737</v>
      </c>
      <c r="AF86" s="79" t="b">
        <v>0</v>
      </c>
      <c r="AG86" s="79" t="s">
        <v>1751</v>
      </c>
      <c r="AH86" s="79"/>
      <c r="AI86" s="85" t="s">
        <v>1737</v>
      </c>
      <c r="AJ86" s="79" t="b">
        <v>0</v>
      </c>
      <c r="AK86" s="79">
        <v>1</v>
      </c>
      <c r="AL86" s="85" t="s">
        <v>1737</v>
      </c>
      <c r="AM86" s="79" t="s">
        <v>1778</v>
      </c>
      <c r="AN86" s="79" t="b">
        <v>0</v>
      </c>
      <c r="AO86" s="85" t="s">
        <v>1470</v>
      </c>
      <c r="AP86" s="79" t="s">
        <v>176</v>
      </c>
      <c r="AQ86" s="79">
        <v>0</v>
      </c>
      <c r="AR86" s="79">
        <v>0</v>
      </c>
      <c r="AS86" s="79"/>
      <c r="AT86" s="79"/>
      <c r="AU86" s="79"/>
      <c r="AV86" s="79"/>
      <c r="AW86" s="79"/>
      <c r="AX86" s="79"/>
      <c r="AY86" s="79"/>
      <c r="AZ86" s="79"/>
      <c r="BA86">
        <v>2</v>
      </c>
      <c r="BB86" s="78" t="str">
        <f>REPLACE(INDEX(GroupVertices[Group],MATCH(Edges[[#This Row],[Vertex 1]],GroupVertices[Vertex],0)),1,1,"")</f>
        <v>37</v>
      </c>
      <c r="BC86" s="78" t="str">
        <f>REPLACE(INDEX(GroupVertices[Group],MATCH(Edges[[#This Row],[Vertex 2]],GroupVertices[Vertex],0)),1,1,"")</f>
        <v>37</v>
      </c>
      <c r="BD86" s="48">
        <v>0</v>
      </c>
      <c r="BE86" s="49">
        <v>0</v>
      </c>
      <c r="BF86" s="48">
        <v>0</v>
      </c>
      <c r="BG86" s="49">
        <v>0</v>
      </c>
      <c r="BH86" s="48">
        <v>0</v>
      </c>
      <c r="BI86" s="49">
        <v>0</v>
      </c>
      <c r="BJ86" s="48">
        <v>10</v>
      </c>
      <c r="BK86" s="49">
        <v>100</v>
      </c>
      <c r="BL86" s="48">
        <v>10</v>
      </c>
    </row>
    <row r="87" spans="1:64" ht="15">
      <c r="A87" s="64" t="s">
        <v>265</v>
      </c>
      <c r="B87" s="64" t="s">
        <v>264</v>
      </c>
      <c r="C87" s="65" t="s">
        <v>5055</v>
      </c>
      <c r="D87" s="66">
        <v>6.5</v>
      </c>
      <c r="E87" s="67" t="s">
        <v>136</v>
      </c>
      <c r="F87" s="68">
        <v>23.5</v>
      </c>
      <c r="G87" s="65"/>
      <c r="H87" s="69"/>
      <c r="I87" s="70"/>
      <c r="J87" s="70"/>
      <c r="K87" s="34" t="s">
        <v>65</v>
      </c>
      <c r="L87" s="77">
        <v>87</v>
      </c>
      <c r="M87" s="77"/>
      <c r="N87" s="72"/>
      <c r="O87" s="79" t="s">
        <v>506</v>
      </c>
      <c r="P87" s="81">
        <v>43777.96702546296</v>
      </c>
      <c r="Q87" s="79" t="s">
        <v>545</v>
      </c>
      <c r="R87" s="82" t="s">
        <v>679</v>
      </c>
      <c r="S87" s="79" t="s">
        <v>724</v>
      </c>
      <c r="T87" s="79" t="s">
        <v>766</v>
      </c>
      <c r="U87" s="79"/>
      <c r="V87" s="82" t="s">
        <v>931</v>
      </c>
      <c r="W87" s="81">
        <v>43777.96702546296</v>
      </c>
      <c r="X87" s="82" t="s">
        <v>1161</v>
      </c>
      <c r="Y87" s="79"/>
      <c r="Z87" s="79"/>
      <c r="AA87" s="85" t="s">
        <v>1471</v>
      </c>
      <c r="AB87" s="79"/>
      <c r="AC87" s="79" t="b">
        <v>0</v>
      </c>
      <c r="AD87" s="79">
        <v>0</v>
      </c>
      <c r="AE87" s="85" t="s">
        <v>1737</v>
      </c>
      <c r="AF87" s="79" t="b">
        <v>0</v>
      </c>
      <c r="AG87" s="79" t="s">
        <v>1751</v>
      </c>
      <c r="AH87" s="79"/>
      <c r="AI87" s="85" t="s">
        <v>1737</v>
      </c>
      <c r="AJ87" s="79" t="b">
        <v>0</v>
      </c>
      <c r="AK87" s="79">
        <v>4</v>
      </c>
      <c r="AL87" s="85" t="s">
        <v>1469</v>
      </c>
      <c r="AM87" s="79" t="s">
        <v>1775</v>
      </c>
      <c r="AN87" s="79" t="b">
        <v>0</v>
      </c>
      <c r="AO87" s="85" t="s">
        <v>1469</v>
      </c>
      <c r="AP87" s="79" t="s">
        <v>176</v>
      </c>
      <c r="AQ87" s="79">
        <v>0</v>
      </c>
      <c r="AR87" s="79">
        <v>0</v>
      </c>
      <c r="AS87" s="79"/>
      <c r="AT87" s="79"/>
      <c r="AU87" s="79"/>
      <c r="AV87" s="79"/>
      <c r="AW87" s="79"/>
      <c r="AX87" s="79"/>
      <c r="AY87" s="79"/>
      <c r="AZ87" s="79"/>
      <c r="BA87">
        <v>2</v>
      </c>
      <c r="BB87" s="78" t="str">
        <f>REPLACE(INDEX(GroupVertices[Group],MATCH(Edges[[#This Row],[Vertex 1]],GroupVertices[Vertex],0)),1,1,"")</f>
        <v>37</v>
      </c>
      <c r="BC87" s="78" t="str">
        <f>REPLACE(INDEX(GroupVertices[Group],MATCH(Edges[[#This Row],[Vertex 2]],GroupVertices[Vertex],0)),1,1,"")</f>
        <v>37</v>
      </c>
      <c r="BD87" s="48">
        <v>1</v>
      </c>
      <c r="BE87" s="49">
        <v>7.142857142857143</v>
      </c>
      <c r="BF87" s="48">
        <v>0</v>
      </c>
      <c r="BG87" s="49">
        <v>0</v>
      </c>
      <c r="BH87" s="48">
        <v>0</v>
      </c>
      <c r="BI87" s="49">
        <v>0</v>
      </c>
      <c r="BJ87" s="48">
        <v>13</v>
      </c>
      <c r="BK87" s="49">
        <v>92.85714285714286</v>
      </c>
      <c r="BL87" s="48">
        <v>14</v>
      </c>
    </row>
    <row r="88" spans="1:64" ht="15">
      <c r="A88" s="64" t="s">
        <v>265</v>
      </c>
      <c r="B88" s="64" t="s">
        <v>264</v>
      </c>
      <c r="C88" s="65" t="s">
        <v>5055</v>
      </c>
      <c r="D88" s="66">
        <v>6.5</v>
      </c>
      <c r="E88" s="67" t="s">
        <v>136</v>
      </c>
      <c r="F88" s="68">
        <v>23.5</v>
      </c>
      <c r="G88" s="65"/>
      <c r="H88" s="69"/>
      <c r="I88" s="70"/>
      <c r="J88" s="70"/>
      <c r="K88" s="34" t="s">
        <v>65</v>
      </c>
      <c r="L88" s="77">
        <v>88</v>
      </c>
      <c r="M88" s="77"/>
      <c r="N88" s="72"/>
      <c r="O88" s="79" t="s">
        <v>506</v>
      </c>
      <c r="P88" s="81">
        <v>43778.67721064815</v>
      </c>
      <c r="Q88" s="79" t="s">
        <v>546</v>
      </c>
      <c r="R88" s="82" t="s">
        <v>680</v>
      </c>
      <c r="S88" s="79" t="s">
        <v>724</v>
      </c>
      <c r="T88" s="79" t="s">
        <v>767</v>
      </c>
      <c r="U88" s="82" t="s">
        <v>848</v>
      </c>
      <c r="V88" s="82" t="s">
        <v>848</v>
      </c>
      <c r="W88" s="81">
        <v>43778.67721064815</v>
      </c>
      <c r="X88" s="82" t="s">
        <v>1162</v>
      </c>
      <c r="Y88" s="79"/>
      <c r="Z88" s="79"/>
      <c r="AA88" s="85" t="s">
        <v>1472</v>
      </c>
      <c r="AB88" s="79"/>
      <c r="AC88" s="79" t="b">
        <v>0</v>
      </c>
      <c r="AD88" s="79">
        <v>0</v>
      </c>
      <c r="AE88" s="85" t="s">
        <v>1737</v>
      </c>
      <c r="AF88" s="79" t="b">
        <v>0</v>
      </c>
      <c r="AG88" s="79" t="s">
        <v>1751</v>
      </c>
      <c r="AH88" s="79"/>
      <c r="AI88" s="85" t="s">
        <v>1737</v>
      </c>
      <c r="AJ88" s="79" t="b">
        <v>0</v>
      </c>
      <c r="AK88" s="79">
        <v>1</v>
      </c>
      <c r="AL88" s="85" t="s">
        <v>1470</v>
      </c>
      <c r="AM88" s="79" t="s">
        <v>1775</v>
      </c>
      <c r="AN88" s="79" t="b">
        <v>0</v>
      </c>
      <c r="AO88" s="85" t="s">
        <v>1470</v>
      </c>
      <c r="AP88" s="79" t="s">
        <v>176</v>
      </c>
      <c r="AQ88" s="79">
        <v>0</v>
      </c>
      <c r="AR88" s="79">
        <v>0</v>
      </c>
      <c r="AS88" s="79"/>
      <c r="AT88" s="79"/>
      <c r="AU88" s="79"/>
      <c r="AV88" s="79"/>
      <c r="AW88" s="79"/>
      <c r="AX88" s="79"/>
      <c r="AY88" s="79"/>
      <c r="AZ88" s="79"/>
      <c r="BA88">
        <v>2</v>
      </c>
      <c r="BB88" s="78" t="str">
        <f>REPLACE(INDEX(GroupVertices[Group],MATCH(Edges[[#This Row],[Vertex 1]],GroupVertices[Vertex],0)),1,1,"")</f>
        <v>37</v>
      </c>
      <c r="BC88" s="78" t="str">
        <f>REPLACE(INDEX(GroupVertices[Group],MATCH(Edges[[#This Row],[Vertex 2]],GroupVertices[Vertex],0)),1,1,"")</f>
        <v>37</v>
      </c>
      <c r="BD88" s="48">
        <v>0</v>
      </c>
      <c r="BE88" s="49">
        <v>0</v>
      </c>
      <c r="BF88" s="48">
        <v>0</v>
      </c>
      <c r="BG88" s="49">
        <v>0</v>
      </c>
      <c r="BH88" s="48">
        <v>0</v>
      </c>
      <c r="BI88" s="49">
        <v>0</v>
      </c>
      <c r="BJ88" s="48">
        <v>12</v>
      </c>
      <c r="BK88" s="49">
        <v>100</v>
      </c>
      <c r="BL88" s="48">
        <v>12</v>
      </c>
    </row>
    <row r="89" spans="1:64" ht="15">
      <c r="A89" s="64" t="s">
        <v>266</v>
      </c>
      <c r="B89" s="64" t="s">
        <v>473</v>
      </c>
      <c r="C89" s="65" t="s">
        <v>5054</v>
      </c>
      <c r="D89" s="66">
        <v>3</v>
      </c>
      <c r="E89" s="67" t="s">
        <v>132</v>
      </c>
      <c r="F89" s="68">
        <v>35</v>
      </c>
      <c r="G89" s="65"/>
      <c r="H89" s="69"/>
      <c r="I89" s="70"/>
      <c r="J89" s="70"/>
      <c r="K89" s="34" t="s">
        <v>65</v>
      </c>
      <c r="L89" s="77">
        <v>89</v>
      </c>
      <c r="M89" s="77"/>
      <c r="N89" s="72"/>
      <c r="O89" s="79" t="s">
        <v>507</v>
      </c>
      <c r="P89" s="81">
        <v>43778.79392361111</v>
      </c>
      <c r="Q89" s="79" t="s">
        <v>547</v>
      </c>
      <c r="R89" s="79"/>
      <c r="S89" s="79"/>
      <c r="T89" s="79" t="s">
        <v>746</v>
      </c>
      <c r="U89" s="79"/>
      <c r="V89" s="82" t="s">
        <v>932</v>
      </c>
      <c r="W89" s="81">
        <v>43778.79392361111</v>
      </c>
      <c r="X89" s="82" t="s">
        <v>1163</v>
      </c>
      <c r="Y89" s="79"/>
      <c r="Z89" s="79"/>
      <c r="AA89" s="85" t="s">
        <v>1473</v>
      </c>
      <c r="AB89" s="85" t="s">
        <v>1729</v>
      </c>
      <c r="AC89" s="79" t="b">
        <v>0</v>
      </c>
      <c r="AD89" s="79">
        <v>0</v>
      </c>
      <c r="AE89" s="85" t="s">
        <v>1743</v>
      </c>
      <c r="AF89" s="79" t="b">
        <v>0</v>
      </c>
      <c r="AG89" s="79" t="s">
        <v>1751</v>
      </c>
      <c r="AH89" s="79"/>
      <c r="AI89" s="85" t="s">
        <v>1737</v>
      </c>
      <c r="AJ89" s="79" t="b">
        <v>0</v>
      </c>
      <c r="AK89" s="79">
        <v>0</v>
      </c>
      <c r="AL89" s="85" t="s">
        <v>1737</v>
      </c>
      <c r="AM89" s="79" t="s">
        <v>1775</v>
      </c>
      <c r="AN89" s="79" t="b">
        <v>0</v>
      </c>
      <c r="AO89" s="85" t="s">
        <v>1729</v>
      </c>
      <c r="AP89" s="79" t="s">
        <v>176</v>
      </c>
      <c r="AQ89" s="79">
        <v>0</v>
      </c>
      <c r="AR89" s="79">
        <v>0</v>
      </c>
      <c r="AS89" s="79"/>
      <c r="AT89" s="79"/>
      <c r="AU89" s="79"/>
      <c r="AV89" s="79"/>
      <c r="AW89" s="79"/>
      <c r="AX89" s="79"/>
      <c r="AY89" s="79"/>
      <c r="AZ89" s="79"/>
      <c r="BA89">
        <v>1</v>
      </c>
      <c r="BB89" s="78" t="str">
        <f>REPLACE(INDEX(GroupVertices[Group],MATCH(Edges[[#This Row],[Vertex 1]],GroupVertices[Vertex],0)),1,1,"")</f>
        <v>36</v>
      </c>
      <c r="BC89" s="78" t="str">
        <f>REPLACE(INDEX(GroupVertices[Group],MATCH(Edges[[#This Row],[Vertex 2]],GroupVertices[Vertex],0)),1,1,"")</f>
        <v>36</v>
      </c>
      <c r="BD89" s="48">
        <v>1</v>
      </c>
      <c r="BE89" s="49">
        <v>2.7027027027027026</v>
      </c>
      <c r="BF89" s="48">
        <v>1</v>
      </c>
      <c r="BG89" s="49">
        <v>2.7027027027027026</v>
      </c>
      <c r="BH89" s="48">
        <v>0</v>
      </c>
      <c r="BI89" s="49">
        <v>0</v>
      </c>
      <c r="BJ89" s="48">
        <v>35</v>
      </c>
      <c r="BK89" s="49">
        <v>94.5945945945946</v>
      </c>
      <c r="BL89" s="48">
        <v>37</v>
      </c>
    </row>
    <row r="90" spans="1:64" ht="15">
      <c r="A90" s="64" t="s">
        <v>267</v>
      </c>
      <c r="B90" s="64" t="s">
        <v>474</v>
      </c>
      <c r="C90" s="65" t="s">
        <v>5054</v>
      </c>
      <c r="D90" s="66">
        <v>3</v>
      </c>
      <c r="E90" s="67" t="s">
        <v>132</v>
      </c>
      <c r="F90" s="68">
        <v>35</v>
      </c>
      <c r="G90" s="65"/>
      <c r="H90" s="69"/>
      <c r="I90" s="70"/>
      <c r="J90" s="70"/>
      <c r="K90" s="34" t="s">
        <v>65</v>
      </c>
      <c r="L90" s="77">
        <v>90</v>
      </c>
      <c r="M90" s="77"/>
      <c r="N90" s="72"/>
      <c r="O90" s="79" t="s">
        <v>506</v>
      </c>
      <c r="P90" s="81">
        <v>43779.56594907407</v>
      </c>
      <c r="Q90" s="79" t="s">
        <v>548</v>
      </c>
      <c r="R90" s="79"/>
      <c r="S90" s="79"/>
      <c r="T90" s="79" t="s">
        <v>746</v>
      </c>
      <c r="U90" s="79"/>
      <c r="V90" s="82" t="s">
        <v>933</v>
      </c>
      <c r="W90" s="81">
        <v>43779.56594907407</v>
      </c>
      <c r="X90" s="82" t="s">
        <v>1164</v>
      </c>
      <c r="Y90" s="79"/>
      <c r="Z90" s="79"/>
      <c r="AA90" s="85" t="s">
        <v>1474</v>
      </c>
      <c r="AB90" s="85" t="s">
        <v>1730</v>
      </c>
      <c r="AC90" s="79" t="b">
        <v>0</v>
      </c>
      <c r="AD90" s="79">
        <v>1</v>
      </c>
      <c r="AE90" s="85" t="s">
        <v>1744</v>
      </c>
      <c r="AF90" s="79" t="b">
        <v>0</v>
      </c>
      <c r="AG90" s="79" t="s">
        <v>1751</v>
      </c>
      <c r="AH90" s="79"/>
      <c r="AI90" s="85" t="s">
        <v>1737</v>
      </c>
      <c r="AJ90" s="79" t="b">
        <v>0</v>
      </c>
      <c r="AK90" s="79">
        <v>0</v>
      </c>
      <c r="AL90" s="85" t="s">
        <v>1737</v>
      </c>
      <c r="AM90" s="79" t="s">
        <v>1773</v>
      </c>
      <c r="AN90" s="79" t="b">
        <v>0</v>
      </c>
      <c r="AO90" s="85" t="s">
        <v>1730</v>
      </c>
      <c r="AP90" s="79" t="s">
        <v>176</v>
      </c>
      <c r="AQ90" s="79">
        <v>0</v>
      </c>
      <c r="AR90" s="79">
        <v>0</v>
      </c>
      <c r="AS90" s="79"/>
      <c r="AT90" s="79"/>
      <c r="AU90" s="79"/>
      <c r="AV90" s="79"/>
      <c r="AW90" s="79"/>
      <c r="AX90" s="79"/>
      <c r="AY90" s="79"/>
      <c r="AZ90" s="79"/>
      <c r="BA90">
        <v>1</v>
      </c>
      <c r="BB90" s="78" t="str">
        <f>REPLACE(INDEX(GroupVertices[Group],MATCH(Edges[[#This Row],[Vertex 1]],GroupVertices[Vertex],0)),1,1,"")</f>
        <v>23</v>
      </c>
      <c r="BC90" s="78" t="str">
        <f>REPLACE(INDEX(GroupVertices[Group],MATCH(Edges[[#This Row],[Vertex 2]],GroupVertices[Vertex],0)),1,1,"")</f>
        <v>23</v>
      </c>
      <c r="BD90" s="48"/>
      <c r="BE90" s="49"/>
      <c r="BF90" s="48"/>
      <c r="BG90" s="49"/>
      <c r="BH90" s="48"/>
      <c r="BI90" s="49"/>
      <c r="BJ90" s="48"/>
      <c r="BK90" s="49"/>
      <c r="BL90" s="48"/>
    </row>
    <row r="91" spans="1:64" ht="15">
      <c r="A91" s="64" t="s">
        <v>267</v>
      </c>
      <c r="B91" s="64" t="s">
        <v>475</v>
      </c>
      <c r="C91" s="65" t="s">
        <v>5054</v>
      </c>
      <c r="D91" s="66">
        <v>3</v>
      </c>
      <c r="E91" s="67" t="s">
        <v>132</v>
      </c>
      <c r="F91" s="68">
        <v>35</v>
      </c>
      <c r="G91" s="65"/>
      <c r="H91" s="69"/>
      <c r="I91" s="70"/>
      <c r="J91" s="70"/>
      <c r="K91" s="34" t="s">
        <v>65</v>
      </c>
      <c r="L91" s="77">
        <v>91</v>
      </c>
      <c r="M91" s="77"/>
      <c r="N91" s="72"/>
      <c r="O91" s="79" t="s">
        <v>506</v>
      </c>
      <c r="P91" s="81">
        <v>43779.56594907407</v>
      </c>
      <c r="Q91" s="79" t="s">
        <v>548</v>
      </c>
      <c r="R91" s="79"/>
      <c r="S91" s="79"/>
      <c r="T91" s="79" t="s">
        <v>746</v>
      </c>
      <c r="U91" s="79"/>
      <c r="V91" s="82" t="s">
        <v>933</v>
      </c>
      <c r="W91" s="81">
        <v>43779.56594907407</v>
      </c>
      <c r="X91" s="82" t="s">
        <v>1164</v>
      </c>
      <c r="Y91" s="79"/>
      <c r="Z91" s="79"/>
      <c r="AA91" s="85" t="s">
        <v>1474</v>
      </c>
      <c r="AB91" s="85" t="s">
        <v>1730</v>
      </c>
      <c r="AC91" s="79" t="b">
        <v>0</v>
      </c>
      <c r="AD91" s="79">
        <v>1</v>
      </c>
      <c r="AE91" s="85" t="s">
        <v>1744</v>
      </c>
      <c r="AF91" s="79" t="b">
        <v>0</v>
      </c>
      <c r="AG91" s="79" t="s">
        <v>1751</v>
      </c>
      <c r="AH91" s="79"/>
      <c r="AI91" s="85" t="s">
        <v>1737</v>
      </c>
      <c r="AJ91" s="79" t="b">
        <v>0</v>
      </c>
      <c r="AK91" s="79">
        <v>0</v>
      </c>
      <c r="AL91" s="85" t="s">
        <v>1737</v>
      </c>
      <c r="AM91" s="79" t="s">
        <v>1773</v>
      </c>
      <c r="AN91" s="79" t="b">
        <v>0</v>
      </c>
      <c r="AO91" s="85" t="s">
        <v>1730</v>
      </c>
      <c r="AP91" s="79" t="s">
        <v>176</v>
      </c>
      <c r="AQ91" s="79">
        <v>0</v>
      </c>
      <c r="AR91" s="79">
        <v>0</v>
      </c>
      <c r="AS91" s="79"/>
      <c r="AT91" s="79"/>
      <c r="AU91" s="79"/>
      <c r="AV91" s="79"/>
      <c r="AW91" s="79"/>
      <c r="AX91" s="79"/>
      <c r="AY91" s="79"/>
      <c r="AZ91" s="79"/>
      <c r="BA91">
        <v>1</v>
      </c>
      <c r="BB91" s="78" t="str">
        <f>REPLACE(INDEX(GroupVertices[Group],MATCH(Edges[[#This Row],[Vertex 1]],GroupVertices[Vertex],0)),1,1,"")</f>
        <v>23</v>
      </c>
      <c r="BC91" s="78" t="str">
        <f>REPLACE(INDEX(GroupVertices[Group],MATCH(Edges[[#This Row],[Vertex 2]],GroupVertices[Vertex],0)),1,1,"")</f>
        <v>23</v>
      </c>
      <c r="BD91" s="48"/>
      <c r="BE91" s="49"/>
      <c r="BF91" s="48"/>
      <c r="BG91" s="49"/>
      <c r="BH91" s="48"/>
      <c r="BI91" s="49"/>
      <c r="BJ91" s="48"/>
      <c r="BK91" s="49"/>
      <c r="BL91" s="48"/>
    </row>
    <row r="92" spans="1:64" ht="15">
      <c r="A92" s="64" t="s">
        <v>267</v>
      </c>
      <c r="B92" s="64" t="s">
        <v>476</v>
      </c>
      <c r="C92" s="65" t="s">
        <v>5054</v>
      </c>
      <c r="D92" s="66">
        <v>3</v>
      </c>
      <c r="E92" s="67" t="s">
        <v>132</v>
      </c>
      <c r="F92" s="68">
        <v>35</v>
      </c>
      <c r="G92" s="65"/>
      <c r="H92" s="69"/>
      <c r="I92" s="70"/>
      <c r="J92" s="70"/>
      <c r="K92" s="34" t="s">
        <v>65</v>
      </c>
      <c r="L92" s="77">
        <v>92</v>
      </c>
      <c r="M92" s="77"/>
      <c r="N92" s="72"/>
      <c r="O92" s="79" t="s">
        <v>507</v>
      </c>
      <c r="P92" s="81">
        <v>43779.56594907407</v>
      </c>
      <c r="Q92" s="79" t="s">
        <v>548</v>
      </c>
      <c r="R92" s="79"/>
      <c r="S92" s="79"/>
      <c r="T92" s="79" t="s">
        <v>746</v>
      </c>
      <c r="U92" s="79"/>
      <c r="V92" s="82" t="s">
        <v>933</v>
      </c>
      <c r="W92" s="81">
        <v>43779.56594907407</v>
      </c>
      <c r="X92" s="82" t="s">
        <v>1164</v>
      </c>
      <c r="Y92" s="79"/>
      <c r="Z92" s="79"/>
      <c r="AA92" s="85" t="s">
        <v>1474</v>
      </c>
      <c r="AB92" s="85" t="s">
        <v>1730</v>
      </c>
      <c r="AC92" s="79" t="b">
        <v>0</v>
      </c>
      <c r="AD92" s="79">
        <v>1</v>
      </c>
      <c r="AE92" s="85" t="s">
        <v>1744</v>
      </c>
      <c r="AF92" s="79" t="b">
        <v>0</v>
      </c>
      <c r="AG92" s="79" t="s">
        <v>1751</v>
      </c>
      <c r="AH92" s="79"/>
      <c r="AI92" s="85" t="s">
        <v>1737</v>
      </c>
      <c r="AJ92" s="79" t="b">
        <v>0</v>
      </c>
      <c r="AK92" s="79">
        <v>0</v>
      </c>
      <c r="AL92" s="85" t="s">
        <v>1737</v>
      </c>
      <c r="AM92" s="79" t="s">
        <v>1773</v>
      </c>
      <c r="AN92" s="79" t="b">
        <v>0</v>
      </c>
      <c r="AO92" s="85" t="s">
        <v>1730</v>
      </c>
      <c r="AP92" s="79" t="s">
        <v>176</v>
      </c>
      <c r="AQ92" s="79">
        <v>0</v>
      </c>
      <c r="AR92" s="79">
        <v>0</v>
      </c>
      <c r="AS92" s="79"/>
      <c r="AT92" s="79"/>
      <c r="AU92" s="79"/>
      <c r="AV92" s="79"/>
      <c r="AW92" s="79"/>
      <c r="AX92" s="79"/>
      <c r="AY92" s="79"/>
      <c r="AZ92" s="79"/>
      <c r="BA92">
        <v>1</v>
      </c>
      <c r="BB92" s="78" t="str">
        <f>REPLACE(INDEX(GroupVertices[Group],MATCH(Edges[[#This Row],[Vertex 1]],GroupVertices[Vertex],0)),1,1,"")</f>
        <v>23</v>
      </c>
      <c r="BC92" s="78" t="str">
        <f>REPLACE(INDEX(GroupVertices[Group],MATCH(Edges[[#This Row],[Vertex 2]],GroupVertices[Vertex],0)),1,1,"")</f>
        <v>23</v>
      </c>
      <c r="BD92" s="48">
        <v>4</v>
      </c>
      <c r="BE92" s="49">
        <v>8.16326530612245</v>
      </c>
      <c r="BF92" s="48">
        <v>3</v>
      </c>
      <c r="BG92" s="49">
        <v>6.122448979591836</v>
      </c>
      <c r="BH92" s="48">
        <v>0</v>
      </c>
      <c r="BI92" s="49">
        <v>0</v>
      </c>
      <c r="BJ92" s="48">
        <v>42</v>
      </c>
      <c r="BK92" s="49">
        <v>85.71428571428571</v>
      </c>
      <c r="BL92" s="48">
        <v>49</v>
      </c>
    </row>
    <row r="93" spans="1:64" ht="15">
      <c r="A93" s="64" t="s">
        <v>268</v>
      </c>
      <c r="B93" s="64" t="s">
        <v>417</v>
      </c>
      <c r="C93" s="65" t="s">
        <v>5054</v>
      </c>
      <c r="D93" s="66">
        <v>3</v>
      </c>
      <c r="E93" s="67" t="s">
        <v>132</v>
      </c>
      <c r="F93" s="68">
        <v>35</v>
      </c>
      <c r="G93" s="65"/>
      <c r="H93" s="69"/>
      <c r="I93" s="70"/>
      <c r="J93" s="70"/>
      <c r="K93" s="34" t="s">
        <v>65</v>
      </c>
      <c r="L93" s="77">
        <v>93</v>
      </c>
      <c r="M93" s="77"/>
      <c r="N93" s="72"/>
      <c r="O93" s="79" t="s">
        <v>506</v>
      </c>
      <c r="P93" s="81">
        <v>43777.851435185185</v>
      </c>
      <c r="Q93" s="79" t="s">
        <v>549</v>
      </c>
      <c r="R93" s="79"/>
      <c r="S93" s="79"/>
      <c r="T93" s="79" t="s">
        <v>746</v>
      </c>
      <c r="U93" s="79"/>
      <c r="V93" s="82" t="s">
        <v>934</v>
      </c>
      <c r="W93" s="81">
        <v>43777.851435185185</v>
      </c>
      <c r="X93" s="82" t="s">
        <v>1165</v>
      </c>
      <c r="Y93" s="79"/>
      <c r="Z93" s="79"/>
      <c r="AA93" s="85" t="s">
        <v>1475</v>
      </c>
      <c r="AB93" s="79"/>
      <c r="AC93" s="79" t="b">
        <v>0</v>
      </c>
      <c r="AD93" s="79">
        <v>0</v>
      </c>
      <c r="AE93" s="85" t="s">
        <v>1737</v>
      </c>
      <c r="AF93" s="79" t="b">
        <v>0</v>
      </c>
      <c r="AG93" s="79" t="s">
        <v>1751</v>
      </c>
      <c r="AH93" s="79"/>
      <c r="AI93" s="85" t="s">
        <v>1737</v>
      </c>
      <c r="AJ93" s="79" t="b">
        <v>0</v>
      </c>
      <c r="AK93" s="79">
        <v>3</v>
      </c>
      <c r="AL93" s="85" t="s">
        <v>1656</v>
      </c>
      <c r="AM93" s="79" t="s">
        <v>1772</v>
      </c>
      <c r="AN93" s="79" t="b">
        <v>0</v>
      </c>
      <c r="AO93" s="85" t="s">
        <v>1656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1</v>
      </c>
      <c r="BG93" s="49">
        <v>4.3478260869565215</v>
      </c>
      <c r="BH93" s="48">
        <v>0</v>
      </c>
      <c r="BI93" s="49">
        <v>0</v>
      </c>
      <c r="BJ93" s="48">
        <v>22</v>
      </c>
      <c r="BK93" s="49">
        <v>95.65217391304348</v>
      </c>
      <c r="BL93" s="48">
        <v>23</v>
      </c>
    </row>
    <row r="94" spans="1:64" ht="15">
      <c r="A94" s="64" t="s">
        <v>268</v>
      </c>
      <c r="B94" s="64" t="s">
        <v>270</v>
      </c>
      <c r="C94" s="65" t="s">
        <v>5054</v>
      </c>
      <c r="D94" s="66">
        <v>3</v>
      </c>
      <c r="E94" s="67" t="s">
        <v>132</v>
      </c>
      <c r="F94" s="68">
        <v>35</v>
      </c>
      <c r="G94" s="65"/>
      <c r="H94" s="69"/>
      <c r="I94" s="70"/>
      <c r="J94" s="70"/>
      <c r="K94" s="34" t="s">
        <v>65</v>
      </c>
      <c r="L94" s="77">
        <v>94</v>
      </c>
      <c r="M94" s="77"/>
      <c r="N94" s="72"/>
      <c r="O94" s="79" t="s">
        <v>506</v>
      </c>
      <c r="P94" s="81">
        <v>43779.619571759256</v>
      </c>
      <c r="Q94" s="79" t="s">
        <v>550</v>
      </c>
      <c r="R94" s="82" t="s">
        <v>681</v>
      </c>
      <c r="S94" s="79" t="s">
        <v>725</v>
      </c>
      <c r="T94" s="79" t="s">
        <v>768</v>
      </c>
      <c r="U94" s="79"/>
      <c r="V94" s="82" t="s">
        <v>934</v>
      </c>
      <c r="W94" s="81">
        <v>43779.619571759256</v>
      </c>
      <c r="X94" s="82" t="s">
        <v>1166</v>
      </c>
      <c r="Y94" s="79"/>
      <c r="Z94" s="79"/>
      <c r="AA94" s="85" t="s">
        <v>1476</v>
      </c>
      <c r="AB94" s="79"/>
      <c r="AC94" s="79" t="b">
        <v>0</v>
      </c>
      <c r="AD94" s="79">
        <v>0</v>
      </c>
      <c r="AE94" s="85" t="s">
        <v>1737</v>
      </c>
      <c r="AF94" s="79" t="b">
        <v>0</v>
      </c>
      <c r="AG94" s="79" t="s">
        <v>1751</v>
      </c>
      <c r="AH94" s="79"/>
      <c r="AI94" s="85" t="s">
        <v>1737</v>
      </c>
      <c r="AJ94" s="79" t="b">
        <v>0</v>
      </c>
      <c r="AK94" s="79">
        <v>19</v>
      </c>
      <c r="AL94" s="85" t="s">
        <v>1478</v>
      </c>
      <c r="AM94" s="79" t="s">
        <v>1772</v>
      </c>
      <c r="AN94" s="79" t="b">
        <v>0</v>
      </c>
      <c r="AO94" s="85" t="s">
        <v>1478</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15</v>
      </c>
      <c r="BK94" s="49">
        <v>100</v>
      </c>
      <c r="BL94" s="48">
        <v>15</v>
      </c>
    </row>
    <row r="95" spans="1:64" ht="15">
      <c r="A95" s="64" t="s">
        <v>269</v>
      </c>
      <c r="B95" s="64" t="s">
        <v>270</v>
      </c>
      <c r="C95" s="65" t="s">
        <v>5054</v>
      </c>
      <c r="D95" s="66">
        <v>3</v>
      </c>
      <c r="E95" s="67" t="s">
        <v>132</v>
      </c>
      <c r="F95" s="68">
        <v>35</v>
      </c>
      <c r="G95" s="65"/>
      <c r="H95" s="69"/>
      <c r="I95" s="70"/>
      <c r="J95" s="70"/>
      <c r="K95" s="34" t="s">
        <v>65</v>
      </c>
      <c r="L95" s="77">
        <v>95</v>
      </c>
      <c r="M95" s="77"/>
      <c r="N95" s="72"/>
      <c r="O95" s="79" t="s">
        <v>506</v>
      </c>
      <c r="P95" s="81">
        <v>43779.62028935185</v>
      </c>
      <c r="Q95" s="79" t="s">
        <v>550</v>
      </c>
      <c r="R95" s="82" t="s">
        <v>681</v>
      </c>
      <c r="S95" s="79" t="s">
        <v>725</v>
      </c>
      <c r="T95" s="79" t="s">
        <v>768</v>
      </c>
      <c r="U95" s="79"/>
      <c r="V95" s="82" t="s">
        <v>935</v>
      </c>
      <c r="W95" s="81">
        <v>43779.62028935185</v>
      </c>
      <c r="X95" s="82" t="s">
        <v>1167</v>
      </c>
      <c r="Y95" s="79"/>
      <c r="Z95" s="79"/>
      <c r="AA95" s="85" t="s">
        <v>1477</v>
      </c>
      <c r="AB95" s="79"/>
      <c r="AC95" s="79" t="b">
        <v>0</v>
      </c>
      <c r="AD95" s="79">
        <v>0</v>
      </c>
      <c r="AE95" s="85" t="s">
        <v>1737</v>
      </c>
      <c r="AF95" s="79" t="b">
        <v>0</v>
      </c>
      <c r="AG95" s="79" t="s">
        <v>1751</v>
      </c>
      <c r="AH95" s="79"/>
      <c r="AI95" s="85" t="s">
        <v>1737</v>
      </c>
      <c r="AJ95" s="79" t="b">
        <v>0</v>
      </c>
      <c r="AK95" s="79">
        <v>19</v>
      </c>
      <c r="AL95" s="85" t="s">
        <v>1478</v>
      </c>
      <c r="AM95" s="79" t="s">
        <v>1781</v>
      </c>
      <c r="AN95" s="79" t="b">
        <v>0</v>
      </c>
      <c r="AO95" s="85" t="s">
        <v>1478</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15</v>
      </c>
      <c r="BK95" s="49">
        <v>100</v>
      </c>
      <c r="BL95" s="48">
        <v>15</v>
      </c>
    </row>
    <row r="96" spans="1:64" ht="15">
      <c r="A96" s="64" t="s">
        <v>270</v>
      </c>
      <c r="B96" s="64" t="s">
        <v>270</v>
      </c>
      <c r="C96" s="65" t="s">
        <v>5054</v>
      </c>
      <c r="D96" s="66">
        <v>3</v>
      </c>
      <c r="E96" s="67" t="s">
        <v>132</v>
      </c>
      <c r="F96" s="68">
        <v>35</v>
      </c>
      <c r="G96" s="65"/>
      <c r="H96" s="69"/>
      <c r="I96" s="70"/>
      <c r="J96" s="70"/>
      <c r="K96" s="34" t="s">
        <v>65</v>
      </c>
      <c r="L96" s="77">
        <v>96</v>
      </c>
      <c r="M96" s="77"/>
      <c r="N96" s="72"/>
      <c r="O96" s="79" t="s">
        <v>176</v>
      </c>
      <c r="P96" s="81">
        <v>42863.58918981482</v>
      </c>
      <c r="Q96" s="79" t="s">
        <v>551</v>
      </c>
      <c r="R96" s="82" t="s">
        <v>681</v>
      </c>
      <c r="S96" s="79" t="s">
        <v>725</v>
      </c>
      <c r="T96" s="79" t="s">
        <v>768</v>
      </c>
      <c r="U96" s="79"/>
      <c r="V96" s="82" t="s">
        <v>936</v>
      </c>
      <c r="W96" s="81">
        <v>42863.58918981482</v>
      </c>
      <c r="X96" s="82" t="s">
        <v>1168</v>
      </c>
      <c r="Y96" s="79"/>
      <c r="Z96" s="79"/>
      <c r="AA96" s="85" t="s">
        <v>1478</v>
      </c>
      <c r="AB96" s="79"/>
      <c r="AC96" s="79" t="b">
        <v>0</v>
      </c>
      <c r="AD96" s="79">
        <v>20</v>
      </c>
      <c r="AE96" s="85" t="s">
        <v>1737</v>
      </c>
      <c r="AF96" s="79" t="b">
        <v>0</v>
      </c>
      <c r="AG96" s="79" t="s">
        <v>1751</v>
      </c>
      <c r="AH96" s="79"/>
      <c r="AI96" s="85" t="s">
        <v>1737</v>
      </c>
      <c r="AJ96" s="79" t="b">
        <v>0</v>
      </c>
      <c r="AK96" s="79">
        <v>19</v>
      </c>
      <c r="AL96" s="85" t="s">
        <v>1737</v>
      </c>
      <c r="AM96" s="79" t="s">
        <v>1782</v>
      </c>
      <c r="AN96" s="79" t="b">
        <v>0</v>
      </c>
      <c r="AO96" s="85" t="s">
        <v>1478</v>
      </c>
      <c r="AP96" s="79" t="s">
        <v>1804</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13</v>
      </c>
      <c r="BK96" s="49">
        <v>100</v>
      </c>
      <c r="BL96" s="48">
        <v>13</v>
      </c>
    </row>
    <row r="97" spans="1:64" ht="15">
      <c r="A97" s="64" t="s">
        <v>271</v>
      </c>
      <c r="B97" s="64" t="s">
        <v>270</v>
      </c>
      <c r="C97" s="65" t="s">
        <v>5054</v>
      </c>
      <c r="D97" s="66">
        <v>3</v>
      </c>
      <c r="E97" s="67" t="s">
        <v>132</v>
      </c>
      <c r="F97" s="68">
        <v>35</v>
      </c>
      <c r="G97" s="65"/>
      <c r="H97" s="69"/>
      <c r="I97" s="70"/>
      <c r="J97" s="70"/>
      <c r="K97" s="34" t="s">
        <v>65</v>
      </c>
      <c r="L97" s="77">
        <v>97</v>
      </c>
      <c r="M97" s="77"/>
      <c r="N97" s="72"/>
      <c r="O97" s="79" t="s">
        <v>506</v>
      </c>
      <c r="P97" s="81">
        <v>43779.64869212963</v>
      </c>
      <c r="Q97" s="79" t="s">
        <v>550</v>
      </c>
      <c r="R97" s="82" t="s">
        <v>681</v>
      </c>
      <c r="S97" s="79" t="s">
        <v>725</v>
      </c>
      <c r="T97" s="79" t="s">
        <v>768</v>
      </c>
      <c r="U97" s="79"/>
      <c r="V97" s="82" t="s">
        <v>937</v>
      </c>
      <c r="W97" s="81">
        <v>43779.64869212963</v>
      </c>
      <c r="X97" s="82" t="s">
        <v>1169</v>
      </c>
      <c r="Y97" s="79"/>
      <c r="Z97" s="79"/>
      <c r="AA97" s="85" t="s">
        <v>1479</v>
      </c>
      <c r="AB97" s="79"/>
      <c r="AC97" s="79" t="b">
        <v>0</v>
      </c>
      <c r="AD97" s="79">
        <v>0</v>
      </c>
      <c r="AE97" s="85" t="s">
        <v>1737</v>
      </c>
      <c r="AF97" s="79" t="b">
        <v>0</v>
      </c>
      <c r="AG97" s="79" t="s">
        <v>1751</v>
      </c>
      <c r="AH97" s="79"/>
      <c r="AI97" s="85" t="s">
        <v>1737</v>
      </c>
      <c r="AJ97" s="79" t="b">
        <v>0</v>
      </c>
      <c r="AK97" s="79">
        <v>19</v>
      </c>
      <c r="AL97" s="85" t="s">
        <v>1478</v>
      </c>
      <c r="AM97" s="79" t="s">
        <v>1773</v>
      </c>
      <c r="AN97" s="79" t="b">
        <v>0</v>
      </c>
      <c r="AO97" s="85" t="s">
        <v>1478</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15</v>
      </c>
      <c r="BK97" s="49">
        <v>100</v>
      </c>
      <c r="BL97" s="48">
        <v>15</v>
      </c>
    </row>
    <row r="98" spans="1:64" ht="15">
      <c r="A98" s="64" t="s">
        <v>272</v>
      </c>
      <c r="B98" s="64" t="s">
        <v>477</v>
      </c>
      <c r="C98" s="65" t="s">
        <v>5054</v>
      </c>
      <c r="D98" s="66">
        <v>3</v>
      </c>
      <c r="E98" s="67" t="s">
        <v>132</v>
      </c>
      <c r="F98" s="68">
        <v>35</v>
      </c>
      <c r="G98" s="65"/>
      <c r="H98" s="69"/>
      <c r="I98" s="70"/>
      <c r="J98" s="70"/>
      <c r="K98" s="34" t="s">
        <v>65</v>
      </c>
      <c r="L98" s="77">
        <v>98</v>
      </c>
      <c r="M98" s="77"/>
      <c r="N98" s="72"/>
      <c r="O98" s="79" t="s">
        <v>506</v>
      </c>
      <c r="P98" s="81">
        <v>43779.76173611111</v>
      </c>
      <c r="Q98" s="79" t="s">
        <v>552</v>
      </c>
      <c r="R98" s="79"/>
      <c r="S98" s="79"/>
      <c r="T98" s="79" t="s">
        <v>769</v>
      </c>
      <c r="U98" s="79"/>
      <c r="V98" s="82" t="s">
        <v>938</v>
      </c>
      <c r="W98" s="81">
        <v>43779.76173611111</v>
      </c>
      <c r="X98" s="82" t="s">
        <v>1170</v>
      </c>
      <c r="Y98" s="79"/>
      <c r="Z98" s="79"/>
      <c r="AA98" s="85" t="s">
        <v>1480</v>
      </c>
      <c r="AB98" s="79"/>
      <c r="AC98" s="79" t="b">
        <v>0</v>
      </c>
      <c r="AD98" s="79">
        <v>0</v>
      </c>
      <c r="AE98" s="85" t="s">
        <v>1737</v>
      </c>
      <c r="AF98" s="79" t="b">
        <v>0</v>
      </c>
      <c r="AG98" s="79" t="s">
        <v>1751</v>
      </c>
      <c r="AH98" s="79"/>
      <c r="AI98" s="85" t="s">
        <v>1737</v>
      </c>
      <c r="AJ98" s="79" t="b">
        <v>0</v>
      </c>
      <c r="AK98" s="79">
        <v>0</v>
      </c>
      <c r="AL98" s="85" t="s">
        <v>1737</v>
      </c>
      <c r="AM98" s="79" t="s">
        <v>1773</v>
      </c>
      <c r="AN98" s="79" t="b">
        <v>0</v>
      </c>
      <c r="AO98" s="85" t="s">
        <v>1480</v>
      </c>
      <c r="AP98" s="79" t="s">
        <v>176</v>
      </c>
      <c r="AQ98" s="79">
        <v>0</v>
      </c>
      <c r="AR98" s="79">
        <v>0</v>
      </c>
      <c r="AS98" s="79"/>
      <c r="AT98" s="79"/>
      <c r="AU98" s="79"/>
      <c r="AV98" s="79"/>
      <c r="AW98" s="79"/>
      <c r="AX98" s="79"/>
      <c r="AY98" s="79"/>
      <c r="AZ98" s="79"/>
      <c r="BA98">
        <v>1</v>
      </c>
      <c r="BB98" s="78" t="str">
        <f>REPLACE(INDEX(GroupVertices[Group],MATCH(Edges[[#This Row],[Vertex 1]],GroupVertices[Vertex],0)),1,1,"")</f>
        <v>35</v>
      </c>
      <c r="BC98" s="78" t="str">
        <f>REPLACE(INDEX(GroupVertices[Group],MATCH(Edges[[#This Row],[Vertex 2]],GroupVertices[Vertex],0)),1,1,"")</f>
        <v>35</v>
      </c>
      <c r="BD98" s="48">
        <v>0</v>
      </c>
      <c r="BE98" s="49">
        <v>0</v>
      </c>
      <c r="BF98" s="48">
        <v>0</v>
      </c>
      <c r="BG98" s="49">
        <v>0</v>
      </c>
      <c r="BH98" s="48">
        <v>0</v>
      </c>
      <c r="BI98" s="49">
        <v>0</v>
      </c>
      <c r="BJ98" s="48">
        <v>11</v>
      </c>
      <c r="BK98" s="49">
        <v>100</v>
      </c>
      <c r="BL98" s="48">
        <v>11</v>
      </c>
    </row>
    <row r="99" spans="1:64" ht="15">
      <c r="A99" s="64" t="s">
        <v>273</v>
      </c>
      <c r="B99" s="64" t="s">
        <v>478</v>
      </c>
      <c r="C99" s="65" t="s">
        <v>5054</v>
      </c>
      <c r="D99" s="66">
        <v>3</v>
      </c>
      <c r="E99" s="67" t="s">
        <v>132</v>
      </c>
      <c r="F99" s="68">
        <v>35</v>
      </c>
      <c r="G99" s="65"/>
      <c r="H99" s="69"/>
      <c r="I99" s="70"/>
      <c r="J99" s="70"/>
      <c r="K99" s="34" t="s">
        <v>65</v>
      </c>
      <c r="L99" s="77">
        <v>99</v>
      </c>
      <c r="M99" s="77"/>
      <c r="N99" s="72"/>
      <c r="O99" s="79" t="s">
        <v>506</v>
      </c>
      <c r="P99" s="81">
        <v>43779.87547453704</v>
      </c>
      <c r="Q99" s="79" t="s">
        <v>553</v>
      </c>
      <c r="R99" s="79"/>
      <c r="S99" s="79"/>
      <c r="T99" s="79"/>
      <c r="U99" s="79"/>
      <c r="V99" s="82" t="s">
        <v>939</v>
      </c>
      <c r="W99" s="81">
        <v>43779.87547453704</v>
      </c>
      <c r="X99" s="82" t="s">
        <v>1171</v>
      </c>
      <c r="Y99" s="79"/>
      <c r="Z99" s="79"/>
      <c r="AA99" s="85" t="s">
        <v>1481</v>
      </c>
      <c r="AB99" s="79"/>
      <c r="AC99" s="79" t="b">
        <v>0</v>
      </c>
      <c r="AD99" s="79">
        <v>0</v>
      </c>
      <c r="AE99" s="85" t="s">
        <v>1737</v>
      </c>
      <c r="AF99" s="79" t="b">
        <v>0</v>
      </c>
      <c r="AG99" s="79" t="s">
        <v>1751</v>
      </c>
      <c r="AH99" s="79"/>
      <c r="AI99" s="85" t="s">
        <v>1737</v>
      </c>
      <c r="AJ99" s="79" t="b">
        <v>0</v>
      </c>
      <c r="AK99" s="79">
        <v>2</v>
      </c>
      <c r="AL99" s="85" t="s">
        <v>1482</v>
      </c>
      <c r="AM99" s="79" t="s">
        <v>1773</v>
      </c>
      <c r="AN99" s="79" t="b">
        <v>0</v>
      </c>
      <c r="AO99" s="85" t="s">
        <v>1482</v>
      </c>
      <c r="AP99" s="79" t="s">
        <v>176</v>
      </c>
      <c r="AQ99" s="79">
        <v>0</v>
      </c>
      <c r="AR99" s="79">
        <v>0</v>
      </c>
      <c r="AS99" s="79"/>
      <c r="AT99" s="79"/>
      <c r="AU99" s="79"/>
      <c r="AV99" s="79"/>
      <c r="AW99" s="79"/>
      <c r="AX99" s="79"/>
      <c r="AY99" s="79"/>
      <c r="AZ99" s="79"/>
      <c r="BA99">
        <v>1</v>
      </c>
      <c r="BB99" s="78" t="str">
        <f>REPLACE(INDEX(GroupVertices[Group],MATCH(Edges[[#This Row],[Vertex 1]],GroupVertices[Vertex],0)),1,1,"")</f>
        <v>19</v>
      </c>
      <c r="BC99" s="78" t="str">
        <f>REPLACE(INDEX(GroupVertices[Group],MATCH(Edges[[#This Row],[Vertex 2]],GroupVertices[Vertex],0)),1,1,"")</f>
        <v>19</v>
      </c>
      <c r="BD99" s="48"/>
      <c r="BE99" s="49"/>
      <c r="BF99" s="48"/>
      <c r="BG99" s="49"/>
      <c r="BH99" s="48"/>
      <c r="BI99" s="49"/>
      <c r="BJ99" s="48"/>
      <c r="BK99" s="49"/>
      <c r="BL99" s="48"/>
    </row>
    <row r="100" spans="1:64" ht="15">
      <c r="A100" s="64" t="s">
        <v>273</v>
      </c>
      <c r="B100" s="64" t="s">
        <v>479</v>
      </c>
      <c r="C100" s="65" t="s">
        <v>5054</v>
      </c>
      <c r="D100" s="66">
        <v>3</v>
      </c>
      <c r="E100" s="67" t="s">
        <v>132</v>
      </c>
      <c r="F100" s="68">
        <v>35</v>
      </c>
      <c r="G100" s="65"/>
      <c r="H100" s="69"/>
      <c r="I100" s="70"/>
      <c r="J100" s="70"/>
      <c r="K100" s="34" t="s">
        <v>65</v>
      </c>
      <c r="L100" s="77">
        <v>100</v>
      </c>
      <c r="M100" s="77"/>
      <c r="N100" s="72"/>
      <c r="O100" s="79" t="s">
        <v>506</v>
      </c>
      <c r="P100" s="81">
        <v>43779.87547453704</v>
      </c>
      <c r="Q100" s="79" t="s">
        <v>553</v>
      </c>
      <c r="R100" s="79"/>
      <c r="S100" s="79"/>
      <c r="T100" s="79"/>
      <c r="U100" s="79"/>
      <c r="V100" s="82" t="s">
        <v>939</v>
      </c>
      <c r="W100" s="81">
        <v>43779.87547453704</v>
      </c>
      <c r="X100" s="82" t="s">
        <v>1171</v>
      </c>
      <c r="Y100" s="79"/>
      <c r="Z100" s="79"/>
      <c r="AA100" s="85" t="s">
        <v>1481</v>
      </c>
      <c r="AB100" s="79"/>
      <c r="AC100" s="79" t="b">
        <v>0</v>
      </c>
      <c r="AD100" s="79">
        <v>0</v>
      </c>
      <c r="AE100" s="85" t="s">
        <v>1737</v>
      </c>
      <c r="AF100" s="79" t="b">
        <v>0</v>
      </c>
      <c r="AG100" s="79" t="s">
        <v>1751</v>
      </c>
      <c r="AH100" s="79"/>
      <c r="AI100" s="85" t="s">
        <v>1737</v>
      </c>
      <c r="AJ100" s="79" t="b">
        <v>0</v>
      </c>
      <c r="AK100" s="79">
        <v>2</v>
      </c>
      <c r="AL100" s="85" t="s">
        <v>1482</v>
      </c>
      <c r="AM100" s="79" t="s">
        <v>1773</v>
      </c>
      <c r="AN100" s="79" t="b">
        <v>0</v>
      </c>
      <c r="AO100" s="85" t="s">
        <v>1482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19</v>
      </c>
      <c r="BC100" s="78" t="str">
        <f>REPLACE(INDEX(GroupVertices[Group],MATCH(Edges[[#This Row],[Vertex 2]],GroupVertices[Vertex],0)),1,1,"")</f>
        <v>19</v>
      </c>
      <c r="BD100" s="48"/>
      <c r="BE100" s="49"/>
      <c r="BF100" s="48"/>
      <c r="BG100" s="49"/>
      <c r="BH100" s="48"/>
      <c r="BI100" s="49"/>
      <c r="BJ100" s="48"/>
      <c r="BK100" s="49"/>
      <c r="BL100" s="48"/>
    </row>
    <row r="101" spans="1:64" ht="15">
      <c r="A101" s="64" t="s">
        <v>273</v>
      </c>
      <c r="B101" s="64" t="s">
        <v>274</v>
      </c>
      <c r="C101" s="65" t="s">
        <v>5054</v>
      </c>
      <c r="D101" s="66">
        <v>3</v>
      </c>
      <c r="E101" s="67" t="s">
        <v>132</v>
      </c>
      <c r="F101" s="68">
        <v>35</v>
      </c>
      <c r="G101" s="65"/>
      <c r="H101" s="69"/>
      <c r="I101" s="70"/>
      <c r="J101" s="70"/>
      <c r="K101" s="34" t="s">
        <v>65</v>
      </c>
      <c r="L101" s="77">
        <v>101</v>
      </c>
      <c r="M101" s="77"/>
      <c r="N101" s="72"/>
      <c r="O101" s="79" t="s">
        <v>506</v>
      </c>
      <c r="P101" s="81">
        <v>43779.87547453704</v>
      </c>
      <c r="Q101" s="79" t="s">
        <v>553</v>
      </c>
      <c r="R101" s="79"/>
      <c r="S101" s="79"/>
      <c r="T101" s="79"/>
      <c r="U101" s="79"/>
      <c r="V101" s="82" t="s">
        <v>939</v>
      </c>
      <c r="W101" s="81">
        <v>43779.87547453704</v>
      </c>
      <c r="X101" s="82" t="s">
        <v>1171</v>
      </c>
      <c r="Y101" s="79"/>
      <c r="Z101" s="79"/>
      <c r="AA101" s="85" t="s">
        <v>1481</v>
      </c>
      <c r="AB101" s="79"/>
      <c r="AC101" s="79" t="b">
        <v>0</v>
      </c>
      <c r="AD101" s="79">
        <v>0</v>
      </c>
      <c r="AE101" s="85" t="s">
        <v>1737</v>
      </c>
      <c r="AF101" s="79" t="b">
        <v>0</v>
      </c>
      <c r="AG101" s="79" t="s">
        <v>1751</v>
      </c>
      <c r="AH101" s="79"/>
      <c r="AI101" s="85" t="s">
        <v>1737</v>
      </c>
      <c r="AJ101" s="79" t="b">
        <v>0</v>
      </c>
      <c r="AK101" s="79">
        <v>2</v>
      </c>
      <c r="AL101" s="85" t="s">
        <v>1482</v>
      </c>
      <c r="AM101" s="79" t="s">
        <v>1773</v>
      </c>
      <c r="AN101" s="79" t="b">
        <v>0</v>
      </c>
      <c r="AO101" s="85" t="s">
        <v>1482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19</v>
      </c>
      <c r="BC101" s="78" t="str">
        <f>REPLACE(INDEX(GroupVertices[Group],MATCH(Edges[[#This Row],[Vertex 2]],GroupVertices[Vertex],0)),1,1,"")</f>
        <v>19</v>
      </c>
      <c r="BD101" s="48">
        <v>1</v>
      </c>
      <c r="BE101" s="49">
        <v>4.3478260869565215</v>
      </c>
      <c r="BF101" s="48">
        <v>1</v>
      </c>
      <c r="BG101" s="49">
        <v>4.3478260869565215</v>
      </c>
      <c r="BH101" s="48">
        <v>0</v>
      </c>
      <c r="BI101" s="49">
        <v>0</v>
      </c>
      <c r="BJ101" s="48">
        <v>21</v>
      </c>
      <c r="BK101" s="49">
        <v>91.30434782608695</v>
      </c>
      <c r="BL101" s="48">
        <v>23</v>
      </c>
    </row>
    <row r="102" spans="1:64" ht="15">
      <c r="A102" s="64" t="s">
        <v>274</v>
      </c>
      <c r="B102" s="64" t="s">
        <v>478</v>
      </c>
      <c r="C102" s="65" t="s">
        <v>5054</v>
      </c>
      <c r="D102" s="66">
        <v>3</v>
      </c>
      <c r="E102" s="67" t="s">
        <v>132</v>
      </c>
      <c r="F102" s="68">
        <v>35</v>
      </c>
      <c r="G102" s="65"/>
      <c r="H102" s="69"/>
      <c r="I102" s="70"/>
      <c r="J102" s="70"/>
      <c r="K102" s="34" t="s">
        <v>65</v>
      </c>
      <c r="L102" s="77">
        <v>102</v>
      </c>
      <c r="M102" s="77"/>
      <c r="N102" s="72"/>
      <c r="O102" s="79" t="s">
        <v>506</v>
      </c>
      <c r="P102" s="81">
        <v>43779.73237268518</v>
      </c>
      <c r="Q102" s="79" t="s">
        <v>554</v>
      </c>
      <c r="R102" s="79"/>
      <c r="S102" s="79"/>
      <c r="T102" s="79" t="s">
        <v>770</v>
      </c>
      <c r="U102" s="79"/>
      <c r="V102" s="82" t="s">
        <v>940</v>
      </c>
      <c r="W102" s="81">
        <v>43779.73237268518</v>
      </c>
      <c r="X102" s="82" t="s">
        <v>1172</v>
      </c>
      <c r="Y102" s="79"/>
      <c r="Z102" s="79"/>
      <c r="AA102" s="85" t="s">
        <v>1482</v>
      </c>
      <c r="AB102" s="85" t="s">
        <v>1731</v>
      </c>
      <c r="AC102" s="79" t="b">
        <v>0</v>
      </c>
      <c r="AD102" s="79">
        <v>11</v>
      </c>
      <c r="AE102" s="85" t="s">
        <v>1745</v>
      </c>
      <c r="AF102" s="79" t="b">
        <v>0</v>
      </c>
      <c r="AG102" s="79" t="s">
        <v>1751</v>
      </c>
      <c r="AH102" s="79"/>
      <c r="AI102" s="85" t="s">
        <v>1737</v>
      </c>
      <c r="AJ102" s="79" t="b">
        <v>0</v>
      </c>
      <c r="AK102" s="79">
        <v>2</v>
      </c>
      <c r="AL102" s="85" t="s">
        <v>1737</v>
      </c>
      <c r="AM102" s="79" t="s">
        <v>1772</v>
      </c>
      <c r="AN102" s="79" t="b">
        <v>0</v>
      </c>
      <c r="AO102" s="85" t="s">
        <v>1731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19</v>
      </c>
      <c r="BC102" s="78" t="str">
        <f>REPLACE(INDEX(GroupVertices[Group],MATCH(Edges[[#This Row],[Vertex 2]],GroupVertices[Vertex],0)),1,1,"")</f>
        <v>19</v>
      </c>
      <c r="BD102" s="48"/>
      <c r="BE102" s="49"/>
      <c r="BF102" s="48"/>
      <c r="BG102" s="49"/>
      <c r="BH102" s="48"/>
      <c r="BI102" s="49"/>
      <c r="BJ102" s="48"/>
      <c r="BK102" s="49"/>
      <c r="BL102" s="48"/>
    </row>
    <row r="103" spans="1:64" ht="15">
      <c r="A103" s="64" t="s">
        <v>275</v>
      </c>
      <c r="B103" s="64" t="s">
        <v>478</v>
      </c>
      <c r="C103" s="65" t="s">
        <v>5054</v>
      </c>
      <c r="D103" s="66">
        <v>3</v>
      </c>
      <c r="E103" s="67" t="s">
        <v>132</v>
      </c>
      <c r="F103" s="68">
        <v>35</v>
      </c>
      <c r="G103" s="65"/>
      <c r="H103" s="69"/>
      <c r="I103" s="70"/>
      <c r="J103" s="70"/>
      <c r="K103" s="34" t="s">
        <v>65</v>
      </c>
      <c r="L103" s="77">
        <v>103</v>
      </c>
      <c r="M103" s="77"/>
      <c r="N103" s="72"/>
      <c r="O103" s="79" t="s">
        <v>506</v>
      </c>
      <c r="P103" s="81">
        <v>43779.9530787037</v>
      </c>
      <c r="Q103" s="79" t="s">
        <v>553</v>
      </c>
      <c r="R103" s="79"/>
      <c r="S103" s="79"/>
      <c r="T103" s="79"/>
      <c r="U103" s="79"/>
      <c r="V103" s="82" t="s">
        <v>941</v>
      </c>
      <c r="W103" s="81">
        <v>43779.9530787037</v>
      </c>
      <c r="X103" s="82" t="s">
        <v>1173</v>
      </c>
      <c r="Y103" s="79"/>
      <c r="Z103" s="79"/>
      <c r="AA103" s="85" t="s">
        <v>1483</v>
      </c>
      <c r="AB103" s="79"/>
      <c r="AC103" s="79" t="b">
        <v>0</v>
      </c>
      <c r="AD103" s="79">
        <v>0</v>
      </c>
      <c r="AE103" s="85" t="s">
        <v>1737</v>
      </c>
      <c r="AF103" s="79" t="b">
        <v>0</v>
      </c>
      <c r="AG103" s="79" t="s">
        <v>1751</v>
      </c>
      <c r="AH103" s="79"/>
      <c r="AI103" s="85" t="s">
        <v>1737</v>
      </c>
      <c r="AJ103" s="79" t="b">
        <v>0</v>
      </c>
      <c r="AK103" s="79">
        <v>2</v>
      </c>
      <c r="AL103" s="85" t="s">
        <v>1482</v>
      </c>
      <c r="AM103" s="79" t="s">
        <v>1772</v>
      </c>
      <c r="AN103" s="79" t="b">
        <v>0</v>
      </c>
      <c r="AO103" s="85" t="s">
        <v>1482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19</v>
      </c>
      <c r="BC103" s="78" t="str">
        <f>REPLACE(INDEX(GroupVertices[Group],MATCH(Edges[[#This Row],[Vertex 2]],GroupVertices[Vertex],0)),1,1,"")</f>
        <v>19</v>
      </c>
      <c r="BD103" s="48"/>
      <c r="BE103" s="49"/>
      <c r="BF103" s="48"/>
      <c r="BG103" s="49"/>
      <c r="BH103" s="48"/>
      <c r="BI103" s="49"/>
      <c r="BJ103" s="48"/>
      <c r="BK103" s="49"/>
      <c r="BL103" s="48"/>
    </row>
    <row r="104" spans="1:64" ht="15">
      <c r="A104" s="64" t="s">
        <v>274</v>
      </c>
      <c r="B104" s="64" t="s">
        <v>479</v>
      </c>
      <c r="C104" s="65" t="s">
        <v>5054</v>
      </c>
      <c r="D104" s="66">
        <v>3</v>
      </c>
      <c r="E104" s="67" t="s">
        <v>132</v>
      </c>
      <c r="F104" s="68">
        <v>35</v>
      </c>
      <c r="G104" s="65"/>
      <c r="H104" s="69"/>
      <c r="I104" s="70"/>
      <c r="J104" s="70"/>
      <c r="K104" s="34" t="s">
        <v>65</v>
      </c>
      <c r="L104" s="77">
        <v>104</v>
      </c>
      <c r="M104" s="77"/>
      <c r="N104" s="72"/>
      <c r="O104" s="79" t="s">
        <v>507</v>
      </c>
      <c r="P104" s="81">
        <v>43779.73237268518</v>
      </c>
      <c r="Q104" s="79" t="s">
        <v>554</v>
      </c>
      <c r="R104" s="79"/>
      <c r="S104" s="79"/>
      <c r="T104" s="79" t="s">
        <v>770</v>
      </c>
      <c r="U104" s="79"/>
      <c r="V104" s="82" t="s">
        <v>940</v>
      </c>
      <c r="W104" s="81">
        <v>43779.73237268518</v>
      </c>
      <c r="X104" s="82" t="s">
        <v>1172</v>
      </c>
      <c r="Y104" s="79"/>
      <c r="Z104" s="79"/>
      <c r="AA104" s="85" t="s">
        <v>1482</v>
      </c>
      <c r="AB104" s="85" t="s">
        <v>1731</v>
      </c>
      <c r="AC104" s="79" t="b">
        <v>0</v>
      </c>
      <c r="AD104" s="79">
        <v>11</v>
      </c>
      <c r="AE104" s="85" t="s">
        <v>1745</v>
      </c>
      <c r="AF104" s="79" t="b">
        <v>0</v>
      </c>
      <c r="AG104" s="79" t="s">
        <v>1751</v>
      </c>
      <c r="AH104" s="79"/>
      <c r="AI104" s="85" t="s">
        <v>1737</v>
      </c>
      <c r="AJ104" s="79" t="b">
        <v>0</v>
      </c>
      <c r="AK104" s="79">
        <v>2</v>
      </c>
      <c r="AL104" s="85" t="s">
        <v>1737</v>
      </c>
      <c r="AM104" s="79" t="s">
        <v>1772</v>
      </c>
      <c r="AN104" s="79" t="b">
        <v>0</v>
      </c>
      <c r="AO104" s="85" t="s">
        <v>1731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19</v>
      </c>
      <c r="BC104" s="78" t="str">
        <f>REPLACE(INDEX(GroupVertices[Group],MATCH(Edges[[#This Row],[Vertex 2]],GroupVertices[Vertex],0)),1,1,"")</f>
        <v>19</v>
      </c>
      <c r="BD104" s="48">
        <v>1</v>
      </c>
      <c r="BE104" s="49">
        <v>2.0833333333333335</v>
      </c>
      <c r="BF104" s="48">
        <v>1</v>
      </c>
      <c r="BG104" s="49">
        <v>2.0833333333333335</v>
      </c>
      <c r="BH104" s="48">
        <v>0</v>
      </c>
      <c r="BI104" s="49">
        <v>0</v>
      </c>
      <c r="BJ104" s="48">
        <v>46</v>
      </c>
      <c r="BK104" s="49">
        <v>95.83333333333333</v>
      </c>
      <c r="BL104" s="48">
        <v>48</v>
      </c>
    </row>
    <row r="105" spans="1:64" ht="15">
      <c r="A105" s="64" t="s">
        <v>275</v>
      </c>
      <c r="B105" s="64" t="s">
        <v>479</v>
      </c>
      <c r="C105" s="65" t="s">
        <v>5054</v>
      </c>
      <c r="D105" s="66">
        <v>3</v>
      </c>
      <c r="E105" s="67" t="s">
        <v>132</v>
      </c>
      <c r="F105" s="68">
        <v>35</v>
      </c>
      <c r="G105" s="65"/>
      <c r="H105" s="69"/>
      <c r="I105" s="70"/>
      <c r="J105" s="70"/>
      <c r="K105" s="34" t="s">
        <v>65</v>
      </c>
      <c r="L105" s="77">
        <v>105</v>
      </c>
      <c r="M105" s="77"/>
      <c r="N105" s="72"/>
      <c r="O105" s="79" t="s">
        <v>506</v>
      </c>
      <c r="P105" s="81">
        <v>43779.9530787037</v>
      </c>
      <c r="Q105" s="79" t="s">
        <v>553</v>
      </c>
      <c r="R105" s="79"/>
      <c r="S105" s="79"/>
      <c r="T105" s="79"/>
      <c r="U105" s="79"/>
      <c r="V105" s="82" t="s">
        <v>941</v>
      </c>
      <c r="W105" s="81">
        <v>43779.9530787037</v>
      </c>
      <c r="X105" s="82" t="s">
        <v>1173</v>
      </c>
      <c r="Y105" s="79"/>
      <c r="Z105" s="79"/>
      <c r="AA105" s="85" t="s">
        <v>1483</v>
      </c>
      <c r="AB105" s="79"/>
      <c r="AC105" s="79" t="b">
        <v>0</v>
      </c>
      <c r="AD105" s="79">
        <v>0</v>
      </c>
      <c r="AE105" s="85" t="s">
        <v>1737</v>
      </c>
      <c r="AF105" s="79" t="b">
        <v>0</v>
      </c>
      <c r="AG105" s="79" t="s">
        <v>1751</v>
      </c>
      <c r="AH105" s="79"/>
      <c r="AI105" s="85" t="s">
        <v>1737</v>
      </c>
      <c r="AJ105" s="79" t="b">
        <v>0</v>
      </c>
      <c r="AK105" s="79">
        <v>2</v>
      </c>
      <c r="AL105" s="85" t="s">
        <v>1482</v>
      </c>
      <c r="AM105" s="79" t="s">
        <v>1772</v>
      </c>
      <c r="AN105" s="79" t="b">
        <v>0</v>
      </c>
      <c r="AO105" s="85" t="s">
        <v>1482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19</v>
      </c>
      <c r="BC105" s="78" t="str">
        <f>REPLACE(INDEX(GroupVertices[Group],MATCH(Edges[[#This Row],[Vertex 2]],GroupVertices[Vertex],0)),1,1,"")</f>
        <v>19</v>
      </c>
      <c r="BD105" s="48"/>
      <c r="BE105" s="49"/>
      <c r="BF105" s="48"/>
      <c r="BG105" s="49"/>
      <c r="BH105" s="48"/>
      <c r="BI105" s="49"/>
      <c r="BJ105" s="48"/>
      <c r="BK105" s="49"/>
      <c r="BL105" s="48"/>
    </row>
    <row r="106" spans="1:64" ht="15">
      <c r="A106" s="64" t="s">
        <v>275</v>
      </c>
      <c r="B106" s="64" t="s">
        <v>274</v>
      </c>
      <c r="C106" s="65" t="s">
        <v>5054</v>
      </c>
      <c r="D106" s="66">
        <v>3</v>
      </c>
      <c r="E106" s="67" t="s">
        <v>132</v>
      </c>
      <c r="F106" s="68">
        <v>35</v>
      </c>
      <c r="G106" s="65"/>
      <c r="H106" s="69"/>
      <c r="I106" s="70"/>
      <c r="J106" s="70"/>
      <c r="K106" s="34" t="s">
        <v>65</v>
      </c>
      <c r="L106" s="77">
        <v>106</v>
      </c>
      <c r="M106" s="77"/>
      <c r="N106" s="72"/>
      <c r="O106" s="79" t="s">
        <v>506</v>
      </c>
      <c r="P106" s="81">
        <v>43779.9530787037</v>
      </c>
      <c r="Q106" s="79" t="s">
        <v>553</v>
      </c>
      <c r="R106" s="79"/>
      <c r="S106" s="79"/>
      <c r="T106" s="79"/>
      <c r="U106" s="79"/>
      <c r="V106" s="82" t="s">
        <v>941</v>
      </c>
      <c r="W106" s="81">
        <v>43779.9530787037</v>
      </c>
      <c r="X106" s="82" t="s">
        <v>1173</v>
      </c>
      <c r="Y106" s="79"/>
      <c r="Z106" s="79"/>
      <c r="AA106" s="85" t="s">
        <v>1483</v>
      </c>
      <c r="AB106" s="79"/>
      <c r="AC106" s="79" t="b">
        <v>0</v>
      </c>
      <c r="AD106" s="79">
        <v>0</v>
      </c>
      <c r="AE106" s="85" t="s">
        <v>1737</v>
      </c>
      <c r="AF106" s="79" t="b">
        <v>0</v>
      </c>
      <c r="AG106" s="79" t="s">
        <v>1751</v>
      </c>
      <c r="AH106" s="79"/>
      <c r="AI106" s="85" t="s">
        <v>1737</v>
      </c>
      <c r="AJ106" s="79" t="b">
        <v>0</v>
      </c>
      <c r="AK106" s="79">
        <v>2</v>
      </c>
      <c r="AL106" s="85" t="s">
        <v>1482</v>
      </c>
      <c r="AM106" s="79" t="s">
        <v>1772</v>
      </c>
      <c r="AN106" s="79" t="b">
        <v>0</v>
      </c>
      <c r="AO106" s="85" t="s">
        <v>1482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19</v>
      </c>
      <c r="BC106" s="78" t="str">
        <f>REPLACE(INDEX(GroupVertices[Group],MATCH(Edges[[#This Row],[Vertex 2]],GroupVertices[Vertex],0)),1,1,"")</f>
        <v>19</v>
      </c>
      <c r="BD106" s="48">
        <v>1</v>
      </c>
      <c r="BE106" s="49">
        <v>4.3478260869565215</v>
      </c>
      <c r="BF106" s="48">
        <v>1</v>
      </c>
      <c r="BG106" s="49">
        <v>4.3478260869565215</v>
      </c>
      <c r="BH106" s="48">
        <v>0</v>
      </c>
      <c r="BI106" s="49">
        <v>0</v>
      </c>
      <c r="BJ106" s="48">
        <v>21</v>
      </c>
      <c r="BK106" s="49">
        <v>91.30434782608695</v>
      </c>
      <c r="BL106" s="48">
        <v>23</v>
      </c>
    </row>
    <row r="107" spans="1:64" ht="15">
      <c r="A107" s="64" t="s">
        <v>276</v>
      </c>
      <c r="B107" s="64" t="s">
        <v>417</v>
      </c>
      <c r="C107" s="65" t="s">
        <v>5055</v>
      </c>
      <c r="D107" s="66">
        <v>6.5</v>
      </c>
      <c r="E107" s="67" t="s">
        <v>136</v>
      </c>
      <c r="F107" s="68">
        <v>23.5</v>
      </c>
      <c r="G107" s="65"/>
      <c r="H107" s="69"/>
      <c r="I107" s="70"/>
      <c r="J107" s="70"/>
      <c r="K107" s="34" t="s">
        <v>65</v>
      </c>
      <c r="L107" s="77">
        <v>107</v>
      </c>
      <c r="M107" s="77"/>
      <c r="N107" s="72"/>
      <c r="O107" s="79" t="s">
        <v>506</v>
      </c>
      <c r="P107" s="81">
        <v>43777.26347222222</v>
      </c>
      <c r="Q107" s="79" t="s">
        <v>528</v>
      </c>
      <c r="R107" s="79"/>
      <c r="S107" s="79"/>
      <c r="T107" s="79" t="s">
        <v>746</v>
      </c>
      <c r="U107" s="79"/>
      <c r="V107" s="82" t="s">
        <v>942</v>
      </c>
      <c r="W107" s="81">
        <v>43777.26347222222</v>
      </c>
      <c r="X107" s="82" t="s">
        <v>1174</v>
      </c>
      <c r="Y107" s="79"/>
      <c r="Z107" s="79"/>
      <c r="AA107" s="85" t="s">
        <v>1484</v>
      </c>
      <c r="AB107" s="79"/>
      <c r="AC107" s="79" t="b">
        <v>0</v>
      </c>
      <c r="AD107" s="79">
        <v>0</v>
      </c>
      <c r="AE107" s="85" t="s">
        <v>1737</v>
      </c>
      <c r="AF107" s="79" t="b">
        <v>0</v>
      </c>
      <c r="AG107" s="79" t="s">
        <v>1751</v>
      </c>
      <c r="AH107" s="79"/>
      <c r="AI107" s="85" t="s">
        <v>1737</v>
      </c>
      <c r="AJ107" s="79" t="b">
        <v>0</v>
      </c>
      <c r="AK107" s="79">
        <v>5</v>
      </c>
      <c r="AL107" s="85" t="s">
        <v>1655</v>
      </c>
      <c r="AM107" s="79" t="s">
        <v>1773</v>
      </c>
      <c r="AN107" s="79" t="b">
        <v>0</v>
      </c>
      <c r="AO107" s="85" t="s">
        <v>1655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4</v>
      </c>
      <c r="BC107" s="78" t="str">
        <f>REPLACE(INDEX(GroupVertices[Group],MATCH(Edges[[#This Row],[Vertex 2]],GroupVertices[Vertex],0)),1,1,"")</f>
        <v>4</v>
      </c>
      <c r="BD107" s="48">
        <v>4</v>
      </c>
      <c r="BE107" s="49">
        <v>17.391304347826086</v>
      </c>
      <c r="BF107" s="48">
        <v>0</v>
      </c>
      <c r="BG107" s="49">
        <v>0</v>
      </c>
      <c r="BH107" s="48">
        <v>0</v>
      </c>
      <c r="BI107" s="49">
        <v>0</v>
      </c>
      <c r="BJ107" s="48">
        <v>19</v>
      </c>
      <c r="BK107" s="49">
        <v>82.6086956521739</v>
      </c>
      <c r="BL107" s="48">
        <v>23</v>
      </c>
    </row>
    <row r="108" spans="1:64" ht="15">
      <c r="A108" s="64" t="s">
        <v>276</v>
      </c>
      <c r="B108" s="64" t="s">
        <v>417</v>
      </c>
      <c r="C108" s="65" t="s">
        <v>5055</v>
      </c>
      <c r="D108" s="66">
        <v>6.5</v>
      </c>
      <c r="E108" s="67" t="s">
        <v>136</v>
      </c>
      <c r="F108" s="68">
        <v>23.5</v>
      </c>
      <c r="G108" s="65"/>
      <c r="H108" s="69"/>
      <c r="I108" s="70"/>
      <c r="J108" s="70"/>
      <c r="K108" s="34" t="s">
        <v>65</v>
      </c>
      <c r="L108" s="77">
        <v>108</v>
      </c>
      <c r="M108" s="77"/>
      <c r="N108" s="72"/>
      <c r="O108" s="79" t="s">
        <v>506</v>
      </c>
      <c r="P108" s="81">
        <v>43780.22733796296</v>
      </c>
      <c r="Q108" s="79" t="s">
        <v>549</v>
      </c>
      <c r="R108" s="79"/>
      <c r="S108" s="79"/>
      <c r="T108" s="79" t="s">
        <v>746</v>
      </c>
      <c r="U108" s="79"/>
      <c r="V108" s="82" t="s">
        <v>942</v>
      </c>
      <c r="W108" s="81">
        <v>43780.22733796296</v>
      </c>
      <c r="X108" s="82" t="s">
        <v>1175</v>
      </c>
      <c r="Y108" s="79"/>
      <c r="Z108" s="79"/>
      <c r="AA108" s="85" t="s">
        <v>1485</v>
      </c>
      <c r="AB108" s="79"/>
      <c r="AC108" s="79" t="b">
        <v>0</v>
      </c>
      <c r="AD108" s="79">
        <v>0</v>
      </c>
      <c r="AE108" s="85" t="s">
        <v>1737</v>
      </c>
      <c r="AF108" s="79" t="b">
        <v>0</v>
      </c>
      <c r="AG108" s="79" t="s">
        <v>1751</v>
      </c>
      <c r="AH108" s="79"/>
      <c r="AI108" s="85" t="s">
        <v>1737</v>
      </c>
      <c r="AJ108" s="79" t="b">
        <v>0</v>
      </c>
      <c r="AK108" s="79">
        <v>4</v>
      </c>
      <c r="AL108" s="85" t="s">
        <v>1656</v>
      </c>
      <c r="AM108" s="79" t="s">
        <v>1773</v>
      </c>
      <c r="AN108" s="79" t="b">
        <v>0</v>
      </c>
      <c r="AO108" s="85" t="s">
        <v>1656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v>0</v>
      </c>
      <c r="BE108" s="49">
        <v>0</v>
      </c>
      <c r="BF108" s="48">
        <v>1</v>
      </c>
      <c r="BG108" s="49">
        <v>4.3478260869565215</v>
      </c>
      <c r="BH108" s="48">
        <v>0</v>
      </c>
      <c r="BI108" s="49">
        <v>0</v>
      </c>
      <c r="BJ108" s="48">
        <v>22</v>
      </c>
      <c r="BK108" s="49">
        <v>95.65217391304348</v>
      </c>
      <c r="BL108" s="48">
        <v>23</v>
      </c>
    </row>
    <row r="109" spans="1:64" ht="15">
      <c r="A109" s="64" t="s">
        <v>277</v>
      </c>
      <c r="B109" s="64" t="s">
        <v>480</v>
      </c>
      <c r="C109" s="65" t="s">
        <v>5054</v>
      </c>
      <c r="D109" s="66">
        <v>3</v>
      </c>
      <c r="E109" s="67" t="s">
        <v>132</v>
      </c>
      <c r="F109" s="68">
        <v>35</v>
      </c>
      <c r="G109" s="65"/>
      <c r="H109" s="69"/>
      <c r="I109" s="70"/>
      <c r="J109" s="70"/>
      <c r="K109" s="34" t="s">
        <v>65</v>
      </c>
      <c r="L109" s="77">
        <v>109</v>
      </c>
      <c r="M109" s="77"/>
      <c r="N109" s="72"/>
      <c r="O109" s="79" t="s">
        <v>506</v>
      </c>
      <c r="P109" s="81">
        <v>43780.31490740741</v>
      </c>
      <c r="Q109" s="79" t="s">
        <v>555</v>
      </c>
      <c r="R109" s="79"/>
      <c r="S109" s="79"/>
      <c r="T109" s="79" t="s">
        <v>771</v>
      </c>
      <c r="U109" s="79"/>
      <c r="V109" s="82" t="s">
        <v>943</v>
      </c>
      <c r="W109" s="81">
        <v>43780.31490740741</v>
      </c>
      <c r="X109" s="82" t="s">
        <v>1176</v>
      </c>
      <c r="Y109" s="79"/>
      <c r="Z109" s="79"/>
      <c r="AA109" s="85" t="s">
        <v>1486</v>
      </c>
      <c r="AB109" s="85" t="s">
        <v>1732</v>
      </c>
      <c r="AC109" s="79" t="b">
        <v>0</v>
      </c>
      <c r="AD109" s="79">
        <v>1</v>
      </c>
      <c r="AE109" s="85" t="s">
        <v>1746</v>
      </c>
      <c r="AF109" s="79" t="b">
        <v>0</v>
      </c>
      <c r="AG109" s="79" t="s">
        <v>1753</v>
      </c>
      <c r="AH109" s="79"/>
      <c r="AI109" s="85" t="s">
        <v>1737</v>
      </c>
      <c r="AJ109" s="79" t="b">
        <v>0</v>
      </c>
      <c r="AK109" s="79">
        <v>0</v>
      </c>
      <c r="AL109" s="85" t="s">
        <v>1737</v>
      </c>
      <c r="AM109" s="79" t="s">
        <v>1775</v>
      </c>
      <c r="AN109" s="79" t="b">
        <v>0</v>
      </c>
      <c r="AO109" s="85" t="s">
        <v>1732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277</v>
      </c>
      <c r="B110" s="64" t="s">
        <v>469</v>
      </c>
      <c r="C110" s="65" t="s">
        <v>5054</v>
      </c>
      <c r="D110" s="66">
        <v>3</v>
      </c>
      <c r="E110" s="67" t="s">
        <v>132</v>
      </c>
      <c r="F110" s="68">
        <v>35</v>
      </c>
      <c r="G110" s="65"/>
      <c r="H110" s="69"/>
      <c r="I110" s="70"/>
      <c r="J110" s="70"/>
      <c r="K110" s="34" t="s">
        <v>65</v>
      </c>
      <c r="L110" s="77">
        <v>110</v>
      </c>
      <c r="M110" s="77"/>
      <c r="N110" s="72"/>
      <c r="O110" s="79" t="s">
        <v>506</v>
      </c>
      <c r="P110" s="81">
        <v>43780.31490740741</v>
      </c>
      <c r="Q110" s="79" t="s">
        <v>555</v>
      </c>
      <c r="R110" s="79"/>
      <c r="S110" s="79"/>
      <c r="T110" s="79" t="s">
        <v>771</v>
      </c>
      <c r="U110" s="79"/>
      <c r="V110" s="82" t="s">
        <v>943</v>
      </c>
      <c r="W110" s="81">
        <v>43780.31490740741</v>
      </c>
      <c r="X110" s="82" t="s">
        <v>1176</v>
      </c>
      <c r="Y110" s="79"/>
      <c r="Z110" s="79"/>
      <c r="AA110" s="85" t="s">
        <v>1486</v>
      </c>
      <c r="AB110" s="85" t="s">
        <v>1732</v>
      </c>
      <c r="AC110" s="79" t="b">
        <v>0</v>
      </c>
      <c r="AD110" s="79">
        <v>1</v>
      </c>
      <c r="AE110" s="85" t="s">
        <v>1746</v>
      </c>
      <c r="AF110" s="79" t="b">
        <v>0</v>
      </c>
      <c r="AG110" s="79" t="s">
        <v>1753</v>
      </c>
      <c r="AH110" s="79"/>
      <c r="AI110" s="85" t="s">
        <v>1737</v>
      </c>
      <c r="AJ110" s="79" t="b">
        <v>0</v>
      </c>
      <c r="AK110" s="79">
        <v>0</v>
      </c>
      <c r="AL110" s="85" t="s">
        <v>1737</v>
      </c>
      <c r="AM110" s="79" t="s">
        <v>1775</v>
      </c>
      <c r="AN110" s="79" t="b">
        <v>0</v>
      </c>
      <c r="AO110" s="85" t="s">
        <v>1732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277</v>
      </c>
      <c r="B111" s="64" t="s">
        <v>481</v>
      </c>
      <c r="C111" s="65" t="s">
        <v>5054</v>
      </c>
      <c r="D111" s="66">
        <v>3</v>
      </c>
      <c r="E111" s="67" t="s">
        <v>132</v>
      </c>
      <c r="F111" s="68">
        <v>35</v>
      </c>
      <c r="G111" s="65"/>
      <c r="H111" s="69"/>
      <c r="I111" s="70"/>
      <c r="J111" s="70"/>
      <c r="K111" s="34" t="s">
        <v>65</v>
      </c>
      <c r="L111" s="77">
        <v>111</v>
      </c>
      <c r="M111" s="77"/>
      <c r="N111" s="72"/>
      <c r="O111" s="79" t="s">
        <v>507</v>
      </c>
      <c r="P111" s="81">
        <v>43780.31490740741</v>
      </c>
      <c r="Q111" s="79" t="s">
        <v>555</v>
      </c>
      <c r="R111" s="79"/>
      <c r="S111" s="79"/>
      <c r="T111" s="79" t="s">
        <v>771</v>
      </c>
      <c r="U111" s="79"/>
      <c r="V111" s="82" t="s">
        <v>943</v>
      </c>
      <c r="W111" s="81">
        <v>43780.31490740741</v>
      </c>
      <c r="X111" s="82" t="s">
        <v>1176</v>
      </c>
      <c r="Y111" s="79"/>
      <c r="Z111" s="79"/>
      <c r="AA111" s="85" t="s">
        <v>1486</v>
      </c>
      <c r="AB111" s="85" t="s">
        <v>1732</v>
      </c>
      <c r="AC111" s="79" t="b">
        <v>0</v>
      </c>
      <c r="AD111" s="79">
        <v>1</v>
      </c>
      <c r="AE111" s="85" t="s">
        <v>1746</v>
      </c>
      <c r="AF111" s="79" t="b">
        <v>0</v>
      </c>
      <c r="AG111" s="79" t="s">
        <v>1753</v>
      </c>
      <c r="AH111" s="79"/>
      <c r="AI111" s="85" t="s">
        <v>1737</v>
      </c>
      <c r="AJ111" s="79" t="b">
        <v>0</v>
      </c>
      <c r="AK111" s="79">
        <v>0</v>
      </c>
      <c r="AL111" s="85" t="s">
        <v>1737</v>
      </c>
      <c r="AM111" s="79" t="s">
        <v>1775</v>
      </c>
      <c r="AN111" s="79" t="b">
        <v>0</v>
      </c>
      <c r="AO111" s="85" t="s">
        <v>1732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7</v>
      </c>
      <c r="BK111" s="49">
        <v>100</v>
      </c>
      <c r="BL111" s="48">
        <v>7</v>
      </c>
    </row>
    <row r="112" spans="1:64" ht="15">
      <c r="A112" s="64" t="s">
        <v>278</v>
      </c>
      <c r="B112" s="64" t="s">
        <v>359</v>
      </c>
      <c r="C112" s="65" t="s">
        <v>5054</v>
      </c>
      <c r="D112" s="66">
        <v>3</v>
      </c>
      <c r="E112" s="67" t="s">
        <v>132</v>
      </c>
      <c r="F112" s="68">
        <v>35</v>
      </c>
      <c r="G112" s="65"/>
      <c r="H112" s="69"/>
      <c r="I112" s="70"/>
      <c r="J112" s="70"/>
      <c r="K112" s="34" t="s">
        <v>65</v>
      </c>
      <c r="L112" s="77">
        <v>112</v>
      </c>
      <c r="M112" s="77"/>
      <c r="N112" s="72"/>
      <c r="O112" s="79" t="s">
        <v>506</v>
      </c>
      <c r="P112" s="81">
        <v>43780.34587962963</v>
      </c>
      <c r="Q112" s="79" t="s">
        <v>556</v>
      </c>
      <c r="R112" s="82" t="s">
        <v>682</v>
      </c>
      <c r="S112" s="79" t="s">
        <v>726</v>
      </c>
      <c r="T112" s="79" t="s">
        <v>772</v>
      </c>
      <c r="U112" s="79"/>
      <c r="V112" s="82" t="s">
        <v>944</v>
      </c>
      <c r="W112" s="81">
        <v>43780.34587962963</v>
      </c>
      <c r="X112" s="82" t="s">
        <v>1177</v>
      </c>
      <c r="Y112" s="79"/>
      <c r="Z112" s="79"/>
      <c r="AA112" s="85" t="s">
        <v>1487</v>
      </c>
      <c r="AB112" s="79"/>
      <c r="AC112" s="79" t="b">
        <v>0</v>
      </c>
      <c r="AD112" s="79">
        <v>0</v>
      </c>
      <c r="AE112" s="85" t="s">
        <v>1737</v>
      </c>
      <c r="AF112" s="79" t="b">
        <v>1</v>
      </c>
      <c r="AG112" s="79" t="s">
        <v>1751</v>
      </c>
      <c r="AH112" s="79"/>
      <c r="AI112" s="85" t="s">
        <v>1765</v>
      </c>
      <c r="AJ112" s="79" t="b">
        <v>0</v>
      </c>
      <c r="AK112" s="79">
        <v>20</v>
      </c>
      <c r="AL112" s="85" t="s">
        <v>1584</v>
      </c>
      <c r="AM112" s="79" t="s">
        <v>1783</v>
      </c>
      <c r="AN112" s="79" t="b">
        <v>0</v>
      </c>
      <c r="AO112" s="85" t="s">
        <v>1584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3</v>
      </c>
      <c r="BE112" s="49">
        <v>16.666666666666668</v>
      </c>
      <c r="BF112" s="48">
        <v>0</v>
      </c>
      <c r="BG112" s="49">
        <v>0</v>
      </c>
      <c r="BH112" s="48">
        <v>0</v>
      </c>
      <c r="BI112" s="49">
        <v>0</v>
      </c>
      <c r="BJ112" s="48">
        <v>15</v>
      </c>
      <c r="BK112" s="49">
        <v>83.33333333333333</v>
      </c>
      <c r="BL112" s="48">
        <v>18</v>
      </c>
    </row>
    <row r="113" spans="1:64" ht="15">
      <c r="A113" s="64" t="s">
        <v>279</v>
      </c>
      <c r="B113" s="64" t="s">
        <v>359</v>
      </c>
      <c r="C113" s="65" t="s">
        <v>5054</v>
      </c>
      <c r="D113" s="66">
        <v>3</v>
      </c>
      <c r="E113" s="67" t="s">
        <v>132</v>
      </c>
      <c r="F113" s="68">
        <v>35</v>
      </c>
      <c r="G113" s="65"/>
      <c r="H113" s="69"/>
      <c r="I113" s="70"/>
      <c r="J113" s="70"/>
      <c r="K113" s="34" t="s">
        <v>65</v>
      </c>
      <c r="L113" s="77">
        <v>113</v>
      </c>
      <c r="M113" s="77"/>
      <c r="N113" s="72"/>
      <c r="O113" s="79" t="s">
        <v>506</v>
      </c>
      <c r="P113" s="81">
        <v>43780.353483796294</v>
      </c>
      <c r="Q113" s="79" t="s">
        <v>556</v>
      </c>
      <c r="R113" s="82" t="s">
        <v>682</v>
      </c>
      <c r="S113" s="79" t="s">
        <v>726</v>
      </c>
      <c r="T113" s="79" t="s">
        <v>772</v>
      </c>
      <c r="U113" s="79"/>
      <c r="V113" s="82" t="s">
        <v>945</v>
      </c>
      <c r="W113" s="81">
        <v>43780.353483796294</v>
      </c>
      <c r="X113" s="82" t="s">
        <v>1178</v>
      </c>
      <c r="Y113" s="79"/>
      <c r="Z113" s="79"/>
      <c r="AA113" s="85" t="s">
        <v>1488</v>
      </c>
      <c r="AB113" s="79"/>
      <c r="AC113" s="79" t="b">
        <v>0</v>
      </c>
      <c r="AD113" s="79">
        <v>0</v>
      </c>
      <c r="AE113" s="85" t="s">
        <v>1737</v>
      </c>
      <c r="AF113" s="79" t="b">
        <v>1</v>
      </c>
      <c r="AG113" s="79" t="s">
        <v>1751</v>
      </c>
      <c r="AH113" s="79"/>
      <c r="AI113" s="85" t="s">
        <v>1765</v>
      </c>
      <c r="AJ113" s="79" t="b">
        <v>0</v>
      </c>
      <c r="AK113" s="79">
        <v>11</v>
      </c>
      <c r="AL113" s="85" t="s">
        <v>1584</v>
      </c>
      <c r="AM113" s="79" t="s">
        <v>1772</v>
      </c>
      <c r="AN113" s="79" t="b">
        <v>0</v>
      </c>
      <c r="AO113" s="85" t="s">
        <v>1584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3</v>
      </c>
      <c r="BE113" s="49">
        <v>16.666666666666668</v>
      </c>
      <c r="BF113" s="48">
        <v>0</v>
      </c>
      <c r="BG113" s="49">
        <v>0</v>
      </c>
      <c r="BH113" s="48">
        <v>0</v>
      </c>
      <c r="BI113" s="49">
        <v>0</v>
      </c>
      <c r="BJ113" s="48">
        <v>15</v>
      </c>
      <c r="BK113" s="49">
        <v>83.33333333333333</v>
      </c>
      <c r="BL113" s="48">
        <v>18</v>
      </c>
    </row>
    <row r="114" spans="1:64" ht="15">
      <c r="A114" s="64" t="s">
        <v>280</v>
      </c>
      <c r="B114" s="64" t="s">
        <v>359</v>
      </c>
      <c r="C114" s="65" t="s">
        <v>5054</v>
      </c>
      <c r="D114" s="66">
        <v>3</v>
      </c>
      <c r="E114" s="67" t="s">
        <v>132</v>
      </c>
      <c r="F114" s="68">
        <v>35</v>
      </c>
      <c r="G114" s="65"/>
      <c r="H114" s="69"/>
      <c r="I114" s="70"/>
      <c r="J114" s="70"/>
      <c r="K114" s="34" t="s">
        <v>65</v>
      </c>
      <c r="L114" s="77">
        <v>114</v>
      </c>
      <c r="M114" s="77"/>
      <c r="N114" s="72"/>
      <c r="O114" s="79" t="s">
        <v>506</v>
      </c>
      <c r="P114" s="81">
        <v>43780.35799768518</v>
      </c>
      <c r="Q114" s="79" t="s">
        <v>556</v>
      </c>
      <c r="R114" s="82" t="s">
        <v>682</v>
      </c>
      <c r="S114" s="79" t="s">
        <v>726</v>
      </c>
      <c r="T114" s="79" t="s">
        <v>772</v>
      </c>
      <c r="U114" s="79"/>
      <c r="V114" s="82" t="s">
        <v>946</v>
      </c>
      <c r="W114" s="81">
        <v>43780.35799768518</v>
      </c>
      <c r="X114" s="82" t="s">
        <v>1179</v>
      </c>
      <c r="Y114" s="79"/>
      <c r="Z114" s="79"/>
      <c r="AA114" s="85" t="s">
        <v>1489</v>
      </c>
      <c r="AB114" s="79"/>
      <c r="AC114" s="79" t="b">
        <v>0</v>
      </c>
      <c r="AD114" s="79">
        <v>0</v>
      </c>
      <c r="AE114" s="85" t="s">
        <v>1737</v>
      </c>
      <c r="AF114" s="79" t="b">
        <v>1</v>
      </c>
      <c r="AG114" s="79" t="s">
        <v>1751</v>
      </c>
      <c r="AH114" s="79"/>
      <c r="AI114" s="85" t="s">
        <v>1765</v>
      </c>
      <c r="AJ114" s="79" t="b">
        <v>0</v>
      </c>
      <c r="AK114" s="79">
        <v>11</v>
      </c>
      <c r="AL114" s="85" t="s">
        <v>1584</v>
      </c>
      <c r="AM114" s="79" t="s">
        <v>1775</v>
      </c>
      <c r="AN114" s="79" t="b">
        <v>0</v>
      </c>
      <c r="AO114" s="85" t="s">
        <v>1584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3</v>
      </c>
      <c r="BE114" s="49">
        <v>16.666666666666668</v>
      </c>
      <c r="BF114" s="48">
        <v>0</v>
      </c>
      <c r="BG114" s="49">
        <v>0</v>
      </c>
      <c r="BH114" s="48">
        <v>0</v>
      </c>
      <c r="BI114" s="49">
        <v>0</v>
      </c>
      <c r="BJ114" s="48">
        <v>15</v>
      </c>
      <c r="BK114" s="49">
        <v>83.33333333333333</v>
      </c>
      <c r="BL114" s="48">
        <v>18</v>
      </c>
    </row>
    <row r="115" spans="1:64" ht="15">
      <c r="A115" s="64" t="s">
        <v>281</v>
      </c>
      <c r="B115" s="64" t="s">
        <v>359</v>
      </c>
      <c r="C115" s="65" t="s">
        <v>5054</v>
      </c>
      <c r="D115" s="66">
        <v>3</v>
      </c>
      <c r="E115" s="67" t="s">
        <v>132</v>
      </c>
      <c r="F115" s="68">
        <v>35</v>
      </c>
      <c r="G115" s="65"/>
      <c r="H115" s="69"/>
      <c r="I115" s="70"/>
      <c r="J115" s="70"/>
      <c r="K115" s="34" t="s">
        <v>65</v>
      </c>
      <c r="L115" s="77">
        <v>115</v>
      </c>
      <c r="M115" s="77"/>
      <c r="N115" s="72"/>
      <c r="O115" s="79" t="s">
        <v>506</v>
      </c>
      <c r="P115" s="81">
        <v>43780.36728009259</v>
      </c>
      <c r="Q115" s="79" t="s">
        <v>556</v>
      </c>
      <c r="R115" s="82" t="s">
        <v>682</v>
      </c>
      <c r="S115" s="79" t="s">
        <v>726</v>
      </c>
      <c r="T115" s="79" t="s">
        <v>772</v>
      </c>
      <c r="U115" s="79"/>
      <c r="V115" s="82" t="s">
        <v>947</v>
      </c>
      <c r="W115" s="81">
        <v>43780.36728009259</v>
      </c>
      <c r="X115" s="82" t="s">
        <v>1180</v>
      </c>
      <c r="Y115" s="79"/>
      <c r="Z115" s="79"/>
      <c r="AA115" s="85" t="s">
        <v>1490</v>
      </c>
      <c r="AB115" s="79"/>
      <c r="AC115" s="79" t="b">
        <v>0</v>
      </c>
      <c r="AD115" s="79">
        <v>0</v>
      </c>
      <c r="AE115" s="85" t="s">
        <v>1737</v>
      </c>
      <c r="AF115" s="79" t="b">
        <v>1</v>
      </c>
      <c r="AG115" s="79" t="s">
        <v>1751</v>
      </c>
      <c r="AH115" s="79"/>
      <c r="AI115" s="85" t="s">
        <v>1765</v>
      </c>
      <c r="AJ115" s="79" t="b">
        <v>0</v>
      </c>
      <c r="AK115" s="79">
        <v>11</v>
      </c>
      <c r="AL115" s="85" t="s">
        <v>1584</v>
      </c>
      <c r="AM115" s="79" t="s">
        <v>1775</v>
      </c>
      <c r="AN115" s="79" t="b">
        <v>0</v>
      </c>
      <c r="AO115" s="85" t="s">
        <v>1584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3</v>
      </c>
      <c r="BE115" s="49">
        <v>16.666666666666668</v>
      </c>
      <c r="BF115" s="48">
        <v>0</v>
      </c>
      <c r="BG115" s="49">
        <v>0</v>
      </c>
      <c r="BH115" s="48">
        <v>0</v>
      </c>
      <c r="BI115" s="49">
        <v>0</v>
      </c>
      <c r="BJ115" s="48">
        <v>15</v>
      </c>
      <c r="BK115" s="49">
        <v>83.33333333333333</v>
      </c>
      <c r="BL115" s="48">
        <v>18</v>
      </c>
    </row>
    <row r="116" spans="1:64" ht="15">
      <c r="A116" s="64" t="s">
        <v>282</v>
      </c>
      <c r="B116" s="64" t="s">
        <v>359</v>
      </c>
      <c r="C116" s="65" t="s">
        <v>5054</v>
      </c>
      <c r="D116" s="66">
        <v>3</v>
      </c>
      <c r="E116" s="67" t="s">
        <v>132</v>
      </c>
      <c r="F116" s="68">
        <v>35</v>
      </c>
      <c r="G116" s="65"/>
      <c r="H116" s="69"/>
      <c r="I116" s="70"/>
      <c r="J116" s="70"/>
      <c r="K116" s="34" t="s">
        <v>65</v>
      </c>
      <c r="L116" s="77">
        <v>116</v>
      </c>
      <c r="M116" s="77"/>
      <c r="N116" s="72"/>
      <c r="O116" s="79" t="s">
        <v>506</v>
      </c>
      <c r="P116" s="81">
        <v>43780.42334490741</v>
      </c>
      <c r="Q116" s="79" t="s">
        <v>556</v>
      </c>
      <c r="R116" s="82" t="s">
        <v>682</v>
      </c>
      <c r="S116" s="79" t="s">
        <v>726</v>
      </c>
      <c r="T116" s="79" t="s">
        <v>772</v>
      </c>
      <c r="U116" s="79"/>
      <c r="V116" s="82" t="s">
        <v>948</v>
      </c>
      <c r="W116" s="81">
        <v>43780.42334490741</v>
      </c>
      <c r="X116" s="82" t="s">
        <v>1181</v>
      </c>
      <c r="Y116" s="79"/>
      <c r="Z116" s="79"/>
      <c r="AA116" s="85" t="s">
        <v>1491</v>
      </c>
      <c r="AB116" s="79"/>
      <c r="AC116" s="79" t="b">
        <v>0</v>
      </c>
      <c r="AD116" s="79">
        <v>0</v>
      </c>
      <c r="AE116" s="85" t="s">
        <v>1737</v>
      </c>
      <c r="AF116" s="79" t="b">
        <v>1</v>
      </c>
      <c r="AG116" s="79" t="s">
        <v>1751</v>
      </c>
      <c r="AH116" s="79"/>
      <c r="AI116" s="85" t="s">
        <v>1765</v>
      </c>
      <c r="AJ116" s="79" t="b">
        <v>0</v>
      </c>
      <c r="AK116" s="79">
        <v>11</v>
      </c>
      <c r="AL116" s="85" t="s">
        <v>1584</v>
      </c>
      <c r="AM116" s="79" t="s">
        <v>1772</v>
      </c>
      <c r="AN116" s="79" t="b">
        <v>0</v>
      </c>
      <c r="AO116" s="85" t="s">
        <v>1584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3</v>
      </c>
      <c r="BE116" s="49">
        <v>16.666666666666668</v>
      </c>
      <c r="BF116" s="48">
        <v>0</v>
      </c>
      <c r="BG116" s="49">
        <v>0</v>
      </c>
      <c r="BH116" s="48">
        <v>0</v>
      </c>
      <c r="BI116" s="49">
        <v>0</v>
      </c>
      <c r="BJ116" s="48">
        <v>15</v>
      </c>
      <c r="BK116" s="49">
        <v>83.33333333333333</v>
      </c>
      <c r="BL116" s="48">
        <v>18</v>
      </c>
    </row>
    <row r="117" spans="1:64" ht="15">
      <c r="A117" s="64" t="s">
        <v>283</v>
      </c>
      <c r="B117" s="64" t="s">
        <v>306</v>
      </c>
      <c r="C117" s="65" t="s">
        <v>5054</v>
      </c>
      <c r="D117" s="66">
        <v>3</v>
      </c>
      <c r="E117" s="67" t="s">
        <v>132</v>
      </c>
      <c r="F117" s="68">
        <v>35</v>
      </c>
      <c r="G117" s="65"/>
      <c r="H117" s="69"/>
      <c r="I117" s="70"/>
      <c r="J117" s="70"/>
      <c r="K117" s="34" t="s">
        <v>65</v>
      </c>
      <c r="L117" s="77">
        <v>117</v>
      </c>
      <c r="M117" s="77"/>
      <c r="N117" s="72"/>
      <c r="O117" s="79" t="s">
        <v>506</v>
      </c>
      <c r="P117" s="81">
        <v>43780.554027777776</v>
      </c>
      <c r="Q117" s="79" t="s">
        <v>557</v>
      </c>
      <c r="R117" s="82" t="s">
        <v>682</v>
      </c>
      <c r="S117" s="79" t="s">
        <v>726</v>
      </c>
      <c r="T117" s="79" t="s">
        <v>746</v>
      </c>
      <c r="U117" s="79"/>
      <c r="V117" s="82" t="s">
        <v>949</v>
      </c>
      <c r="W117" s="81">
        <v>43780.554027777776</v>
      </c>
      <c r="X117" s="82" t="s">
        <v>1182</v>
      </c>
      <c r="Y117" s="79"/>
      <c r="Z117" s="79"/>
      <c r="AA117" s="85" t="s">
        <v>1492</v>
      </c>
      <c r="AB117" s="79"/>
      <c r="AC117" s="79" t="b">
        <v>0</v>
      </c>
      <c r="AD117" s="79">
        <v>0</v>
      </c>
      <c r="AE117" s="85" t="s">
        <v>1737</v>
      </c>
      <c r="AF117" s="79" t="b">
        <v>1</v>
      </c>
      <c r="AG117" s="79" t="s">
        <v>1751</v>
      </c>
      <c r="AH117" s="79"/>
      <c r="AI117" s="85" t="s">
        <v>1765</v>
      </c>
      <c r="AJ117" s="79" t="b">
        <v>0</v>
      </c>
      <c r="AK117" s="79">
        <v>4</v>
      </c>
      <c r="AL117" s="85" t="s">
        <v>1517</v>
      </c>
      <c r="AM117" s="79" t="s">
        <v>1772</v>
      </c>
      <c r="AN117" s="79" t="b">
        <v>0</v>
      </c>
      <c r="AO117" s="85" t="s">
        <v>1517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16</v>
      </c>
      <c r="BC117" s="78" t="str">
        <f>REPLACE(INDEX(GroupVertices[Group],MATCH(Edges[[#This Row],[Vertex 2]],GroupVertices[Vertex],0)),1,1,"")</f>
        <v>16</v>
      </c>
      <c r="BD117" s="48">
        <v>1</v>
      </c>
      <c r="BE117" s="49">
        <v>5.2631578947368425</v>
      </c>
      <c r="BF117" s="48">
        <v>0</v>
      </c>
      <c r="BG117" s="49">
        <v>0</v>
      </c>
      <c r="BH117" s="48">
        <v>0</v>
      </c>
      <c r="BI117" s="49">
        <v>0</v>
      </c>
      <c r="BJ117" s="48">
        <v>18</v>
      </c>
      <c r="BK117" s="49">
        <v>94.73684210526316</v>
      </c>
      <c r="BL117" s="48">
        <v>19</v>
      </c>
    </row>
    <row r="118" spans="1:64" ht="15">
      <c r="A118" s="64" t="s">
        <v>284</v>
      </c>
      <c r="B118" s="64" t="s">
        <v>306</v>
      </c>
      <c r="C118" s="65" t="s">
        <v>5054</v>
      </c>
      <c r="D118" s="66">
        <v>3</v>
      </c>
      <c r="E118" s="67" t="s">
        <v>132</v>
      </c>
      <c r="F118" s="68">
        <v>35</v>
      </c>
      <c r="G118" s="65"/>
      <c r="H118" s="69"/>
      <c r="I118" s="70"/>
      <c r="J118" s="70"/>
      <c r="K118" s="34" t="s">
        <v>65</v>
      </c>
      <c r="L118" s="77">
        <v>118</v>
      </c>
      <c r="M118" s="77"/>
      <c r="N118" s="72"/>
      <c r="O118" s="79" t="s">
        <v>506</v>
      </c>
      <c r="P118" s="81">
        <v>43780.55553240741</v>
      </c>
      <c r="Q118" s="79" t="s">
        <v>557</v>
      </c>
      <c r="R118" s="82" t="s">
        <v>682</v>
      </c>
      <c r="S118" s="79" t="s">
        <v>726</v>
      </c>
      <c r="T118" s="79" t="s">
        <v>746</v>
      </c>
      <c r="U118" s="79"/>
      <c r="V118" s="82" t="s">
        <v>950</v>
      </c>
      <c r="W118" s="81">
        <v>43780.55553240741</v>
      </c>
      <c r="X118" s="82" t="s">
        <v>1183</v>
      </c>
      <c r="Y118" s="79"/>
      <c r="Z118" s="79"/>
      <c r="AA118" s="85" t="s">
        <v>1493</v>
      </c>
      <c r="AB118" s="79"/>
      <c r="AC118" s="79" t="b">
        <v>0</v>
      </c>
      <c r="AD118" s="79">
        <v>0</v>
      </c>
      <c r="AE118" s="85" t="s">
        <v>1737</v>
      </c>
      <c r="AF118" s="79" t="b">
        <v>1</v>
      </c>
      <c r="AG118" s="79" t="s">
        <v>1751</v>
      </c>
      <c r="AH118" s="79"/>
      <c r="AI118" s="85" t="s">
        <v>1765</v>
      </c>
      <c r="AJ118" s="79" t="b">
        <v>0</v>
      </c>
      <c r="AK118" s="79">
        <v>4</v>
      </c>
      <c r="AL118" s="85" t="s">
        <v>1517</v>
      </c>
      <c r="AM118" s="79" t="s">
        <v>1772</v>
      </c>
      <c r="AN118" s="79" t="b">
        <v>0</v>
      </c>
      <c r="AO118" s="85" t="s">
        <v>1517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16</v>
      </c>
      <c r="BC118" s="78" t="str">
        <f>REPLACE(INDEX(GroupVertices[Group],MATCH(Edges[[#This Row],[Vertex 2]],GroupVertices[Vertex],0)),1,1,"")</f>
        <v>16</v>
      </c>
      <c r="BD118" s="48">
        <v>1</v>
      </c>
      <c r="BE118" s="49">
        <v>5.2631578947368425</v>
      </c>
      <c r="BF118" s="48">
        <v>0</v>
      </c>
      <c r="BG118" s="49">
        <v>0</v>
      </c>
      <c r="BH118" s="48">
        <v>0</v>
      </c>
      <c r="BI118" s="49">
        <v>0</v>
      </c>
      <c r="BJ118" s="48">
        <v>18</v>
      </c>
      <c r="BK118" s="49">
        <v>94.73684210526316</v>
      </c>
      <c r="BL118" s="48">
        <v>19</v>
      </c>
    </row>
    <row r="119" spans="1:64" ht="15">
      <c r="A119" s="64" t="s">
        <v>285</v>
      </c>
      <c r="B119" s="64" t="s">
        <v>306</v>
      </c>
      <c r="C119" s="65" t="s">
        <v>5054</v>
      </c>
      <c r="D119" s="66">
        <v>3</v>
      </c>
      <c r="E119" s="67" t="s">
        <v>132</v>
      </c>
      <c r="F119" s="68">
        <v>35</v>
      </c>
      <c r="G119" s="65"/>
      <c r="H119" s="69"/>
      <c r="I119" s="70"/>
      <c r="J119" s="70"/>
      <c r="K119" s="34" t="s">
        <v>65</v>
      </c>
      <c r="L119" s="77">
        <v>119</v>
      </c>
      <c r="M119" s="77"/>
      <c r="N119" s="72"/>
      <c r="O119" s="79" t="s">
        <v>506</v>
      </c>
      <c r="P119" s="81">
        <v>43780.55641203704</v>
      </c>
      <c r="Q119" s="79" t="s">
        <v>557</v>
      </c>
      <c r="R119" s="82" t="s">
        <v>682</v>
      </c>
      <c r="S119" s="79" t="s">
        <v>726</v>
      </c>
      <c r="T119" s="79" t="s">
        <v>746</v>
      </c>
      <c r="U119" s="79"/>
      <c r="V119" s="82" t="s">
        <v>951</v>
      </c>
      <c r="W119" s="81">
        <v>43780.55641203704</v>
      </c>
      <c r="X119" s="82" t="s">
        <v>1184</v>
      </c>
      <c r="Y119" s="79"/>
      <c r="Z119" s="79"/>
      <c r="AA119" s="85" t="s">
        <v>1494</v>
      </c>
      <c r="AB119" s="79"/>
      <c r="AC119" s="79" t="b">
        <v>0</v>
      </c>
      <c r="AD119" s="79">
        <v>0</v>
      </c>
      <c r="AE119" s="85" t="s">
        <v>1737</v>
      </c>
      <c r="AF119" s="79" t="b">
        <v>1</v>
      </c>
      <c r="AG119" s="79" t="s">
        <v>1751</v>
      </c>
      <c r="AH119" s="79"/>
      <c r="AI119" s="85" t="s">
        <v>1765</v>
      </c>
      <c r="AJ119" s="79" t="b">
        <v>0</v>
      </c>
      <c r="AK119" s="79">
        <v>4</v>
      </c>
      <c r="AL119" s="85" t="s">
        <v>1517</v>
      </c>
      <c r="AM119" s="79" t="s">
        <v>1772</v>
      </c>
      <c r="AN119" s="79" t="b">
        <v>0</v>
      </c>
      <c r="AO119" s="85" t="s">
        <v>1517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16</v>
      </c>
      <c r="BC119" s="78" t="str">
        <f>REPLACE(INDEX(GroupVertices[Group],MATCH(Edges[[#This Row],[Vertex 2]],GroupVertices[Vertex],0)),1,1,"")</f>
        <v>16</v>
      </c>
      <c r="BD119" s="48">
        <v>1</v>
      </c>
      <c r="BE119" s="49">
        <v>5.2631578947368425</v>
      </c>
      <c r="BF119" s="48">
        <v>0</v>
      </c>
      <c r="BG119" s="49">
        <v>0</v>
      </c>
      <c r="BH119" s="48">
        <v>0</v>
      </c>
      <c r="BI119" s="49">
        <v>0</v>
      </c>
      <c r="BJ119" s="48">
        <v>18</v>
      </c>
      <c r="BK119" s="49">
        <v>94.73684210526316</v>
      </c>
      <c r="BL119" s="48">
        <v>19</v>
      </c>
    </row>
    <row r="120" spans="1:64" ht="15">
      <c r="A120" s="64" t="s">
        <v>286</v>
      </c>
      <c r="B120" s="64" t="s">
        <v>286</v>
      </c>
      <c r="C120" s="65" t="s">
        <v>5054</v>
      </c>
      <c r="D120" s="66">
        <v>3</v>
      </c>
      <c r="E120" s="67" t="s">
        <v>132</v>
      </c>
      <c r="F120" s="68">
        <v>35</v>
      </c>
      <c r="G120" s="65"/>
      <c r="H120" s="69"/>
      <c r="I120" s="70"/>
      <c r="J120" s="70"/>
      <c r="K120" s="34" t="s">
        <v>65</v>
      </c>
      <c r="L120" s="77">
        <v>120</v>
      </c>
      <c r="M120" s="77"/>
      <c r="N120" s="72"/>
      <c r="O120" s="79" t="s">
        <v>176</v>
      </c>
      <c r="P120" s="81">
        <v>43780.58358796296</v>
      </c>
      <c r="Q120" s="79" t="s">
        <v>558</v>
      </c>
      <c r="R120" s="82" t="s">
        <v>683</v>
      </c>
      <c r="S120" s="79" t="s">
        <v>722</v>
      </c>
      <c r="T120" s="79" t="s">
        <v>764</v>
      </c>
      <c r="U120" s="82" t="s">
        <v>849</v>
      </c>
      <c r="V120" s="82" t="s">
        <v>849</v>
      </c>
      <c r="W120" s="81">
        <v>43780.58358796296</v>
      </c>
      <c r="X120" s="82" t="s">
        <v>1185</v>
      </c>
      <c r="Y120" s="79"/>
      <c r="Z120" s="79"/>
      <c r="AA120" s="85" t="s">
        <v>1495</v>
      </c>
      <c r="AB120" s="79"/>
      <c r="AC120" s="79" t="b">
        <v>0</v>
      </c>
      <c r="AD120" s="79">
        <v>0</v>
      </c>
      <c r="AE120" s="85" t="s">
        <v>1737</v>
      </c>
      <c r="AF120" s="79" t="b">
        <v>0</v>
      </c>
      <c r="AG120" s="79" t="s">
        <v>1751</v>
      </c>
      <c r="AH120" s="79"/>
      <c r="AI120" s="85" t="s">
        <v>1737</v>
      </c>
      <c r="AJ120" s="79" t="b">
        <v>0</v>
      </c>
      <c r="AK120" s="79">
        <v>0</v>
      </c>
      <c r="AL120" s="85" t="s">
        <v>1737</v>
      </c>
      <c r="AM120" s="79" t="s">
        <v>1779</v>
      </c>
      <c r="AN120" s="79" t="b">
        <v>0</v>
      </c>
      <c r="AO120" s="85" t="s">
        <v>1495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9</v>
      </c>
      <c r="BK120" s="49">
        <v>100</v>
      </c>
      <c r="BL120" s="48">
        <v>9</v>
      </c>
    </row>
    <row r="121" spans="1:64" ht="15">
      <c r="A121" s="64" t="s">
        <v>287</v>
      </c>
      <c r="B121" s="64" t="s">
        <v>306</v>
      </c>
      <c r="C121" s="65" t="s">
        <v>5054</v>
      </c>
      <c r="D121" s="66">
        <v>3</v>
      </c>
      <c r="E121" s="67" t="s">
        <v>132</v>
      </c>
      <c r="F121" s="68">
        <v>35</v>
      </c>
      <c r="G121" s="65"/>
      <c r="H121" s="69"/>
      <c r="I121" s="70"/>
      <c r="J121" s="70"/>
      <c r="K121" s="34" t="s">
        <v>65</v>
      </c>
      <c r="L121" s="77">
        <v>121</v>
      </c>
      <c r="M121" s="77"/>
      <c r="N121" s="72"/>
      <c r="O121" s="79" t="s">
        <v>506</v>
      </c>
      <c r="P121" s="81">
        <v>43780.6346412037</v>
      </c>
      <c r="Q121" s="79" t="s">
        <v>557</v>
      </c>
      <c r="R121" s="82" t="s">
        <v>682</v>
      </c>
      <c r="S121" s="79" t="s">
        <v>726</v>
      </c>
      <c r="T121" s="79" t="s">
        <v>746</v>
      </c>
      <c r="U121" s="79"/>
      <c r="V121" s="82" t="s">
        <v>952</v>
      </c>
      <c r="W121" s="81">
        <v>43780.6346412037</v>
      </c>
      <c r="X121" s="82" t="s">
        <v>1186</v>
      </c>
      <c r="Y121" s="79"/>
      <c r="Z121" s="79"/>
      <c r="AA121" s="85" t="s">
        <v>1496</v>
      </c>
      <c r="AB121" s="79"/>
      <c r="AC121" s="79" t="b">
        <v>0</v>
      </c>
      <c r="AD121" s="79">
        <v>0</v>
      </c>
      <c r="AE121" s="85" t="s">
        <v>1737</v>
      </c>
      <c r="AF121" s="79" t="b">
        <v>1</v>
      </c>
      <c r="AG121" s="79" t="s">
        <v>1751</v>
      </c>
      <c r="AH121" s="79"/>
      <c r="AI121" s="85" t="s">
        <v>1765</v>
      </c>
      <c r="AJ121" s="79" t="b">
        <v>0</v>
      </c>
      <c r="AK121" s="79">
        <v>4</v>
      </c>
      <c r="AL121" s="85" t="s">
        <v>1517</v>
      </c>
      <c r="AM121" s="79" t="s">
        <v>1773</v>
      </c>
      <c r="AN121" s="79" t="b">
        <v>0</v>
      </c>
      <c r="AO121" s="85" t="s">
        <v>1517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16</v>
      </c>
      <c r="BC121" s="78" t="str">
        <f>REPLACE(INDEX(GroupVertices[Group],MATCH(Edges[[#This Row],[Vertex 2]],GroupVertices[Vertex],0)),1,1,"")</f>
        <v>16</v>
      </c>
      <c r="BD121" s="48">
        <v>1</v>
      </c>
      <c r="BE121" s="49">
        <v>5.2631578947368425</v>
      </c>
      <c r="BF121" s="48">
        <v>0</v>
      </c>
      <c r="BG121" s="49">
        <v>0</v>
      </c>
      <c r="BH121" s="48">
        <v>0</v>
      </c>
      <c r="BI121" s="49">
        <v>0</v>
      </c>
      <c r="BJ121" s="48">
        <v>18</v>
      </c>
      <c r="BK121" s="49">
        <v>94.73684210526316</v>
      </c>
      <c r="BL121" s="48">
        <v>19</v>
      </c>
    </row>
    <row r="122" spans="1:64" ht="15">
      <c r="A122" s="64" t="s">
        <v>288</v>
      </c>
      <c r="B122" s="64" t="s">
        <v>359</v>
      </c>
      <c r="C122" s="65" t="s">
        <v>5054</v>
      </c>
      <c r="D122" s="66">
        <v>3</v>
      </c>
      <c r="E122" s="67" t="s">
        <v>132</v>
      </c>
      <c r="F122" s="68">
        <v>35</v>
      </c>
      <c r="G122" s="65"/>
      <c r="H122" s="69"/>
      <c r="I122" s="70"/>
      <c r="J122" s="70"/>
      <c r="K122" s="34" t="s">
        <v>65</v>
      </c>
      <c r="L122" s="77">
        <v>122</v>
      </c>
      <c r="M122" s="77"/>
      <c r="N122" s="72"/>
      <c r="O122" s="79" t="s">
        <v>506</v>
      </c>
      <c r="P122" s="81">
        <v>43780.71696759259</v>
      </c>
      <c r="Q122" s="79" t="s">
        <v>556</v>
      </c>
      <c r="R122" s="82" t="s">
        <v>682</v>
      </c>
      <c r="S122" s="79" t="s">
        <v>726</v>
      </c>
      <c r="T122" s="79" t="s">
        <v>772</v>
      </c>
      <c r="U122" s="79"/>
      <c r="V122" s="82" t="s">
        <v>894</v>
      </c>
      <c r="W122" s="81">
        <v>43780.71696759259</v>
      </c>
      <c r="X122" s="82" t="s">
        <v>1187</v>
      </c>
      <c r="Y122" s="79"/>
      <c r="Z122" s="79"/>
      <c r="AA122" s="85" t="s">
        <v>1497</v>
      </c>
      <c r="AB122" s="79"/>
      <c r="AC122" s="79" t="b">
        <v>0</v>
      </c>
      <c r="AD122" s="79">
        <v>0</v>
      </c>
      <c r="AE122" s="85" t="s">
        <v>1737</v>
      </c>
      <c r="AF122" s="79" t="b">
        <v>1</v>
      </c>
      <c r="AG122" s="79" t="s">
        <v>1751</v>
      </c>
      <c r="AH122" s="79"/>
      <c r="AI122" s="85" t="s">
        <v>1765</v>
      </c>
      <c r="AJ122" s="79" t="b">
        <v>0</v>
      </c>
      <c r="AK122" s="79">
        <v>19</v>
      </c>
      <c r="AL122" s="85" t="s">
        <v>1584</v>
      </c>
      <c r="AM122" s="79" t="s">
        <v>1773</v>
      </c>
      <c r="AN122" s="79" t="b">
        <v>0</v>
      </c>
      <c r="AO122" s="85" t="s">
        <v>1584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3</v>
      </c>
      <c r="BE122" s="49">
        <v>16.666666666666668</v>
      </c>
      <c r="BF122" s="48">
        <v>0</v>
      </c>
      <c r="BG122" s="49">
        <v>0</v>
      </c>
      <c r="BH122" s="48">
        <v>0</v>
      </c>
      <c r="BI122" s="49">
        <v>0</v>
      </c>
      <c r="BJ122" s="48">
        <v>15</v>
      </c>
      <c r="BK122" s="49">
        <v>83.33333333333333</v>
      </c>
      <c r="BL122" s="48">
        <v>18</v>
      </c>
    </row>
    <row r="123" spans="1:64" ht="15">
      <c r="A123" s="64" t="s">
        <v>289</v>
      </c>
      <c r="B123" s="64" t="s">
        <v>482</v>
      </c>
      <c r="C123" s="65" t="s">
        <v>5054</v>
      </c>
      <c r="D123" s="66">
        <v>3</v>
      </c>
      <c r="E123" s="67" t="s">
        <v>132</v>
      </c>
      <c r="F123" s="68">
        <v>35</v>
      </c>
      <c r="G123" s="65"/>
      <c r="H123" s="69"/>
      <c r="I123" s="70"/>
      <c r="J123" s="70"/>
      <c r="K123" s="34" t="s">
        <v>65</v>
      </c>
      <c r="L123" s="77">
        <v>123</v>
      </c>
      <c r="M123" s="77"/>
      <c r="N123" s="72"/>
      <c r="O123" s="79" t="s">
        <v>506</v>
      </c>
      <c r="P123" s="81">
        <v>43781.06681712963</v>
      </c>
      <c r="Q123" s="79" t="s">
        <v>559</v>
      </c>
      <c r="R123" s="82" t="s">
        <v>684</v>
      </c>
      <c r="S123" s="79" t="s">
        <v>727</v>
      </c>
      <c r="T123" s="79" t="s">
        <v>773</v>
      </c>
      <c r="U123" s="79"/>
      <c r="V123" s="82" t="s">
        <v>953</v>
      </c>
      <c r="W123" s="81">
        <v>43781.06681712963</v>
      </c>
      <c r="X123" s="82" t="s">
        <v>1188</v>
      </c>
      <c r="Y123" s="79"/>
      <c r="Z123" s="79"/>
      <c r="AA123" s="85" t="s">
        <v>1498</v>
      </c>
      <c r="AB123" s="79"/>
      <c r="AC123" s="79" t="b">
        <v>0</v>
      </c>
      <c r="AD123" s="79">
        <v>0</v>
      </c>
      <c r="AE123" s="85" t="s">
        <v>1737</v>
      </c>
      <c r="AF123" s="79" t="b">
        <v>0</v>
      </c>
      <c r="AG123" s="79" t="s">
        <v>1751</v>
      </c>
      <c r="AH123" s="79"/>
      <c r="AI123" s="85" t="s">
        <v>1737</v>
      </c>
      <c r="AJ123" s="79" t="b">
        <v>0</v>
      </c>
      <c r="AK123" s="79">
        <v>0</v>
      </c>
      <c r="AL123" s="85" t="s">
        <v>1737</v>
      </c>
      <c r="AM123" s="79" t="s">
        <v>1782</v>
      </c>
      <c r="AN123" s="79" t="b">
        <v>0</v>
      </c>
      <c r="AO123" s="85" t="s">
        <v>1498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34</v>
      </c>
      <c r="BC123" s="78" t="str">
        <f>REPLACE(INDEX(GroupVertices[Group],MATCH(Edges[[#This Row],[Vertex 2]],GroupVertices[Vertex],0)),1,1,"")</f>
        <v>34</v>
      </c>
      <c r="BD123" s="48">
        <v>0</v>
      </c>
      <c r="BE123" s="49">
        <v>0</v>
      </c>
      <c r="BF123" s="48">
        <v>0</v>
      </c>
      <c r="BG123" s="49">
        <v>0</v>
      </c>
      <c r="BH123" s="48">
        <v>0</v>
      </c>
      <c r="BI123" s="49">
        <v>0</v>
      </c>
      <c r="BJ123" s="48">
        <v>14</v>
      </c>
      <c r="BK123" s="49">
        <v>100</v>
      </c>
      <c r="BL123" s="48">
        <v>14</v>
      </c>
    </row>
    <row r="124" spans="1:64" ht="15">
      <c r="A124" s="64" t="s">
        <v>289</v>
      </c>
      <c r="B124" s="64" t="s">
        <v>289</v>
      </c>
      <c r="C124" s="65" t="s">
        <v>5054</v>
      </c>
      <c r="D124" s="66">
        <v>3</v>
      </c>
      <c r="E124" s="67" t="s">
        <v>132</v>
      </c>
      <c r="F124" s="68">
        <v>35</v>
      </c>
      <c r="G124" s="65"/>
      <c r="H124" s="69"/>
      <c r="I124" s="70"/>
      <c r="J124" s="70"/>
      <c r="K124" s="34" t="s">
        <v>65</v>
      </c>
      <c r="L124" s="77">
        <v>124</v>
      </c>
      <c r="M124" s="77"/>
      <c r="N124" s="72"/>
      <c r="O124" s="79" t="s">
        <v>176</v>
      </c>
      <c r="P124" s="81">
        <v>43778.71986111111</v>
      </c>
      <c r="Q124" s="79" t="s">
        <v>560</v>
      </c>
      <c r="R124" s="82" t="s">
        <v>684</v>
      </c>
      <c r="S124" s="79" t="s">
        <v>727</v>
      </c>
      <c r="T124" s="79" t="s">
        <v>774</v>
      </c>
      <c r="U124" s="79"/>
      <c r="V124" s="82" t="s">
        <v>953</v>
      </c>
      <c r="W124" s="81">
        <v>43778.71986111111</v>
      </c>
      <c r="X124" s="82" t="s">
        <v>1189</v>
      </c>
      <c r="Y124" s="79"/>
      <c r="Z124" s="79"/>
      <c r="AA124" s="85" t="s">
        <v>1499</v>
      </c>
      <c r="AB124" s="79"/>
      <c r="AC124" s="79" t="b">
        <v>0</v>
      </c>
      <c r="AD124" s="79">
        <v>0</v>
      </c>
      <c r="AE124" s="85" t="s">
        <v>1737</v>
      </c>
      <c r="AF124" s="79" t="b">
        <v>0</v>
      </c>
      <c r="AG124" s="79" t="s">
        <v>1751</v>
      </c>
      <c r="AH124" s="79"/>
      <c r="AI124" s="85" t="s">
        <v>1737</v>
      </c>
      <c r="AJ124" s="79" t="b">
        <v>0</v>
      </c>
      <c r="AK124" s="79">
        <v>0</v>
      </c>
      <c r="AL124" s="85" t="s">
        <v>1737</v>
      </c>
      <c r="AM124" s="79" t="s">
        <v>1782</v>
      </c>
      <c r="AN124" s="79" t="b">
        <v>0</v>
      </c>
      <c r="AO124" s="85" t="s">
        <v>1499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34</v>
      </c>
      <c r="BC124" s="78" t="str">
        <f>REPLACE(INDEX(GroupVertices[Group],MATCH(Edges[[#This Row],[Vertex 2]],GroupVertices[Vertex],0)),1,1,"")</f>
        <v>34</v>
      </c>
      <c r="BD124" s="48">
        <v>0</v>
      </c>
      <c r="BE124" s="49">
        <v>0</v>
      </c>
      <c r="BF124" s="48">
        <v>0</v>
      </c>
      <c r="BG124" s="49">
        <v>0</v>
      </c>
      <c r="BH124" s="48">
        <v>0</v>
      </c>
      <c r="BI124" s="49">
        <v>0</v>
      </c>
      <c r="BJ124" s="48">
        <v>10</v>
      </c>
      <c r="BK124" s="49">
        <v>100</v>
      </c>
      <c r="BL124" s="48">
        <v>10</v>
      </c>
    </row>
    <row r="125" spans="1:64" ht="15">
      <c r="A125" s="64" t="s">
        <v>290</v>
      </c>
      <c r="B125" s="64" t="s">
        <v>403</v>
      </c>
      <c r="C125" s="65" t="s">
        <v>5054</v>
      </c>
      <c r="D125" s="66">
        <v>3</v>
      </c>
      <c r="E125" s="67" t="s">
        <v>132</v>
      </c>
      <c r="F125" s="68">
        <v>35</v>
      </c>
      <c r="G125" s="65"/>
      <c r="H125" s="69"/>
      <c r="I125" s="70"/>
      <c r="J125" s="70"/>
      <c r="K125" s="34" t="s">
        <v>65</v>
      </c>
      <c r="L125" s="77">
        <v>125</v>
      </c>
      <c r="M125" s="77"/>
      <c r="N125" s="72"/>
      <c r="O125" s="79" t="s">
        <v>506</v>
      </c>
      <c r="P125" s="81">
        <v>43781.08335648148</v>
      </c>
      <c r="Q125" s="79" t="s">
        <v>561</v>
      </c>
      <c r="R125" s="79"/>
      <c r="S125" s="79"/>
      <c r="T125" s="79"/>
      <c r="U125" s="79"/>
      <c r="V125" s="82" t="s">
        <v>954</v>
      </c>
      <c r="W125" s="81">
        <v>43781.08335648148</v>
      </c>
      <c r="X125" s="82" t="s">
        <v>1190</v>
      </c>
      <c r="Y125" s="79"/>
      <c r="Z125" s="79"/>
      <c r="AA125" s="85" t="s">
        <v>1500</v>
      </c>
      <c r="AB125" s="79"/>
      <c r="AC125" s="79" t="b">
        <v>0</v>
      </c>
      <c r="AD125" s="79">
        <v>0</v>
      </c>
      <c r="AE125" s="85" t="s">
        <v>1737</v>
      </c>
      <c r="AF125" s="79" t="b">
        <v>0</v>
      </c>
      <c r="AG125" s="79" t="s">
        <v>1751</v>
      </c>
      <c r="AH125" s="79"/>
      <c r="AI125" s="85" t="s">
        <v>1737</v>
      </c>
      <c r="AJ125" s="79" t="b">
        <v>0</v>
      </c>
      <c r="AK125" s="79">
        <v>3</v>
      </c>
      <c r="AL125" s="85" t="s">
        <v>1634</v>
      </c>
      <c r="AM125" s="79" t="s">
        <v>1773</v>
      </c>
      <c r="AN125" s="79" t="b">
        <v>0</v>
      </c>
      <c r="AO125" s="85" t="s">
        <v>1634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v>0</v>
      </c>
      <c r="BE125" s="49">
        <v>0</v>
      </c>
      <c r="BF125" s="48">
        <v>1</v>
      </c>
      <c r="BG125" s="49">
        <v>4.761904761904762</v>
      </c>
      <c r="BH125" s="48">
        <v>0</v>
      </c>
      <c r="BI125" s="49">
        <v>0</v>
      </c>
      <c r="BJ125" s="48">
        <v>20</v>
      </c>
      <c r="BK125" s="49">
        <v>95.23809523809524</v>
      </c>
      <c r="BL125" s="48">
        <v>21</v>
      </c>
    </row>
    <row r="126" spans="1:64" ht="15">
      <c r="A126" s="64" t="s">
        <v>291</v>
      </c>
      <c r="B126" s="64" t="s">
        <v>291</v>
      </c>
      <c r="C126" s="65" t="s">
        <v>5054</v>
      </c>
      <c r="D126" s="66">
        <v>3</v>
      </c>
      <c r="E126" s="67" t="s">
        <v>132</v>
      </c>
      <c r="F126" s="68">
        <v>35</v>
      </c>
      <c r="G126" s="65"/>
      <c r="H126" s="69"/>
      <c r="I126" s="70"/>
      <c r="J126" s="70"/>
      <c r="K126" s="34" t="s">
        <v>65</v>
      </c>
      <c r="L126" s="77">
        <v>126</v>
      </c>
      <c r="M126" s="77"/>
      <c r="N126" s="72"/>
      <c r="O126" s="79" t="s">
        <v>176</v>
      </c>
      <c r="P126" s="81">
        <v>43781.12652777778</v>
      </c>
      <c r="Q126" s="79" t="s">
        <v>562</v>
      </c>
      <c r="R126" s="82" t="s">
        <v>685</v>
      </c>
      <c r="S126" s="79" t="s">
        <v>728</v>
      </c>
      <c r="T126" s="79" t="s">
        <v>775</v>
      </c>
      <c r="U126" s="79"/>
      <c r="V126" s="82" t="s">
        <v>955</v>
      </c>
      <c r="W126" s="81">
        <v>43781.12652777778</v>
      </c>
      <c r="X126" s="82" t="s">
        <v>1191</v>
      </c>
      <c r="Y126" s="79"/>
      <c r="Z126" s="79"/>
      <c r="AA126" s="85" t="s">
        <v>1501</v>
      </c>
      <c r="AB126" s="79"/>
      <c r="AC126" s="79" t="b">
        <v>0</v>
      </c>
      <c r="AD126" s="79">
        <v>0</v>
      </c>
      <c r="AE126" s="85" t="s">
        <v>1737</v>
      </c>
      <c r="AF126" s="79" t="b">
        <v>0</v>
      </c>
      <c r="AG126" s="79" t="s">
        <v>1751</v>
      </c>
      <c r="AH126" s="79"/>
      <c r="AI126" s="85" t="s">
        <v>1737</v>
      </c>
      <c r="AJ126" s="79" t="b">
        <v>0</v>
      </c>
      <c r="AK126" s="79">
        <v>0</v>
      </c>
      <c r="AL126" s="85" t="s">
        <v>1737</v>
      </c>
      <c r="AM126" s="79" t="s">
        <v>1784</v>
      </c>
      <c r="AN126" s="79" t="b">
        <v>0</v>
      </c>
      <c r="AO126" s="85" t="s">
        <v>1501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2</v>
      </c>
      <c r="BE126" s="49">
        <v>9.090909090909092</v>
      </c>
      <c r="BF126" s="48">
        <v>0</v>
      </c>
      <c r="BG126" s="49">
        <v>0</v>
      </c>
      <c r="BH126" s="48">
        <v>0</v>
      </c>
      <c r="BI126" s="49">
        <v>0</v>
      </c>
      <c r="BJ126" s="48">
        <v>20</v>
      </c>
      <c r="BK126" s="49">
        <v>90.9090909090909</v>
      </c>
      <c r="BL126" s="48">
        <v>22</v>
      </c>
    </row>
    <row r="127" spans="1:64" ht="15">
      <c r="A127" s="64" t="s">
        <v>292</v>
      </c>
      <c r="B127" s="64" t="s">
        <v>403</v>
      </c>
      <c r="C127" s="65" t="s">
        <v>5054</v>
      </c>
      <c r="D127" s="66">
        <v>3</v>
      </c>
      <c r="E127" s="67" t="s">
        <v>132</v>
      </c>
      <c r="F127" s="68">
        <v>35</v>
      </c>
      <c r="G127" s="65"/>
      <c r="H127" s="69"/>
      <c r="I127" s="70"/>
      <c r="J127" s="70"/>
      <c r="K127" s="34" t="s">
        <v>65</v>
      </c>
      <c r="L127" s="77">
        <v>127</v>
      </c>
      <c r="M127" s="77"/>
      <c r="N127" s="72"/>
      <c r="O127" s="79" t="s">
        <v>506</v>
      </c>
      <c r="P127" s="81">
        <v>43781.152280092596</v>
      </c>
      <c r="Q127" s="79" t="s">
        <v>561</v>
      </c>
      <c r="R127" s="79"/>
      <c r="S127" s="79"/>
      <c r="T127" s="79"/>
      <c r="U127" s="79"/>
      <c r="V127" s="82" t="s">
        <v>956</v>
      </c>
      <c r="W127" s="81">
        <v>43781.152280092596</v>
      </c>
      <c r="X127" s="82" t="s">
        <v>1192</v>
      </c>
      <c r="Y127" s="79"/>
      <c r="Z127" s="79"/>
      <c r="AA127" s="85" t="s">
        <v>1502</v>
      </c>
      <c r="AB127" s="79"/>
      <c r="AC127" s="79" t="b">
        <v>0</v>
      </c>
      <c r="AD127" s="79">
        <v>0</v>
      </c>
      <c r="AE127" s="85" t="s">
        <v>1737</v>
      </c>
      <c r="AF127" s="79" t="b">
        <v>0</v>
      </c>
      <c r="AG127" s="79" t="s">
        <v>1751</v>
      </c>
      <c r="AH127" s="79"/>
      <c r="AI127" s="85" t="s">
        <v>1737</v>
      </c>
      <c r="AJ127" s="79" t="b">
        <v>0</v>
      </c>
      <c r="AK127" s="79">
        <v>3</v>
      </c>
      <c r="AL127" s="85" t="s">
        <v>1634</v>
      </c>
      <c r="AM127" s="79" t="s">
        <v>1775</v>
      </c>
      <c r="AN127" s="79" t="b">
        <v>0</v>
      </c>
      <c r="AO127" s="85" t="s">
        <v>1634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v>0</v>
      </c>
      <c r="BE127" s="49">
        <v>0</v>
      </c>
      <c r="BF127" s="48">
        <v>1</v>
      </c>
      <c r="BG127" s="49">
        <v>4.761904761904762</v>
      </c>
      <c r="BH127" s="48">
        <v>0</v>
      </c>
      <c r="BI127" s="49">
        <v>0</v>
      </c>
      <c r="BJ127" s="48">
        <v>20</v>
      </c>
      <c r="BK127" s="49">
        <v>95.23809523809524</v>
      </c>
      <c r="BL127" s="48">
        <v>21</v>
      </c>
    </row>
    <row r="128" spans="1:64" ht="15">
      <c r="A128" s="64" t="s">
        <v>293</v>
      </c>
      <c r="B128" s="64" t="s">
        <v>483</v>
      </c>
      <c r="C128" s="65" t="s">
        <v>5054</v>
      </c>
      <c r="D128" s="66">
        <v>3</v>
      </c>
      <c r="E128" s="67" t="s">
        <v>132</v>
      </c>
      <c r="F128" s="68">
        <v>35</v>
      </c>
      <c r="G128" s="65"/>
      <c r="H128" s="69"/>
      <c r="I128" s="70"/>
      <c r="J128" s="70"/>
      <c r="K128" s="34" t="s">
        <v>65</v>
      </c>
      <c r="L128" s="77">
        <v>128</v>
      </c>
      <c r="M128" s="77"/>
      <c r="N128" s="72"/>
      <c r="O128" s="79" t="s">
        <v>506</v>
      </c>
      <c r="P128" s="81">
        <v>43781.25791666667</v>
      </c>
      <c r="Q128" s="79" t="s">
        <v>563</v>
      </c>
      <c r="R128" s="79"/>
      <c r="S128" s="79"/>
      <c r="T128" s="79" t="s">
        <v>776</v>
      </c>
      <c r="U128" s="79"/>
      <c r="V128" s="82" t="s">
        <v>894</v>
      </c>
      <c r="W128" s="81">
        <v>43781.25791666667</v>
      </c>
      <c r="X128" s="82" t="s">
        <v>1193</v>
      </c>
      <c r="Y128" s="79"/>
      <c r="Z128" s="79"/>
      <c r="AA128" s="85" t="s">
        <v>1503</v>
      </c>
      <c r="AB128" s="79"/>
      <c r="AC128" s="79" t="b">
        <v>0</v>
      </c>
      <c r="AD128" s="79">
        <v>0</v>
      </c>
      <c r="AE128" s="85" t="s">
        <v>1737</v>
      </c>
      <c r="AF128" s="79" t="b">
        <v>0</v>
      </c>
      <c r="AG128" s="79" t="s">
        <v>1754</v>
      </c>
      <c r="AH128" s="79"/>
      <c r="AI128" s="85" t="s">
        <v>1737</v>
      </c>
      <c r="AJ128" s="79" t="b">
        <v>0</v>
      </c>
      <c r="AK128" s="79">
        <v>0</v>
      </c>
      <c r="AL128" s="85" t="s">
        <v>1737</v>
      </c>
      <c r="AM128" s="79" t="s">
        <v>1782</v>
      </c>
      <c r="AN128" s="79" t="b">
        <v>0</v>
      </c>
      <c r="AO128" s="85" t="s">
        <v>1503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33</v>
      </c>
      <c r="BC128" s="78" t="str">
        <f>REPLACE(INDEX(GroupVertices[Group],MATCH(Edges[[#This Row],[Vertex 2]],GroupVertices[Vertex],0)),1,1,"")</f>
        <v>33</v>
      </c>
      <c r="BD128" s="48">
        <v>0</v>
      </c>
      <c r="BE128" s="49">
        <v>0</v>
      </c>
      <c r="BF128" s="48">
        <v>0</v>
      </c>
      <c r="BG128" s="49">
        <v>0</v>
      </c>
      <c r="BH128" s="48">
        <v>0</v>
      </c>
      <c r="BI128" s="49">
        <v>0</v>
      </c>
      <c r="BJ128" s="48">
        <v>16</v>
      </c>
      <c r="BK128" s="49">
        <v>100</v>
      </c>
      <c r="BL128" s="48">
        <v>16</v>
      </c>
    </row>
    <row r="129" spans="1:64" ht="15">
      <c r="A129" s="64" t="s">
        <v>294</v>
      </c>
      <c r="B129" s="64" t="s">
        <v>359</v>
      </c>
      <c r="C129" s="65" t="s">
        <v>5054</v>
      </c>
      <c r="D129" s="66">
        <v>3</v>
      </c>
      <c r="E129" s="67" t="s">
        <v>132</v>
      </c>
      <c r="F129" s="68">
        <v>35</v>
      </c>
      <c r="G129" s="65"/>
      <c r="H129" s="69"/>
      <c r="I129" s="70"/>
      <c r="J129" s="70"/>
      <c r="K129" s="34" t="s">
        <v>65</v>
      </c>
      <c r="L129" s="77">
        <v>129</v>
      </c>
      <c r="M129" s="77"/>
      <c r="N129" s="72"/>
      <c r="O129" s="79" t="s">
        <v>506</v>
      </c>
      <c r="P129" s="81">
        <v>43781.3709375</v>
      </c>
      <c r="Q129" s="79" t="s">
        <v>556</v>
      </c>
      <c r="R129" s="82" t="s">
        <v>682</v>
      </c>
      <c r="S129" s="79" t="s">
        <v>726</v>
      </c>
      <c r="T129" s="79" t="s">
        <v>772</v>
      </c>
      <c r="U129" s="79"/>
      <c r="V129" s="82" t="s">
        <v>957</v>
      </c>
      <c r="W129" s="81">
        <v>43781.3709375</v>
      </c>
      <c r="X129" s="82" t="s">
        <v>1194</v>
      </c>
      <c r="Y129" s="79"/>
      <c r="Z129" s="79"/>
      <c r="AA129" s="85" t="s">
        <v>1504</v>
      </c>
      <c r="AB129" s="79"/>
      <c r="AC129" s="79" t="b">
        <v>0</v>
      </c>
      <c r="AD129" s="79">
        <v>0</v>
      </c>
      <c r="AE129" s="85" t="s">
        <v>1737</v>
      </c>
      <c r="AF129" s="79" t="b">
        <v>1</v>
      </c>
      <c r="AG129" s="79" t="s">
        <v>1751</v>
      </c>
      <c r="AH129" s="79"/>
      <c r="AI129" s="85" t="s">
        <v>1765</v>
      </c>
      <c r="AJ129" s="79" t="b">
        <v>0</v>
      </c>
      <c r="AK129" s="79">
        <v>19</v>
      </c>
      <c r="AL129" s="85" t="s">
        <v>1584</v>
      </c>
      <c r="AM129" s="79" t="s">
        <v>1772</v>
      </c>
      <c r="AN129" s="79" t="b">
        <v>0</v>
      </c>
      <c r="AO129" s="85" t="s">
        <v>1584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3</v>
      </c>
      <c r="BE129" s="49">
        <v>16.666666666666668</v>
      </c>
      <c r="BF129" s="48">
        <v>0</v>
      </c>
      <c r="BG129" s="49">
        <v>0</v>
      </c>
      <c r="BH129" s="48">
        <v>0</v>
      </c>
      <c r="BI129" s="49">
        <v>0</v>
      </c>
      <c r="BJ129" s="48">
        <v>15</v>
      </c>
      <c r="BK129" s="49">
        <v>83.33333333333333</v>
      </c>
      <c r="BL129" s="48">
        <v>18</v>
      </c>
    </row>
    <row r="130" spans="1:64" ht="15">
      <c r="A130" s="64" t="s">
        <v>295</v>
      </c>
      <c r="B130" s="64" t="s">
        <v>359</v>
      </c>
      <c r="C130" s="65" t="s">
        <v>5054</v>
      </c>
      <c r="D130" s="66">
        <v>3</v>
      </c>
      <c r="E130" s="67" t="s">
        <v>132</v>
      </c>
      <c r="F130" s="68">
        <v>35</v>
      </c>
      <c r="G130" s="65"/>
      <c r="H130" s="69"/>
      <c r="I130" s="70"/>
      <c r="J130" s="70"/>
      <c r="K130" s="34" t="s">
        <v>65</v>
      </c>
      <c r="L130" s="77">
        <v>130</v>
      </c>
      <c r="M130" s="77"/>
      <c r="N130" s="72"/>
      <c r="O130" s="79" t="s">
        <v>506</v>
      </c>
      <c r="P130" s="81">
        <v>43781.409791666665</v>
      </c>
      <c r="Q130" s="79" t="s">
        <v>556</v>
      </c>
      <c r="R130" s="82" t="s">
        <v>682</v>
      </c>
      <c r="S130" s="79" t="s">
        <v>726</v>
      </c>
      <c r="T130" s="79" t="s">
        <v>772</v>
      </c>
      <c r="U130" s="79"/>
      <c r="V130" s="82" t="s">
        <v>958</v>
      </c>
      <c r="W130" s="81">
        <v>43781.409791666665</v>
      </c>
      <c r="X130" s="82" t="s">
        <v>1195</v>
      </c>
      <c r="Y130" s="79"/>
      <c r="Z130" s="79"/>
      <c r="AA130" s="85" t="s">
        <v>1505</v>
      </c>
      <c r="AB130" s="79"/>
      <c r="AC130" s="79" t="b">
        <v>0</v>
      </c>
      <c r="AD130" s="79">
        <v>0</v>
      </c>
      <c r="AE130" s="85" t="s">
        <v>1737</v>
      </c>
      <c r="AF130" s="79" t="b">
        <v>1</v>
      </c>
      <c r="AG130" s="79" t="s">
        <v>1751</v>
      </c>
      <c r="AH130" s="79"/>
      <c r="AI130" s="85" t="s">
        <v>1765</v>
      </c>
      <c r="AJ130" s="79" t="b">
        <v>0</v>
      </c>
      <c r="AK130" s="79">
        <v>19</v>
      </c>
      <c r="AL130" s="85" t="s">
        <v>1584</v>
      </c>
      <c r="AM130" s="79" t="s">
        <v>1773</v>
      </c>
      <c r="AN130" s="79" t="b">
        <v>0</v>
      </c>
      <c r="AO130" s="85" t="s">
        <v>1584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3</v>
      </c>
      <c r="BE130" s="49">
        <v>16.666666666666668</v>
      </c>
      <c r="BF130" s="48">
        <v>0</v>
      </c>
      <c r="BG130" s="49">
        <v>0</v>
      </c>
      <c r="BH130" s="48">
        <v>0</v>
      </c>
      <c r="BI130" s="49">
        <v>0</v>
      </c>
      <c r="BJ130" s="48">
        <v>15</v>
      </c>
      <c r="BK130" s="49">
        <v>83.33333333333333</v>
      </c>
      <c r="BL130" s="48">
        <v>18</v>
      </c>
    </row>
    <row r="131" spans="1:64" ht="15">
      <c r="A131" s="64" t="s">
        <v>296</v>
      </c>
      <c r="B131" s="64" t="s">
        <v>403</v>
      </c>
      <c r="C131" s="65" t="s">
        <v>5054</v>
      </c>
      <c r="D131" s="66">
        <v>3</v>
      </c>
      <c r="E131" s="67" t="s">
        <v>132</v>
      </c>
      <c r="F131" s="68">
        <v>35</v>
      </c>
      <c r="G131" s="65"/>
      <c r="H131" s="69"/>
      <c r="I131" s="70"/>
      <c r="J131" s="70"/>
      <c r="K131" s="34" t="s">
        <v>65</v>
      </c>
      <c r="L131" s="77">
        <v>131</v>
      </c>
      <c r="M131" s="77"/>
      <c r="N131" s="72"/>
      <c r="O131" s="79" t="s">
        <v>506</v>
      </c>
      <c r="P131" s="81">
        <v>43781.48556712963</v>
      </c>
      <c r="Q131" s="79" t="s">
        <v>561</v>
      </c>
      <c r="R131" s="79"/>
      <c r="S131" s="79"/>
      <c r="T131" s="79"/>
      <c r="U131" s="79"/>
      <c r="V131" s="82" t="s">
        <v>959</v>
      </c>
      <c r="W131" s="81">
        <v>43781.48556712963</v>
      </c>
      <c r="X131" s="82" t="s">
        <v>1196</v>
      </c>
      <c r="Y131" s="79"/>
      <c r="Z131" s="79"/>
      <c r="AA131" s="85" t="s">
        <v>1506</v>
      </c>
      <c r="AB131" s="79"/>
      <c r="AC131" s="79" t="b">
        <v>0</v>
      </c>
      <c r="AD131" s="79">
        <v>0</v>
      </c>
      <c r="AE131" s="85" t="s">
        <v>1737</v>
      </c>
      <c r="AF131" s="79" t="b">
        <v>0</v>
      </c>
      <c r="AG131" s="79" t="s">
        <v>1751</v>
      </c>
      <c r="AH131" s="79"/>
      <c r="AI131" s="85" t="s">
        <v>1737</v>
      </c>
      <c r="AJ131" s="79" t="b">
        <v>0</v>
      </c>
      <c r="AK131" s="79">
        <v>3</v>
      </c>
      <c r="AL131" s="85" t="s">
        <v>1634</v>
      </c>
      <c r="AM131" s="79" t="s">
        <v>1782</v>
      </c>
      <c r="AN131" s="79" t="b">
        <v>0</v>
      </c>
      <c r="AO131" s="85" t="s">
        <v>1634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0</v>
      </c>
      <c r="BE131" s="49">
        <v>0</v>
      </c>
      <c r="BF131" s="48">
        <v>1</v>
      </c>
      <c r="BG131" s="49">
        <v>4.761904761904762</v>
      </c>
      <c r="BH131" s="48">
        <v>0</v>
      </c>
      <c r="BI131" s="49">
        <v>0</v>
      </c>
      <c r="BJ131" s="48">
        <v>20</v>
      </c>
      <c r="BK131" s="49">
        <v>95.23809523809524</v>
      </c>
      <c r="BL131" s="48">
        <v>21</v>
      </c>
    </row>
    <row r="132" spans="1:64" ht="15">
      <c r="A132" s="64" t="s">
        <v>297</v>
      </c>
      <c r="B132" s="64" t="s">
        <v>359</v>
      </c>
      <c r="C132" s="65" t="s">
        <v>5054</v>
      </c>
      <c r="D132" s="66">
        <v>3</v>
      </c>
      <c r="E132" s="67" t="s">
        <v>132</v>
      </c>
      <c r="F132" s="68">
        <v>35</v>
      </c>
      <c r="G132" s="65"/>
      <c r="H132" s="69"/>
      <c r="I132" s="70"/>
      <c r="J132" s="70"/>
      <c r="K132" s="34" t="s">
        <v>65</v>
      </c>
      <c r="L132" s="77">
        <v>132</v>
      </c>
      <c r="M132" s="77"/>
      <c r="N132" s="72"/>
      <c r="O132" s="79" t="s">
        <v>506</v>
      </c>
      <c r="P132" s="81">
        <v>43780.34318287037</v>
      </c>
      <c r="Q132" s="79" t="s">
        <v>556</v>
      </c>
      <c r="R132" s="82" t="s">
        <v>682</v>
      </c>
      <c r="S132" s="79" t="s">
        <v>726</v>
      </c>
      <c r="T132" s="79" t="s">
        <v>772</v>
      </c>
      <c r="U132" s="79"/>
      <c r="V132" s="82" t="s">
        <v>960</v>
      </c>
      <c r="W132" s="81">
        <v>43780.34318287037</v>
      </c>
      <c r="X132" s="82" t="s">
        <v>1197</v>
      </c>
      <c r="Y132" s="79"/>
      <c r="Z132" s="79"/>
      <c r="AA132" s="85" t="s">
        <v>1507</v>
      </c>
      <c r="AB132" s="79"/>
      <c r="AC132" s="79" t="b">
        <v>0</v>
      </c>
      <c r="AD132" s="79">
        <v>0</v>
      </c>
      <c r="AE132" s="85" t="s">
        <v>1737</v>
      </c>
      <c r="AF132" s="79" t="b">
        <v>1</v>
      </c>
      <c r="AG132" s="79" t="s">
        <v>1751</v>
      </c>
      <c r="AH132" s="79"/>
      <c r="AI132" s="85" t="s">
        <v>1765</v>
      </c>
      <c r="AJ132" s="79" t="b">
        <v>0</v>
      </c>
      <c r="AK132" s="79">
        <v>11</v>
      </c>
      <c r="AL132" s="85" t="s">
        <v>1584</v>
      </c>
      <c r="AM132" s="79" t="s">
        <v>1785</v>
      </c>
      <c r="AN132" s="79" t="b">
        <v>0</v>
      </c>
      <c r="AO132" s="85" t="s">
        <v>1584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3</v>
      </c>
      <c r="BE132" s="49">
        <v>16.666666666666668</v>
      </c>
      <c r="BF132" s="48">
        <v>0</v>
      </c>
      <c r="BG132" s="49">
        <v>0</v>
      </c>
      <c r="BH132" s="48">
        <v>0</v>
      </c>
      <c r="BI132" s="49">
        <v>0</v>
      </c>
      <c r="BJ132" s="48">
        <v>15</v>
      </c>
      <c r="BK132" s="49">
        <v>83.33333333333333</v>
      </c>
      <c r="BL132" s="48">
        <v>18</v>
      </c>
    </row>
    <row r="133" spans="1:64" ht="15">
      <c r="A133" s="64" t="s">
        <v>297</v>
      </c>
      <c r="B133" s="64" t="s">
        <v>338</v>
      </c>
      <c r="C133" s="65" t="s">
        <v>5054</v>
      </c>
      <c r="D133" s="66">
        <v>3</v>
      </c>
      <c r="E133" s="67" t="s">
        <v>132</v>
      </c>
      <c r="F133" s="68">
        <v>35</v>
      </c>
      <c r="G133" s="65"/>
      <c r="H133" s="69"/>
      <c r="I133" s="70"/>
      <c r="J133" s="70"/>
      <c r="K133" s="34" t="s">
        <v>65</v>
      </c>
      <c r="L133" s="77">
        <v>133</v>
      </c>
      <c r="M133" s="77"/>
      <c r="N133" s="72"/>
      <c r="O133" s="79" t="s">
        <v>506</v>
      </c>
      <c r="P133" s="81">
        <v>43781.67655092593</v>
      </c>
      <c r="Q133" s="79" t="s">
        <v>564</v>
      </c>
      <c r="R133" s="82" t="s">
        <v>682</v>
      </c>
      <c r="S133" s="79" t="s">
        <v>726</v>
      </c>
      <c r="T133" s="79" t="s">
        <v>772</v>
      </c>
      <c r="U133" s="79"/>
      <c r="V133" s="82" t="s">
        <v>960</v>
      </c>
      <c r="W133" s="81">
        <v>43781.67655092593</v>
      </c>
      <c r="X133" s="82" t="s">
        <v>1198</v>
      </c>
      <c r="Y133" s="79"/>
      <c r="Z133" s="79"/>
      <c r="AA133" s="85" t="s">
        <v>1508</v>
      </c>
      <c r="AB133" s="79"/>
      <c r="AC133" s="79" t="b">
        <v>0</v>
      </c>
      <c r="AD133" s="79">
        <v>0</v>
      </c>
      <c r="AE133" s="85" t="s">
        <v>1737</v>
      </c>
      <c r="AF133" s="79" t="b">
        <v>1</v>
      </c>
      <c r="AG133" s="79" t="s">
        <v>1751</v>
      </c>
      <c r="AH133" s="79"/>
      <c r="AI133" s="85" t="s">
        <v>1765</v>
      </c>
      <c r="AJ133" s="79" t="b">
        <v>0</v>
      </c>
      <c r="AK133" s="79">
        <v>8</v>
      </c>
      <c r="AL133" s="85" t="s">
        <v>1555</v>
      </c>
      <c r="AM133" s="79" t="s">
        <v>1785</v>
      </c>
      <c r="AN133" s="79" t="b">
        <v>0</v>
      </c>
      <c r="AO133" s="85" t="s">
        <v>1555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21</v>
      </c>
      <c r="BK133" s="49">
        <v>100</v>
      </c>
      <c r="BL133" s="48">
        <v>21</v>
      </c>
    </row>
    <row r="134" spans="1:64" ht="15">
      <c r="A134" s="64" t="s">
        <v>298</v>
      </c>
      <c r="B134" s="64" t="s">
        <v>338</v>
      </c>
      <c r="C134" s="65" t="s">
        <v>5054</v>
      </c>
      <c r="D134" s="66">
        <v>3</v>
      </c>
      <c r="E134" s="67" t="s">
        <v>132</v>
      </c>
      <c r="F134" s="68">
        <v>35</v>
      </c>
      <c r="G134" s="65"/>
      <c r="H134" s="69"/>
      <c r="I134" s="70"/>
      <c r="J134" s="70"/>
      <c r="K134" s="34" t="s">
        <v>65</v>
      </c>
      <c r="L134" s="77">
        <v>134</v>
      </c>
      <c r="M134" s="77"/>
      <c r="N134" s="72"/>
      <c r="O134" s="79" t="s">
        <v>506</v>
      </c>
      <c r="P134" s="81">
        <v>43781.67847222222</v>
      </c>
      <c r="Q134" s="79" t="s">
        <v>564</v>
      </c>
      <c r="R134" s="82" t="s">
        <v>682</v>
      </c>
      <c r="S134" s="79" t="s">
        <v>726</v>
      </c>
      <c r="T134" s="79" t="s">
        <v>772</v>
      </c>
      <c r="U134" s="79"/>
      <c r="V134" s="82" t="s">
        <v>894</v>
      </c>
      <c r="W134" s="81">
        <v>43781.67847222222</v>
      </c>
      <c r="X134" s="82" t="s">
        <v>1199</v>
      </c>
      <c r="Y134" s="79"/>
      <c r="Z134" s="79"/>
      <c r="AA134" s="85" t="s">
        <v>1509</v>
      </c>
      <c r="AB134" s="79"/>
      <c r="AC134" s="79" t="b">
        <v>0</v>
      </c>
      <c r="AD134" s="79">
        <v>0</v>
      </c>
      <c r="AE134" s="85" t="s">
        <v>1737</v>
      </c>
      <c r="AF134" s="79" t="b">
        <v>1</v>
      </c>
      <c r="AG134" s="79" t="s">
        <v>1751</v>
      </c>
      <c r="AH134" s="79"/>
      <c r="AI134" s="85" t="s">
        <v>1765</v>
      </c>
      <c r="AJ134" s="79" t="b">
        <v>0</v>
      </c>
      <c r="AK134" s="79">
        <v>8</v>
      </c>
      <c r="AL134" s="85" t="s">
        <v>1555</v>
      </c>
      <c r="AM134" s="79" t="s">
        <v>1786</v>
      </c>
      <c r="AN134" s="79" t="b">
        <v>0</v>
      </c>
      <c r="AO134" s="85" t="s">
        <v>1555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21</v>
      </c>
      <c r="BK134" s="49">
        <v>100</v>
      </c>
      <c r="BL134" s="48">
        <v>21</v>
      </c>
    </row>
    <row r="135" spans="1:64" ht="15">
      <c r="A135" s="64" t="s">
        <v>299</v>
      </c>
      <c r="B135" s="64" t="s">
        <v>338</v>
      </c>
      <c r="C135" s="65" t="s">
        <v>5054</v>
      </c>
      <c r="D135" s="66">
        <v>3</v>
      </c>
      <c r="E135" s="67" t="s">
        <v>132</v>
      </c>
      <c r="F135" s="68">
        <v>35</v>
      </c>
      <c r="G135" s="65"/>
      <c r="H135" s="69"/>
      <c r="I135" s="70"/>
      <c r="J135" s="70"/>
      <c r="K135" s="34" t="s">
        <v>65</v>
      </c>
      <c r="L135" s="77">
        <v>135</v>
      </c>
      <c r="M135" s="77"/>
      <c r="N135" s="72"/>
      <c r="O135" s="79" t="s">
        <v>506</v>
      </c>
      <c r="P135" s="81">
        <v>43781.68074074074</v>
      </c>
      <c r="Q135" s="79" t="s">
        <v>564</v>
      </c>
      <c r="R135" s="82" t="s">
        <v>682</v>
      </c>
      <c r="S135" s="79" t="s">
        <v>726</v>
      </c>
      <c r="T135" s="79" t="s">
        <v>772</v>
      </c>
      <c r="U135" s="79"/>
      <c r="V135" s="82" t="s">
        <v>961</v>
      </c>
      <c r="W135" s="81">
        <v>43781.68074074074</v>
      </c>
      <c r="X135" s="82" t="s">
        <v>1200</v>
      </c>
      <c r="Y135" s="79"/>
      <c r="Z135" s="79"/>
      <c r="AA135" s="85" t="s">
        <v>1510</v>
      </c>
      <c r="AB135" s="79"/>
      <c r="AC135" s="79" t="b">
        <v>0</v>
      </c>
      <c r="AD135" s="79">
        <v>0</v>
      </c>
      <c r="AE135" s="85" t="s">
        <v>1737</v>
      </c>
      <c r="AF135" s="79" t="b">
        <v>1</v>
      </c>
      <c r="AG135" s="79" t="s">
        <v>1751</v>
      </c>
      <c r="AH135" s="79"/>
      <c r="AI135" s="85" t="s">
        <v>1765</v>
      </c>
      <c r="AJ135" s="79" t="b">
        <v>0</v>
      </c>
      <c r="AK135" s="79">
        <v>8</v>
      </c>
      <c r="AL135" s="85" t="s">
        <v>1555</v>
      </c>
      <c r="AM135" s="79" t="s">
        <v>1787</v>
      </c>
      <c r="AN135" s="79" t="b">
        <v>0</v>
      </c>
      <c r="AO135" s="85" t="s">
        <v>1555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21</v>
      </c>
      <c r="BK135" s="49">
        <v>100</v>
      </c>
      <c r="BL135" s="48">
        <v>21</v>
      </c>
    </row>
    <row r="136" spans="1:64" ht="15">
      <c r="A136" s="64" t="s">
        <v>300</v>
      </c>
      <c r="B136" s="64" t="s">
        <v>338</v>
      </c>
      <c r="C136" s="65" t="s">
        <v>5054</v>
      </c>
      <c r="D136" s="66">
        <v>3</v>
      </c>
      <c r="E136" s="67" t="s">
        <v>132</v>
      </c>
      <c r="F136" s="68">
        <v>35</v>
      </c>
      <c r="G136" s="65"/>
      <c r="H136" s="69"/>
      <c r="I136" s="70"/>
      <c r="J136" s="70"/>
      <c r="K136" s="34" t="s">
        <v>65</v>
      </c>
      <c r="L136" s="77">
        <v>136</v>
      </c>
      <c r="M136" s="77"/>
      <c r="N136" s="72"/>
      <c r="O136" s="79" t="s">
        <v>506</v>
      </c>
      <c r="P136" s="81">
        <v>43781.682337962964</v>
      </c>
      <c r="Q136" s="79" t="s">
        <v>564</v>
      </c>
      <c r="R136" s="82" t="s">
        <v>682</v>
      </c>
      <c r="S136" s="79" t="s">
        <v>726</v>
      </c>
      <c r="T136" s="79" t="s">
        <v>772</v>
      </c>
      <c r="U136" s="79"/>
      <c r="V136" s="82" t="s">
        <v>962</v>
      </c>
      <c r="W136" s="81">
        <v>43781.682337962964</v>
      </c>
      <c r="X136" s="82" t="s">
        <v>1201</v>
      </c>
      <c r="Y136" s="79"/>
      <c r="Z136" s="79"/>
      <c r="AA136" s="85" t="s">
        <v>1511</v>
      </c>
      <c r="AB136" s="79"/>
      <c r="AC136" s="79" t="b">
        <v>0</v>
      </c>
      <c r="AD136" s="79">
        <v>0</v>
      </c>
      <c r="AE136" s="85" t="s">
        <v>1737</v>
      </c>
      <c r="AF136" s="79" t="b">
        <v>1</v>
      </c>
      <c r="AG136" s="79" t="s">
        <v>1751</v>
      </c>
      <c r="AH136" s="79"/>
      <c r="AI136" s="85" t="s">
        <v>1765</v>
      </c>
      <c r="AJ136" s="79" t="b">
        <v>0</v>
      </c>
      <c r="AK136" s="79">
        <v>8</v>
      </c>
      <c r="AL136" s="85" t="s">
        <v>1555</v>
      </c>
      <c r="AM136" s="79" t="s">
        <v>1788</v>
      </c>
      <c r="AN136" s="79" t="b">
        <v>0</v>
      </c>
      <c r="AO136" s="85" t="s">
        <v>1555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21</v>
      </c>
      <c r="BK136" s="49">
        <v>100</v>
      </c>
      <c r="BL136" s="48">
        <v>21</v>
      </c>
    </row>
    <row r="137" spans="1:64" ht="15">
      <c r="A137" s="64" t="s">
        <v>301</v>
      </c>
      <c r="B137" s="64" t="s">
        <v>338</v>
      </c>
      <c r="C137" s="65" t="s">
        <v>5054</v>
      </c>
      <c r="D137" s="66">
        <v>3</v>
      </c>
      <c r="E137" s="67" t="s">
        <v>132</v>
      </c>
      <c r="F137" s="68">
        <v>35</v>
      </c>
      <c r="G137" s="65"/>
      <c r="H137" s="69"/>
      <c r="I137" s="70"/>
      <c r="J137" s="70"/>
      <c r="K137" s="34" t="s">
        <v>65</v>
      </c>
      <c r="L137" s="77">
        <v>137</v>
      </c>
      <c r="M137" s="77"/>
      <c r="N137" s="72"/>
      <c r="O137" s="79" t="s">
        <v>506</v>
      </c>
      <c r="P137" s="81">
        <v>43781.6968287037</v>
      </c>
      <c r="Q137" s="79" t="s">
        <v>564</v>
      </c>
      <c r="R137" s="82" t="s">
        <v>682</v>
      </c>
      <c r="S137" s="79" t="s">
        <v>726</v>
      </c>
      <c r="T137" s="79" t="s">
        <v>772</v>
      </c>
      <c r="U137" s="79"/>
      <c r="V137" s="82" t="s">
        <v>963</v>
      </c>
      <c r="W137" s="81">
        <v>43781.6968287037</v>
      </c>
      <c r="X137" s="82" t="s">
        <v>1202</v>
      </c>
      <c r="Y137" s="79"/>
      <c r="Z137" s="79"/>
      <c r="AA137" s="85" t="s">
        <v>1512</v>
      </c>
      <c r="AB137" s="79"/>
      <c r="AC137" s="79" t="b">
        <v>0</v>
      </c>
      <c r="AD137" s="79">
        <v>0</v>
      </c>
      <c r="AE137" s="85" t="s">
        <v>1737</v>
      </c>
      <c r="AF137" s="79" t="b">
        <v>1</v>
      </c>
      <c r="AG137" s="79" t="s">
        <v>1751</v>
      </c>
      <c r="AH137" s="79"/>
      <c r="AI137" s="85" t="s">
        <v>1765</v>
      </c>
      <c r="AJ137" s="79" t="b">
        <v>0</v>
      </c>
      <c r="AK137" s="79">
        <v>8</v>
      </c>
      <c r="AL137" s="85" t="s">
        <v>1555</v>
      </c>
      <c r="AM137" s="79" t="s">
        <v>1789</v>
      </c>
      <c r="AN137" s="79" t="b">
        <v>0</v>
      </c>
      <c r="AO137" s="85" t="s">
        <v>1555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21</v>
      </c>
      <c r="BK137" s="49">
        <v>100</v>
      </c>
      <c r="BL137" s="48">
        <v>21</v>
      </c>
    </row>
    <row r="138" spans="1:64" ht="15">
      <c r="A138" s="64" t="s">
        <v>302</v>
      </c>
      <c r="B138" s="64" t="s">
        <v>338</v>
      </c>
      <c r="C138" s="65" t="s">
        <v>5054</v>
      </c>
      <c r="D138" s="66">
        <v>3</v>
      </c>
      <c r="E138" s="67" t="s">
        <v>132</v>
      </c>
      <c r="F138" s="68">
        <v>35</v>
      </c>
      <c r="G138" s="65"/>
      <c r="H138" s="69"/>
      <c r="I138" s="70"/>
      <c r="J138" s="70"/>
      <c r="K138" s="34" t="s">
        <v>65</v>
      </c>
      <c r="L138" s="77">
        <v>138</v>
      </c>
      <c r="M138" s="77"/>
      <c r="N138" s="72"/>
      <c r="O138" s="79" t="s">
        <v>506</v>
      </c>
      <c r="P138" s="81">
        <v>43781.71591435185</v>
      </c>
      <c r="Q138" s="79" t="s">
        <v>564</v>
      </c>
      <c r="R138" s="82" t="s">
        <v>682</v>
      </c>
      <c r="S138" s="79" t="s">
        <v>726</v>
      </c>
      <c r="T138" s="79" t="s">
        <v>772</v>
      </c>
      <c r="U138" s="79"/>
      <c r="V138" s="82" t="s">
        <v>964</v>
      </c>
      <c r="W138" s="81">
        <v>43781.71591435185</v>
      </c>
      <c r="X138" s="82" t="s">
        <v>1203</v>
      </c>
      <c r="Y138" s="79"/>
      <c r="Z138" s="79"/>
      <c r="AA138" s="85" t="s">
        <v>1513</v>
      </c>
      <c r="AB138" s="79"/>
      <c r="AC138" s="79" t="b">
        <v>0</v>
      </c>
      <c r="AD138" s="79">
        <v>0</v>
      </c>
      <c r="AE138" s="85" t="s">
        <v>1737</v>
      </c>
      <c r="AF138" s="79" t="b">
        <v>1</v>
      </c>
      <c r="AG138" s="79" t="s">
        <v>1751</v>
      </c>
      <c r="AH138" s="79"/>
      <c r="AI138" s="85" t="s">
        <v>1765</v>
      </c>
      <c r="AJ138" s="79" t="b">
        <v>0</v>
      </c>
      <c r="AK138" s="79">
        <v>12</v>
      </c>
      <c r="AL138" s="85" t="s">
        <v>1555</v>
      </c>
      <c r="AM138" s="79" t="s">
        <v>1790</v>
      </c>
      <c r="AN138" s="79" t="b">
        <v>0</v>
      </c>
      <c r="AO138" s="85" t="s">
        <v>1555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21</v>
      </c>
      <c r="BK138" s="49">
        <v>100</v>
      </c>
      <c r="BL138" s="48">
        <v>21</v>
      </c>
    </row>
    <row r="139" spans="1:64" ht="15">
      <c r="A139" s="64" t="s">
        <v>303</v>
      </c>
      <c r="B139" s="64" t="s">
        <v>484</v>
      </c>
      <c r="C139" s="65" t="s">
        <v>5054</v>
      </c>
      <c r="D139" s="66">
        <v>3</v>
      </c>
      <c r="E139" s="67" t="s">
        <v>132</v>
      </c>
      <c r="F139" s="68">
        <v>35</v>
      </c>
      <c r="G139" s="65"/>
      <c r="H139" s="69"/>
      <c r="I139" s="70"/>
      <c r="J139" s="70"/>
      <c r="K139" s="34" t="s">
        <v>65</v>
      </c>
      <c r="L139" s="77">
        <v>139</v>
      </c>
      <c r="M139" s="77"/>
      <c r="N139" s="72"/>
      <c r="O139" s="79" t="s">
        <v>506</v>
      </c>
      <c r="P139" s="81">
        <v>43781.79796296296</v>
      </c>
      <c r="Q139" s="79" t="s">
        <v>565</v>
      </c>
      <c r="R139" s="79"/>
      <c r="S139" s="79"/>
      <c r="T139" s="79" t="s">
        <v>746</v>
      </c>
      <c r="U139" s="79"/>
      <c r="V139" s="82" t="s">
        <v>965</v>
      </c>
      <c r="W139" s="81">
        <v>43781.79796296296</v>
      </c>
      <c r="X139" s="82" t="s">
        <v>1204</v>
      </c>
      <c r="Y139" s="79"/>
      <c r="Z139" s="79"/>
      <c r="AA139" s="85" t="s">
        <v>1514</v>
      </c>
      <c r="AB139" s="79"/>
      <c r="AC139" s="79" t="b">
        <v>0</v>
      </c>
      <c r="AD139" s="79">
        <v>1</v>
      </c>
      <c r="AE139" s="85" t="s">
        <v>1737</v>
      </c>
      <c r="AF139" s="79" t="b">
        <v>0</v>
      </c>
      <c r="AG139" s="79" t="s">
        <v>1751</v>
      </c>
      <c r="AH139" s="79"/>
      <c r="AI139" s="85" t="s">
        <v>1737</v>
      </c>
      <c r="AJ139" s="79" t="b">
        <v>0</v>
      </c>
      <c r="AK139" s="79">
        <v>0</v>
      </c>
      <c r="AL139" s="85" t="s">
        <v>1737</v>
      </c>
      <c r="AM139" s="79" t="s">
        <v>1772</v>
      </c>
      <c r="AN139" s="79" t="b">
        <v>0</v>
      </c>
      <c r="AO139" s="85" t="s">
        <v>1514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303</v>
      </c>
      <c r="B140" s="64" t="s">
        <v>481</v>
      </c>
      <c r="C140" s="65" t="s">
        <v>5054</v>
      </c>
      <c r="D140" s="66">
        <v>3</v>
      </c>
      <c r="E140" s="67" t="s">
        <v>132</v>
      </c>
      <c r="F140" s="68">
        <v>35</v>
      </c>
      <c r="G140" s="65"/>
      <c r="H140" s="69"/>
      <c r="I140" s="70"/>
      <c r="J140" s="70"/>
      <c r="K140" s="34" t="s">
        <v>65</v>
      </c>
      <c r="L140" s="77">
        <v>140</v>
      </c>
      <c r="M140" s="77"/>
      <c r="N140" s="72"/>
      <c r="O140" s="79" t="s">
        <v>506</v>
      </c>
      <c r="P140" s="81">
        <v>43781.79796296296</v>
      </c>
      <c r="Q140" s="79" t="s">
        <v>565</v>
      </c>
      <c r="R140" s="79"/>
      <c r="S140" s="79"/>
      <c r="T140" s="79" t="s">
        <v>746</v>
      </c>
      <c r="U140" s="79"/>
      <c r="V140" s="82" t="s">
        <v>965</v>
      </c>
      <c r="W140" s="81">
        <v>43781.79796296296</v>
      </c>
      <c r="X140" s="82" t="s">
        <v>1204</v>
      </c>
      <c r="Y140" s="79"/>
      <c r="Z140" s="79"/>
      <c r="AA140" s="85" t="s">
        <v>1514</v>
      </c>
      <c r="AB140" s="79"/>
      <c r="AC140" s="79" t="b">
        <v>0</v>
      </c>
      <c r="AD140" s="79">
        <v>1</v>
      </c>
      <c r="AE140" s="85" t="s">
        <v>1737</v>
      </c>
      <c r="AF140" s="79" t="b">
        <v>0</v>
      </c>
      <c r="AG140" s="79" t="s">
        <v>1751</v>
      </c>
      <c r="AH140" s="79"/>
      <c r="AI140" s="85" t="s">
        <v>1737</v>
      </c>
      <c r="AJ140" s="79" t="b">
        <v>0</v>
      </c>
      <c r="AK140" s="79">
        <v>0</v>
      </c>
      <c r="AL140" s="85" t="s">
        <v>1737</v>
      </c>
      <c r="AM140" s="79" t="s">
        <v>1772</v>
      </c>
      <c r="AN140" s="79" t="b">
        <v>0</v>
      </c>
      <c r="AO140" s="85" t="s">
        <v>1514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303</v>
      </c>
      <c r="B141" s="64" t="s">
        <v>485</v>
      </c>
      <c r="C141" s="65" t="s">
        <v>5054</v>
      </c>
      <c r="D141" s="66">
        <v>3</v>
      </c>
      <c r="E141" s="67" t="s">
        <v>132</v>
      </c>
      <c r="F141" s="68">
        <v>35</v>
      </c>
      <c r="G141" s="65"/>
      <c r="H141" s="69"/>
      <c r="I141" s="70"/>
      <c r="J141" s="70"/>
      <c r="K141" s="34" t="s">
        <v>65</v>
      </c>
      <c r="L141" s="77">
        <v>141</v>
      </c>
      <c r="M141" s="77"/>
      <c r="N141" s="72"/>
      <c r="O141" s="79" t="s">
        <v>506</v>
      </c>
      <c r="P141" s="81">
        <v>43781.79796296296</v>
      </c>
      <c r="Q141" s="79" t="s">
        <v>565</v>
      </c>
      <c r="R141" s="79"/>
      <c r="S141" s="79"/>
      <c r="T141" s="79" t="s">
        <v>746</v>
      </c>
      <c r="U141" s="79"/>
      <c r="V141" s="82" t="s">
        <v>965</v>
      </c>
      <c r="W141" s="81">
        <v>43781.79796296296</v>
      </c>
      <c r="X141" s="82" t="s">
        <v>1204</v>
      </c>
      <c r="Y141" s="79"/>
      <c r="Z141" s="79"/>
      <c r="AA141" s="85" t="s">
        <v>1514</v>
      </c>
      <c r="AB141" s="79"/>
      <c r="AC141" s="79" t="b">
        <v>0</v>
      </c>
      <c r="AD141" s="79">
        <v>1</v>
      </c>
      <c r="AE141" s="85" t="s">
        <v>1737</v>
      </c>
      <c r="AF141" s="79" t="b">
        <v>0</v>
      </c>
      <c r="AG141" s="79" t="s">
        <v>1751</v>
      </c>
      <c r="AH141" s="79"/>
      <c r="AI141" s="85" t="s">
        <v>1737</v>
      </c>
      <c r="AJ141" s="79" t="b">
        <v>0</v>
      </c>
      <c r="AK141" s="79">
        <v>0</v>
      </c>
      <c r="AL141" s="85" t="s">
        <v>1737</v>
      </c>
      <c r="AM141" s="79" t="s">
        <v>1772</v>
      </c>
      <c r="AN141" s="79" t="b">
        <v>0</v>
      </c>
      <c r="AO141" s="85" t="s">
        <v>1514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2</v>
      </c>
      <c r="BE141" s="49">
        <v>4.166666666666667</v>
      </c>
      <c r="BF141" s="48">
        <v>0</v>
      </c>
      <c r="BG141" s="49">
        <v>0</v>
      </c>
      <c r="BH141" s="48">
        <v>0</v>
      </c>
      <c r="BI141" s="49">
        <v>0</v>
      </c>
      <c r="BJ141" s="48">
        <v>46</v>
      </c>
      <c r="BK141" s="49">
        <v>95.83333333333333</v>
      </c>
      <c r="BL141" s="48">
        <v>48</v>
      </c>
    </row>
    <row r="142" spans="1:64" ht="15">
      <c r="A142" s="64" t="s">
        <v>303</v>
      </c>
      <c r="B142" s="64" t="s">
        <v>469</v>
      </c>
      <c r="C142" s="65" t="s">
        <v>5054</v>
      </c>
      <c r="D142" s="66">
        <v>3</v>
      </c>
      <c r="E142" s="67" t="s">
        <v>132</v>
      </c>
      <c r="F142" s="68">
        <v>35</v>
      </c>
      <c r="G142" s="65"/>
      <c r="H142" s="69"/>
      <c r="I142" s="70"/>
      <c r="J142" s="70"/>
      <c r="K142" s="34" t="s">
        <v>65</v>
      </c>
      <c r="L142" s="77">
        <v>142</v>
      </c>
      <c r="M142" s="77"/>
      <c r="N142" s="72"/>
      <c r="O142" s="79" t="s">
        <v>506</v>
      </c>
      <c r="P142" s="81">
        <v>43781.79796296296</v>
      </c>
      <c r="Q142" s="79" t="s">
        <v>565</v>
      </c>
      <c r="R142" s="79"/>
      <c r="S142" s="79"/>
      <c r="T142" s="79" t="s">
        <v>746</v>
      </c>
      <c r="U142" s="79"/>
      <c r="V142" s="82" t="s">
        <v>965</v>
      </c>
      <c r="W142" s="81">
        <v>43781.79796296296</v>
      </c>
      <c r="X142" s="82" t="s">
        <v>1204</v>
      </c>
      <c r="Y142" s="79"/>
      <c r="Z142" s="79"/>
      <c r="AA142" s="85" t="s">
        <v>1514</v>
      </c>
      <c r="AB142" s="79"/>
      <c r="AC142" s="79" t="b">
        <v>0</v>
      </c>
      <c r="AD142" s="79">
        <v>1</v>
      </c>
      <c r="AE142" s="85" t="s">
        <v>1737</v>
      </c>
      <c r="AF142" s="79" t="b">
        <v>0</v>
      </c>
      <c r="AG142" s="79" t="s">
        <v>1751</v>
      </c>
      <c r="AH142" s="79"/>
      <c r="AI142" s="85" t="s">
        <v>1737</v>
      </c>
      <c r="AJ142" s="79" t="b">
        <v>0</v>
      </c>
      <c r="AK142" s="79">
        <v>0</v>
      </c>
      <c r="AL142" s="85" t="s">
        <v>1737</v>
      </c>
      <c r="AM142" s="79" t="s">
        <v>1772</v>
      </c>
      <c r="AN142" s="79" t="b">
        <v>0</v>
      </c>
      <c r="AO142" s="85" t="s">
        <v>1514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304</v>
      </c>
      <c r="B143" s="64" t="s">
        <v>309</v>
      </c>
      <c r="C143" s="65" t="s">
        <v>5054</v>
      </c>
      <c r="D143" s="66">
        <v>3</v>
      </c>
      <c r="E143" s="67" t="s">
        <v>132</v>
      </c>
      <c r="F143" s="68">
        <v>35</v>
      </c>
      <c r="G143" s="65"/>
      <c r="H143" s="69"/>
      <c r="I143" s="70"/>
      <c r="J143" s="70"/>
      <c r="K143" s="34" t="s">
        <v>65</v>
      </c>
      <c r="L143" s="77">
        <v>143</v>
      </c>
      <c r="M143" s="77"/>
      <c r="N143" s="72"/>
      <c r="O143" s="79" t="s">
        <v>506</v>
      </c>
      <c r="P143" s="81">
        <v>43781.972766203704</v>
      </c>
      <c r="Q143" s="79" t="s">
        <v>566</v>
      </c>
      <c r="R143" s="79"/>
      <c r="S143" s="79"/>
      <c r="T143" s="79" t="s">
        <v>777</v>
      </c>
      <c r="U143" s="79"/>
      <c r="V143" s="82" t="s">
        <v>966</v>
      </c>
      <c r="W143" s="81">
        <v>43781.972766203704</v>
      </c>
      <c r="X143" s="82" t="s">
        <v>1205</v>
      </c>
      <c r="Y143" s="79"/>
      <c r="Z143" s="79"/>
      <c r="AA143" s="85" t="s">
        <v>1515</v>
      </c>
      <c r="AB143" s="79"/>
      <c r="AC143" s="79" t="b">
        <v>0</v>
      </c>
      <c r="AD143" s="79">
        <v>0</v>
      </c>
      <c r="AE143" s="85" t="s">
        <v>1737</v>
      </c>
      <c r="AF143" s="79" t="b">
        <v>0</v>
      </c>
      <c r="AG143" s="79" t="s">
        <v>1755</v>
      </c>
      <c r="AH143" s="79"/>
      <c r="AI143" s="85" t="s">
        <v>1737</v>
      </c>
      <c r="AJ143" s="79" t="b">
        <v>0</v>
      </c>
      <c r="AK143" s="79">
        <v>4</v>
      </c>
      <c r="AL143" s="85" t="s">
        <v>1520</v>
      </c>
      <c r="AM143" s="79" t="s">
        <v>304</v>
      </c>
      <c r="AN143" s="79" t="b">
        <v>0</v>
      </c>
      <c r="AO143" s="85" t="s">
        <v>1520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22</v>
      </c>
      <c r="BC143" s="78" t="str">
        <f>REPLACE(INDEX(GroupVertices[Group],MATCH(Edges[[#This Row],[Vertex 2]],GroupVertices[Vertex],0)),1,1,"")</f>
        <v>22</v>
      </c>
      <c r="BD143" s="48">
        <v>0</v>
      </c>
      <c r="BE143" s="49">
        <v>0</v>
      </c>
      <c r="BF143" s="48">
        <v>0</v>
      </c>
      <c r="BG143" s="49">
        <v>0</v>
      </c>
      <c r="BH143" s="48">
        <v>0</v>
      </c>
      <c r="BI143" s="49">
        <v>0</v>
      </c>
      <c r="BJ143" s="48">
        <v>19</v>
      </c>
      <c r="BK143" s="49">
        <v>100</v>
      </c>
      <c r="BL143" s="48">
        <v>19</v>
      </c>
    </row>
    <row r="144" spans="1:64" ht="15">
      <c r="A144" s="64" t="s">
        <v>305</v>
      </c>
      <c r="B144" s="64" t="s">
        <v>359</v>
      </c>
      <c r="C144" s="65" t="s">
        <v>5054</v>
      </c>
      <c r="D144" s="66">
        <v>3</v>
      </c>
      <c r="E144" s="67" t="s">
        <v>132</v>
      </c>
      <c r="F144" s="68">
        <v>35</v>
      </c>
      <c r="G144" s="65"/>
      <c r="H144" s="69"/>
      <c r="I144" s="70"/>
      <c r="J144" s="70"/>
      <c r="K144" s="34" t="s">
        <v>65</v>
      </c>
      <c r="L144" s="77">
        <v>144</v>
      </c>
      <c r="M144" s="77"/>
      <c r="N144" s="72"/>
      <c r="O144" s="79" t="s">
        <v>506</v>
      </c>
      <c r="P144" s="81">
        <v>43781.99298611111</v>
      </c>
      <c r="Q144" s="79" t="s">
        <v>556</v>
      </c>
      <c r="R144" s="82" t="s">
        <v>682</v>
      </c>
      <c r="S144" s="79" t="s">
        <v>726</v>
      </c>
      <c r="T144" s="79" t="s">
        <v>772</v>
      </c>
      <c r="U144" s="79"/>
      <c r="V144" s="82" t="s">
        <v>967</v>
      </c>
      <c r="W144" s="81">
        <v>43781.99298611111</v>
      </c>
      <c r="X144" s="82" t="s">
        <v>1206</v>
      </c>
      <c r="Y144" s="79"/>
      <c r="Z144" s="79"/>
      <c r="AA144" s="85" t="s">
        <v>1516</v>
      </c>
      <c r="AB144" s="79"/>
      <c r="AC144" s="79" t="b">
        <v>0</v>
      </c>
      <c r="AD144" s="79">
        <v>0</v>
      </c>
      <c r="AE144" s="85" t="s">
        <v>1737</v>
      </c>
      <c r="AF144" s="79" t="b">
        <v>1</v>
      </c>
      <c r="AG144" s="79" t="s">
        <v>1751</v>
      </c>
      <c r="AH144" s="79"/>
      <c r="AI144" s="85" t="s">
        <v>1765</v>
      </c>
      <c r="AJ144" s="79" t="b">
        <v>0</v>
      </c>
      <c r="AK144" s="79">
        <v>20</v>
      </c>
      <c r="AL144" s="85" t="s">
        <v>1584</v>
      </c>
      <c r="AM144" s="79" t="s">
        <v>1772</v>
      </c>
      <c r="AN144" s="79" t="b">
        <v>0</v>
      </c>
      <c r="AO144" s="85" t="s">
        <v>1584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3</v>
      </c>
      <c r="BE144" s="49">
        <v>16.666666666666668</v>
      </c>
      <c r="BF144" s="48">
        <v>0</v>
      </c>
      <c r="BG144" s="49">
        <v>0</v>
      </c>
      <c r="BH144" s="48">
        <v>0</v>
      </c>
      <c r="BI144" s="49">
        <v>0</v>
      </c>
      <c r="BJ144" s="48">
        <v>15</v>
      </c>
      <c r="BK144" s="49">
        <v>83.33333333333333</v>
      </c>
      <c r="BL144" s="48">
        <v>18</v>
      </c>
    </row>
    <row r="145" spans="1:64" ht="15">
      <c r="A145" s="64" t="s">
        <v>306</v>
      </c>
      <c r="B145" s="64" t="s">
        <v>469</v>
      </c>
      <c r="C145" s="65" t="s">
        <v>5054</v>
      </c>
      <c r="D145" s="66">
        <v>3</v>
      </c>
      <c r="E145" s="67" t="s">
        <v>132</v>
      </c>
      <c r="F145" s="68">
        <v>35</v>
      </c>
      <c r="G145" s="65"/>
      <c r="H145" s="69"/>
      <c r="I145" s="70"/>
      <c r="J145" s="70"/>
      <c r="K145" s="34" t="s">
        <v>65</v>
      </c>
      <c r="L145" s="77">
        <v>145</v>
      </c>
      <c r="M145" s="77"/>
      <c r="N145" s="72"/>
      <c r="O145" s="79" t="s">
        <v>506</v>
      </c>
      <c r="P145" s="81">
        <v>43780.54386574074</v>
      </c>
      <c r="Q145" s="79" t="s">
        <v>567</v>
      </c>
      <c r="R145" s="79" t="s">
        <v>686</v>
      </c>
      <c r="S145" s="79" t="s">
        <v>729</v>
      </c>
      <c r="T145" s="79" t="s">
        <v>746</v>
      </c>
      <c r="U145" s="79"/>
      <c r="V145" s="82" t="s">
        <v>968</v>
      </c>
      <c r="W145" s="81">
        <v>43780.54386574074</v>
      </c>
      <c r="X145" s="82" t="s">
        <v>1207</v>
      </c>
      <c r="Y145" s="79"/>
      <c r="Z145" s="79"/>
      <c r="AA145" s="85" t="s">
        <v>1517</v>
      </c>
      <c r="AB145" s="79"/>
      <c r="AC145" s="79" t="b">
        <v>0</v>
      </c>
      <c r="AD145" s="79">
        <v>7</v>
      </c>
      <c r="AE145" s="85" t="s">
        <v>1737</v>
      </c>
      <c r="AF145" s="79" t="b">
        <v>1</v>
      </c>
      <c r="AG145" s="79" t="s">
        <v>1751</v>
      </c>
      <c r="AH145" s="79"/>
      <c r="AI145" s="85" t="s">
        <v>1765</v>
      </c>
      <c r="AJ145" s="79" t="b">
        <v>0</v>
      </c>
      <c r="AK145" s="79">
        <v>4</v>
      </c>
      <c r="AL145" s="85" t="s">
        <v>1737</v>
      </c>
      <c r="AM145" s="79" t="s">
        <v>1775</v>
      </c>
      <c r="AN145" s="79" t="b">
        <v>0</v>
      </c>
      <c r="AO145" s="85" t="s">
        <v>1517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16</v>
      </c>
      <c r="BC145" s="78" t="str">
        <f>REPLACE(INDEX(GroupVertices[Group],MATCH(Edges[[#This Row],[Vertex 2]],GroupVertices[Vertex],0)),1,1,"")</f>
        <v>2</v>
      </c>
      <c r="BD145" s="48">
        <v>6</v>
      </c>
      <c r="BE145" s="49">
        <v>14.634146341463415</v>
      </c>
      <c r="BF145" s="48">
        <v>1</v>
      </c>
      <c r="BG145" s="49">
        <v>2.4390243902439024</v>
      </c>
      <c r="BH145" s="48">
        <v>0</v>
      </c>
      <c r="BI145" s="49">
        <v>0</v>
      </c>
      <c r="BJ145" s="48">
        <v>34</v>
      </c>
      <c r="BK145" s="49">
        <v>82.92682926829268</v>
      </c>
      <c r="BL145" s="48">
        <v>41</v>
      </c>
    </row>
    <row r="146" spans="1:64" ht="15">
      <c r="A146" s="64" t="s">
        <v>307</v>
      </c>
      <c r="B146" s="64" t="s">
        <v>306</v>
      </c>
      <c r="C146" s="65" t="s">
        <v>5054</v>
      </c>
      <c r="D146" s="66">
        <v>3</v>
      </c>
      <c r="E146" s="67" t="s">
        <v>132</v>
      </c>
      <c r="F146" s="68">
        <v>35</v>
      </c>
      <c r="G146" s="65"/>
      <c r="H146" s="69"/>
      <c r="I146" s="70"/>
      <c r="J146" s="70"/>
      <c r="K146" s="34" t="s">
        <v>65</v>
      </c>
      <c r="L146" s="77">
        <v>146</v>
      </c>
      <c r="M146" s="77"/>
      <c r="N146" s="72"/>
      <c r="O146" s="79" t="s">
        <v>506</v>
      </c>
      <c r="P146" s="81">
        <v>43782.13997685185</v>
      </c>
      <c r="Q146" s="79" t="s">
        <v>557</v>
      </c>
      <c r="R146" s="82" t="s">
        <v>682</v>
      </c>
      <c r="S146" s="79" t="s">
        <v>726</v>
      </c>
      <c r="T146" s="79" t="s">
        <v>746</v>
      </c>
      <c r="U146" s="79"/>
      <c r="V146" s="82" t="s">
        <v>969</v>
      </c>
      <c r="W146" s="81">
        <v>43782.13997685185</v>
      </c>
      <c r="X146" s="82" t="s">
        <v>1208</v>
      </c>
      <c r="Y146" s="79"/>
      <c r="Z146" s="79"/>
      <c r="AA146" s="85" t="s">
        <v>1518</v>
      </c>
      <c r="AB146" s="79"/>
      <c r="AC146" s="79" t="b">
        <v>0</v>
      </c>
      <c r="AD146" s="79">
        <v>0</v>
      </c>
      <c r="AE146" s="85" t="s">
        <v>1737</v>
      </c>
      <c r="AF146" s="79" t="b">
        <v>1</v>
      </c>
      <c r="AG146" s="79" t="s">
        <v>1751</v>
      </c>
      <c r="AH146" s="79"/>
      <c r="AI146" s="85" t="s">
        <v>1765</v>
      </c>
      <c r="AJ146" s="79" t="b">
        <v>0</v>
      </c>
      <c r="AK146" s="79">
        <v>5</v>
      </c>
      <c r="AL146" s="85" t="s">
        <v>1517</v>
      </c>
      <c r="AM146" s="79" t="s">
        <v>1772</v>
      </c>
      <c r="AN146" s="79" t="b">
        <v>0</v>
      </c>
      <c r="AO146" s="85" t="s">
        <v>1517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16</v>
      </c>
      <c r="BC146" s="78" t="str">
        <f>REPLACE(INDEX(GroupVertices[Group],MATCH(Edges[[#This Row],[Vertex 2]],GroupVertices[Vertex],0)),1,1,"")</f>
        <v>16</v>
      </c>
      <c r="BD146" s="48">
        <v>1</v>
      </c>
      <c r="BE146" s="49">
        <v>5.2631578947368425</v>
      </c>
      <c r="BF146" s="48">
        <v>0</v>
      </c>
      <c r="BG146" s="49">
        <v>0</v>
      </c>
      <c r="BH146" s="48">
        <v>0</v>
      </c>
      <c r="BI146" s="49">
        <v>0</v>
      </c>
      <c r="BJ146" s="48">
        <v>18</v>
      </c>
      <c r="BK146" s="49">
        <v>94.73684210526316</v>
      </c>
      <c r="BL146" s="48">
        <v>19</v>
      </c>
    </row>
    <row r="147" spans="1:64" ht="15">
      <c r="A147" s="64" t="s">
        <v>308</v>
      </c>
      <c r="B147" s="64" t="s">
        <v>309</v>
      </c>
      <c r="C147" s="65" t="s">
        <v>5054</v>
      </c>
      <c r="D147" s="66">
        <v>3</v>
      </c>
      <c r="E147" s="67" t="s">
        <v>132</v>
      </c>
      <c r="F147" s="68">
        <v>35</v>
      </c>
      <c r="G147" s="65"/>
      <c r="H147" s="69"/>
      <c r="I147" s="70"/>
      <c r="J147" s="70"/>
      <c r="K147" s="34" t="s">
        <v>65</v>
      </c>
      <c r="L147" s="77">
        <v>147</v>
      </c>
      <c r="M147" s="77"/>
      <c r="N147" s="72"/>
      <c r="O147" s="79" t="s">
        <v>506</v>
      </c>
      <c r="P147" s="81">
        <v>43782.26458333333</v>
      </c>
      <c r="Q147" s="79" t="s">
        <v>566</v>
      </c>
      <c r="R147" s="79"/>
      <c r="S147" s="79"/>
      <c r="T147" s="79" t="s">
        <v>777</v>
      </c>
      <c r="U147" s="79"/>
      <c r="V147" s="82" t="s">
        <v>970</v>
      </c>
      <c r="W147" s="81">
        <v>43782.26458333333</v>
      </c>
      <c r="X147" s="82" t="s">
        <v>1209</v>
      </c>
      <c r="Y147" s="79"/>
      <c r="Z147" s="79"/>
      <c r="AA147" s="85" t="s">
        <v>1519</v>
      </c>
      <c r="AB147" s="79"/>
      <c r="AC147" s="79" t="b">
        <v>0</v>
      </c>
      <c r="AD147" s="79">
        <v>0</v>
      </c>
      <c r="AE147" s="85" t="s">
        <v>1737</v>
      </c>
      <c r="AF147" s="79" t="b">
        <v>0</v>
      </c>
      <c r="AG147" s="79" t="s">
        <v>1755</v>
      </c>
      <c r="AH147" s="79"/>
      <c r="AI147" s="85" t="s">
        <v>1737</v>
      </c>
      <c r="AJ147" s="79" t="b">
        <v>0</v>
      </c>
      <c r="AK147" s="79">
        <v>4</v>
      </c>
      <c r="AL147" s="85" t="s">
        <v>1520</v>
      </c>
      <c r="AM147" s="79" t="s">
        <v>1773</v>
      </c>
      <c r="AN147" s="79" t="b">
        <v>0</v>
      </c>
      <c r="AO147" s="85" t="s">
        <v>1520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22</v>
      </c>
      <c r="BC147" s="78" t="str">
        <f>REPLACE(INDEX(GroupVertices[Group],MATCH(Edges[[#This Row],[Vertex 2]],GroupVertices[Vertex],0)),1,1,"")</f>
        <v>22</v>
      </c>
      <c r="BD147" s="48">
        <v>0</v>
      </c>
      <c r="BE147" s="49">
        <v>0</v>
      </c>
      <c r="BF147" s="48">
        <v>0</v>
      </c>
      <c r="BG147" s="49">
        <v>0</v>
      </c>
      <c r="BH147" s="48">
        <v>0</v>
      </c>
      <c r="BI147" s="49">
        <v>0</v>
      </c>
      <c r="BJ147" s="48">
        <v>19</v>
      </c>
      <c r="BK147" s="49">
        <v>100</v>
      </c>
      <c r="BL147" s="48">
        <v>19</v>
      </c>
    </row>
    <row r="148" spans="1:64" ht="15">
      <c r="A148" s="64" t="s">
        <v>309</v>
      </c>
      <c r="B148" s="64" t="s">
        <v>309</v>
      </c>
      <c r="C148" s="65" t="s">
        <v>5054</v>
      </c>
      <c r="D148" s="66">
        <v>3</v>
      </c>
      <c r="E148" s="67" t="s">
        <v>132</v>
      </c>
      <c r="F148" s="68">
        <v>35</v>
      </c>
      <c r="G148" s="65"/>
      <c r="H148" s="69"/>
      <c r="I148" s="70"/>
      <c r="J148" s="70"/>
      <c r="K148" s="34" t="s">
        <v>65</v>
      </c>
      <c r="L148" s="77">
        <v>148</v>
      </c>
      <c r="M148" s="77"/>
      <c r="N148" s="72"/>
      <c r="O148" s="79" t="s">
        <v>176</v>
      </c>
      <c r="P148" s="81">
        <v>43781.97011574074</v>
      </c>
      <c r="Q148" s="79" t="s">
        <v>568</v>
      </c>
      <c r="R148" s="82" t="s">
        <v>687</v>
      </c>
      <c r="S148" s="79" t="s">
        <v>728</v>
      </c>
      <c r="T148" s="79" t="s">
        <v>778</v>
      </c>
      <c r="U148" s="79"/>
      <c r="V148" s="82" t="s">
        <v>971</v>
      </c>
      <c r="W148" s="81">
        <v>43781.97011574074</v>
      </c>
      <c r="X148" s="82" t="s">
        <v>1210</v>
      </c>
      <c r="Y148" s="79"/>
      <c r="Z148" s="79"/>
      <c r="AA148" s="85" t="s">
        <v>1520</v>
      </c>
      <c r="AB148" s="79"/>
      <c r="AC148" s="79" t="b">
        <v>0</v>
      </c>
      <c r="AD148" s="79">
        <v>2</v>
      </c>
      <c r="AE148" s="85" t="s">
        <v>1737</v>
      </c>
      <c r="AF148" s="79" t="b">
        <v>0</v>
      </c>
      <c r="AG148" s="79" t="s">
        <v>1755</v>
      </c>
      <c r="AH148" s="79"/>
      <c r="AI148" s="85" t="s">
        <v>1737</v>
      </c>
      <c r="AJ148" s="79" t="b">
        <v>0</v>
      </c>
      <c r="AK148" s="79">
        <v>4</v>
      </c>
      <c r="AL148" s="85" t="s">
        <v>1737</v>
      </c>
      <c r="AM148" s="79" t="s">
        <v>1784</v>
      </c>
      <c r="AN148" s="79" t="b">
        <v>0</v>
      </c>
      <c r="AO148" s="85" t="s">
        <v>1520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22</v>
      </c>
      <c r="BC148" s="78" t="str">
        <f>REPLACE(INDEX(GroupVertices[Group],MATCH(Edges[[#This Row],[Vertex 2]],GroupVertices[Vertex],0)),1,1,"")</f>
        <v>22</v>
      </c>
      <c r="BD148" s="48">
        <v>0</v>
      </c>
      <c r="BE148" s="49">
        <v>0</v>
      </c>
      <c r="BF148" s="48">
        <v>0</v>
      </c>
      <c r="BG148" s="49">
        <v>0</v>
      </c>
      <c r="BH148" s="48">
        <v>0</v>
      </c>
      <c r="BI148" s="49">
        <v>0</v>
      </c>
      <c r="BJ148" s="48">
        <v>37</v>
      </c>
      <c r="BK148" s="49">
        <v>100</v>
      </c>
      <c r="BL148" s="48">
        <v>37</v>
      </c>
    </row>
    <row r="149" spans="1:64" ht="15">
      <c r="A149" s="64" t="s">
        <v>310</v>
      </c>
      <c r="B149" s="64" t="s">
        <v>309</v>
      </c>
      <c r="C149" s="65" t="s">
        <v>5054</v>
      </c>
      <c r="D149" s="66">
        <v>3</v>
      </c>
      <c r="E149" s="67" t="s">
        <v>132</v>
      </c>
      <c r="F149" s="68">
        <v>35</v>
      </c>
      <c r="G149" s="65"/>
      <c r="H149" s="69"/>
      <c r="I149" s="70"/>
      <c r="J149" s="70"/>
      <c r="K149" s="34" t="s">
        <v>65</v>
      </c>
      <c r="L149" s="77">
        <v>149</v>
      </c>
      <c r="M149" s="77"/>
      <c r="N149" s="72"/>
      <c r="O149" s="79" t="s">
        <v>506</v>
      </c>
      <c r="P149" s="81">
        <v>43782.26462962963</v>
      </c>
      <c r="Q149" s="79" t="s">
        <v>566</v>
      </c>
      <c r="R149" s="79"/>
      <c r="S149" s="79"/>
      <c r="T149" s="79" t="s">
        <v>777</v>
      </c>
      <c r="U149" s="79"/>
      <c r="V149" s="82" t="s">
        <v>972</v>
      </c>
      <c r="W149" s="81">
        <v>43782.26462962963</v>
      </c>
      <c r="X149" s="82" t="s">
        <v>1211</v>
      </c>
      <c r="Y149" s="79"/>
      <c r="Z149" s="79"/>
      <c r="AA149" s="85" t="s">
        <v>1521</v>
      </c>
      <c r="AB149" s="79"/>
      <c r="AC149" s="79" t="b">
        <v>0</v>
      </c>
      <c r="AD149" s="79">
        <v>0</v>
      </c>
      <c r="AE149" s="85" t="s">
        <v>1737</v>
      </c>
      <c r="AF149" s="79" t="b">
        <v>0</v>
      </c>
      <c r="AG149" s="79" t="s">
        <v>1755</v>
      </c>
      <c r="AH149" s="79"/>
      <c r="AI149" s="85" t="s">
        <v>1737</v>
      </c>
      <c r="AJ149" s="79" t="b">
        <v>0</v>
      </c>
      <c r="AK149" s="79">
        <v>4</v>
      </c>
      <c r="AL149" s="85" t="s">
        <v>1520</v>
      </c>
      <c r="AM149" s="79" t="s">
        <v>1791</v>
      </c>
      <c r="AN149" s="79" t="b">
        <v>0</v>
      </c>
      <c r="AO149" s="85" t="s">
        <v>1520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22</v>
      </c>
      <c r="BC149" s="78" t="str">
        <f>REPLACE(INDEX(GroupVertices[Group],MATCH(Edges[[#This Row],[Vertex 2]],GroupVertices[Vertex],0)),1,1,"")</f>
        <v>22</v>
      </c>
      <c r="BD149" s="48">
        <v>0</v>
      </c>
      <c r="BE149" s="49">
        <v>0</v>
      </c>
      <c r="BF149" s="48">
        <v>0</v>
      </c>
      <c r="BG149" s="49">
        <v>0</v>
      </c>
      <c r="BH149" s="48">
        <v>0</v>
      </c>
      <c r="BI149" s="49">
        <v>0</v>
      </c>
      <c r="BJ149" s="48">
        <v>19</v>
      </c>
      <c r="BK149" s="49">
        <v>100</v>
      </c>
      <c r="BL149" s="48">
        <v>19</v>
      </c>
    </row>
    <row r="150" spans="1:64" ht="15">
      <c r="A150" s="64" t="s">
        <v>311</v>
      </c>
      <c r="B150" s="64" t="s">
        <v>317</v>
      </c>
      <c r="C150" s="65" t="s">
        <v>5054</v>
      </c>
      <c r="D150" s="66">
        <v>3</v>
      </c>
      <c r="E150" s="67" t="s">
        <v>132</v>
      </c>
      <c r="F150" s="68">
        <v>35</v>
      </c>
      <c r="G150" s="65"/>
      <c r="H150" s="69"/>
      <c r="I150" s="70"/>
      <c r="J150" s="70"/>
      <c r="K150" s="34" t="s">
        <v>65</v>
      </c>
      <c r="L150" s="77">
        <v>150</v>
      </c>
      <c r="M150" s="77"/>
      <c r="N150" s="72"/>
      <c r="O150" s="79" t="s">
        <v>506</v>
      </c>
      <c r="P150" s="81">
        <v>43782.36107638889</v>
      </c>
      <c r="Q150" s="79" t="s">
        <v>569</v>
      </c>
      <c r="R150" s="79"/>
      <c r="S150" s="79"/>
      <c r="T150" s="79" t="s">
        <v>779</v>
      </c>
      <c r="U150" s="79"/>
      <c r="V150" s="82" t="s">
        <v>973</v>
      </c>
      <c r="W150" s="81">
        <v>43782.36107638889</v>
      </c>
      <c r="X150" s="82" t="s">
        <v>1212</v>
      </c>
      <c r="Y150" s="79"/>
      <c r="Z150" s="79"/>
      <c r="AA150" s="85" t="s">
        <v>1522</v>
      </c>
      <c r="AB150" s="79"/>
      <c r="AC150" s="79" t="b">
        <v>0</v>
      </c>
      <c r="AD150" s="79">
        <v>0</v>
      </c>
      <c r="AE150" s="85" t="s">
        <v>1737</v>
      </c>
      <c r="AF150" s="79" t="b">
        <v>0</v>
      </c>
      <c r="AG150" s="79" t="s">
        <v>1751</v>
      </c>
      <c r="AH150" s="79"/>
      <c r="AI150" s="85" t="s">
        <v>1737</v>
      </c>
      <c r="AJ150" s="79" t="b">
        <v>0</v>
      </c>
      <c r="AK150" s="79">
        <v>4</v>
      </c>
      <c r="AL150" s="85" t="s">
        <v>1533</v>
      </c>
      <c r="AM150" s="79" t="s">
        <v>1775</v>
      </c>
      <c r="AN150" s="79" t="b">
        <v>0</v>
      </c>
      <c r="AO150" s="85" t="s">
        <v>1533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15</v>
      </c>
      <c r="BC150" s="78" t="str">
        <f>REPLACE(INDEX(GroupVertices[Group],MATCH(Edges[[#This Row],[Vertex 2]],GroupVertices[Vertex],0)),1,1,"")</f>
        <v>15</v>
      </c>
      <c r="BD150" s="48"/>
      <c r="BE150" s="49"/>
      <c r="BF150" s="48"/>
      <c r="BG150" s="49"/>
      <c r="BH150" s="48"/>
      <c r="BI150" s="49"/>
      <c r="BJ150" s="48"/>
      <c r="BK150" s="49"/>
      <c r="BL150" s="48"/>
    </row>
    <row r="151" spans="1:64" ht="15">
      <c r="A151" s="64" t="s">
        <v>311</v>
      </c>
      <c r="B151" s="64" t="s">
        <v>486</v>
      </c>
      <c r="C151" s="65" t="s">
        <v>5054</v>
      </c>
      <c r="D151" s="66">
        <v>3</v>
      </c>
      <c r="E151" s="67" t="s">
        <v>132</v>
      </c>
      <c r="F151" s="68">
        <v>35</v>
      </c>
      <c r="G151" s="65"/>
      <c r="H151" s="69"/>
      <c r="I151" s="70"/>
      <c r="J151" s="70"/>
      <c r="K151" s="34" t="s">
        <v>65</v>
      </c>
      <c r="L151" s="77">
        <v>151</v>
      </c>
      <c r="M151" s="77"/>
      <c r="N151" s="72"/>
      <c r="O151" s="79" t="s">
        <v>506</v>
      </c>
      <c r="P151" s="81">
        <v>43782.36107638889</v>
      </c>
      <c r="Q151" s="79" t="s">
        <v>569</v>
      </c>
      <c r="R151" s="79"/>
      <c r="S151" s="79"/>
      <c r="T151" s="79" t="s">
        <v>779</v>
      </c>
      <c r="U151" s="79"/>
      <c r="V151" s="82" t="s">
        <v>973</v>
      </c>
      <c r="W151" s="81">
        <v>43782.36107638889</v>
      </c>
      <c r="X151" s="82" t="s">
        <v>1212</v>
      </c>
      <c r="Y151" s="79"/>
      <c r="Z151" s="79"/>
      <c r="AA151" s="85" t="s">
        <v>1522</v>
      </c>
      <c r="AB151" s="79"/>
      <c r="AC151" s="79" t="b">
        <v>0</v>
      </c>
      <c r="AD151" s="79">
        <v>0</v>
      </c>
      <c r="AE151" s="85" t="s">
        <v>1737</v>
      </c>
      <c r="AF151" s="79" t="b">
        <v>0</v>
      </c>
      <c r="AG151" s="79" t="s">
        <v>1751</v>
      </c>
      <c r="AH151" s="79"/>
      <c r="AI151" s="85" t="s">
        <v>1737</v>
      </c>
      <c r="AJ151" s="79" t="b">
        <v>0</v>
      </c>
      <c r="AK151" s="79">
        <v>4</v>
      </c>
      <c r="AL151" s="85" t="s">
        <v>1533</v>
      </c>
      <c r="AM151" s="79" t="s">
        <v>1775</v>
      </c>
      <c r="AN151" s="79" t="b">
        <v>0</v>
      </c>
      <c r="AO151" s="85" t="s">
        <v>1533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15</v>
      </c>
      <c r="BC151" s="78" t="str">
        <f>REPLACE(INDEX(GroupVertices[Group],MATCH(Edges[[#This Row],[Vertex 2]],GroupVertices[Vertex],0)),1,1,"")</f>
        <v>15</v>
      </c>
      <c r="BD151" s="48"/>
      <c r="BE151" s="49"/>
      <c r="BF151" s="48"/>
      <c r="BG151" s="49"/>
      <c r="BH151" s="48"/>
      <c r="BI151" s="49"/>
      <c r="BJ151" s="48"/>
      <c r="BK151" s="49"/>
      <c r="BL151" s="48"/>
    </row>
    <row r="152" spans="1:64" ht="15">
      <c r="A152" s="64" t="s">
        <v>311</v>
      </c>
      <c r="B152" s="64" t="s">
        <v>316</v>
      </c>
      <c r="C152" s="65" t="s">
        <v>5054</v>
      </c>
      <c r="D152" s="66">
        <v>3</v>
      </c>
      <c r="E152" s="67" t="s">
        <v>132</v>
      </c>
      <c r="F152" s="68">
        <v>35</v>
      </c>
      <c r="G152" s="65"/>
      <c r="H152" s="69"/>
      <c r="I152" s="70"/>
      <c r="J152" s="70"/>
      <c r="K152" s="34" t="s">
        <v>65</v>
      </c>
      <c r="L152" s="77">
        <v>152</v>
      </c>
      <c r="M152" s="77"/>
      <c r="N152" s="72"/>
      <c r="O152" s="79" t="s">
        <v>506</v>
      </c>
      <c r="P152" s="81">
        <v>43782.36107638889</v>
      </c>
      <c r="Q152" s="79" t="s">
        <v>569</v>
      </c>
      <c r="R152" s="79"/>
      <c r="S152" s="79"/>
      <c r="T152" s="79" t="s">
        <v>779</v>
      </c>
      <c r="U152" s="79"/>
      <c r="V152" s="82" t="s">
        <v>973</v>
      </c>
      <c r="W152" s="81">
        <v>43782.36107638889</v>
      </c>
      <c r="X152" s="82" t="s">
        <v>1212</v>
      </c>
      <c r="Y152" s="79"/>
      <c r="Z152" s="79"/>
      <c r="AA152" s="85" t="s">
        <v>1522</v>
      </c>
      <c r="AB152" s="79"/>
      <c r="AC152" s="79" t="b">
        <v>0</v>
      </c>
      <c r="AD152" s="79">
        <v>0</v>
      </c>
      <c r="AE152" s="85" t="s">
        <v>1737</v>
      </c>
      <c r="AF152" s="79" t="b">
        <v>0</v>
      </c>
      <c r="AG152" s="79" t="s">
        <v>1751</v>
      </c>
      <c r="AH152" s="79"/>
      <c r="AI152" s="85" t="s">
        <v>1737</v>
      </c>
      <c r="AJ152" s="79" t="b">
        <v>0</v>
      </c>
      <c r="AK152" s="79">
        <v>4</v>
      </c>
      <c r="AL152" s="85" t="s">
        <v>1533</v>
      </c>
      <c r="AM152" s="79" t="s">
        <v>1775</v>
      </c>
      <c r="AN152" s="79" t="b">
        <v>0</v>
      </c>
      <c r="AO152" s="85" t="s">
        <v>1533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15</v>
      </c>
      <c r="BC152" s="78" t="str">
        <f>REPLACE(INDEX(GroupVertices[Group],MATCH(Edges[[#This Row],[Vertex 2]],GroupVertices[Vertex],0)),1,1,"")</f>
        <v>15</v>
      </c>
      <c r="BD152" s="48">
        <v>2</v>
      </c>
      <c r="BE152" s="49">
        <v>9.523809523809524</v>
      </c>
      <c r="BF152" s="48">
        <v>0</v>
      </c>
      <c r="BG152" s="49">
        <v>0</v>
      </c>
      <c r="BH152" s="48">
        <v>0</v>
      </c>
      <c r="BI152" s="49">
        <v>0</v>
      </c>
      <c r="BJ152" s="48">
        <v>19</v>
      </c>
      <c r="BK152" s="49">
        <v>90.47619047619048</v>
      </c>
      <c r="BL152" s="48">
        <v>21</v>
      </c>
    </row>
    <row r="153" spans="1:64" ht="15">
      <c r="A153" s="64" t="s">
        <v>312</v>
      </c>
      <c r="B153" s="64" t="s">
        <v>317</v>
      </c>
      <c r="C153" s="65" t="s">
        <v>5054</v>
      </c>
      <c r="D153" s="66">
        <v>3</v>
      </c>
      <c r="E153" s="67" t="s">
        <v>132</v>
      </c>
      <c r="F153" s="68">
        <v>35</v>
      </c>
      <c r="G153" s="65"/>
      <c r="H153" s="69"/>
      <c r="I153" s="70"/>
      <c r="J153" s="70"/>
      <c r="K153" s="34" t="s">
        <v>65</v>
      </c>
      <c r="L153" s="77">
        <v>153</v>
      </c>
      <c r="M153" s="77"/>
      <c r="N153" s="72"/>
      <c r="O153" s="79" t="s">
        <v>506</v>
      </c>
      <c r="P153" s="81">
        <v>43782.61891203704</v>
      </c>
      <c r="Q153" s="79" t="s">
        <v>569</v>
      </c>
      <c r="R153" s="79"/>
      <c r="S153" s="79"/>
      <c r="T153" s="79" t="s">
        <v>779</v>
      </c>
      <c r="U153" s="79"/>
      <c r="V153" s="82" t="s">
        <v>974</v>
      </c>
      <c r="W153" s="81">
        <v>43782.61891203704</v>
      </c>
      <c r="X153" s="82" t="s">
        <v>1213</v>
      </c>
      <c r="Y153" s="79"/>
      <c r="Z153" s="79"/>
      <c r="AA153" s="85" t="s">
        <v>1523</v>
      </c>
      <c r="AB153" s="79"/>
      <c r="AC153" s="79" t="b">
        <v>0</v>
      </c>
      <c r="AD153" s="79">
        <v>0</v>
      </c>
      <c r="AE153" s="85" t="s">
        <v>1737</v>
      </c>
      <c r="AF153" s="79" t="b">
        <v>0</v>
      </c>
      <c r="AG153" s="79" t="s">
        <v>1751</v>
      </c>
      <c r="AH153" s="79"/>
      <c r="AI153" s="85" t="s">
        <v>1737</v>
      </c>
      <c r="AJ153" s="79" t="b">
        <v>0</v>
      </c>
      <c r="AK153" s="79">
        <v>4</v>
      </c>
      <c r="AL153" s="85" t="s">
        <v>1533</v>
      </c>
      <c r="AM153" s="79" t="s">
        <v>1772</v>
      </c>
      <c r="AN153" s="79" t="b">
        <v>0</v>
      </c>
      <c r="AO153" s="85" t="s">
        <v>1533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15</v>
      </c>
      <c r="BC153" s="78" t="str">
        <f>REPLACE(INDEX(GroupVertices[Group],MATCH(Edges[[#This Row],[Vertex 2]],GroupVertices[Vertex],0)),1,1,"")</f>
        <v>15</v>
      </c>
      <c r="BD153" s="48"/>
      <c r="BE153" s="49"/>
      <c r="BF153" s="48"/>
      <c r="BG153" s="49"/>
      <c r="BH153" s="48"/>
      <c r="BI153" s="49"/>
      <c r="BJ153" s="48"/>
      <c r="BK153" s="49"/>
      <c r="BL153" s="48"/>
    </row>
    <row r="154" spans="1:64" ht="15">
      <c r="A154" s="64" t="s">
        <v>312</v>
      </c>
      <c r="B154" s="64" t="s">
        <v>486</v>
      </c>
      <c r="C154" s="65" t="s">
        <v>5054</v>
      </c>
      <c r="D154" s="66">
        <v>3</v>
      </c>
      <c r="E154" s="67" t="s">
        <v>132</v>
      </c>
      <c r="F154" s="68">
        <v>35</v>
      </c>
      <c r="G154" s="65"/>
      <c r="H154" s="69"/>
      <c r="I154" s="70"/>
      <c r="J154" s="70"/>
      <c r="K154" s="34" t="s">
        <v>65</v>
      </c>
      <c r="L154" s="77">
        <v>154</v>
      </c>
      <c r="M154" s="77"/>
      <c r="N154" s="72"/>
      <c r="O154" s="79" t="s">
        <v>506</v>
      </c>
      <c r="P154" s="81">
        <v>43782.61891203704</v>
      </c>
      <c r="Q154" s="79" t="s">
        <v>569</v>
      </c>
      <c r="R154" s="79"/>
      <c r="S154" s="79"/>
      <c r="T154" s="79" t="s">
        <v>779</v>
      </c>
      <c r="U154" s="79"/>
      <c r="V154" s="82" t="s">
        <v>974</v>
      </c>
      <c r="W154" s="81">
        <v>43782.61891203704</v>
      </c>
      <c r="X154" s="82" t="s">
        <v>1213</v>
      </c>
      <c r="Y154" s="79"/>
      <c r="Z154" s="79"/>
      <c r="AA154" s="85" t="s">
        <v>1523</v>
      </c>
      <c r="AB154" s="79"/>
      <c r="AC154" s="79" t="b">
        <v>0</v>
      </c>
      <c r="AD154" s="79">
        <v>0</v>
      </c>
      <c r="AE154" s="85" t="s">
        <v>1737</v>
      </c>
      <c r="AF154" s="79" t="b">
        <v>0</v>
      </c>
      <c r="AG154" s="79" t="s">
        <v>1751</v>
      </c>
      <c r="AH154" s="79"/>
      <c r="AI154" s="85" t="s">
        <v>1737</v>
      </c>
      <c r="AJ154" s="79" t="b">
        <v>0</v>
      </c>
      <c r="AK154" s="79">
        <v>4</v>
      </c>
      <c r="AL154" s="85" t="s">
        <v>1533</v>
      </c>
      <c r="AM154" s="79" t="s">
        <v>1772</v>
      </c>
      <c r="AN154" s="79" t="b">
        <v>0</v>
      </c>
      <c r="AO154" s="85" t="s">
        <v>1533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15</v>
      </c>
      <c r="BC154" s="78" t="str">
        <f>REPLACE(INDEX(GroupVertices[Group],MATCH(Edges[[#This Row],[Vertex 2]],GroupVertices[Vertex],0)),1,1,"")</f>
        <v>15</v>
      </c>
      <c r="BD154" s="48"/>
      <c r="BE154" s="49"/>
      <c r="BF154" s="48"/>
      <c r="BG154" s="49"/>
      <c r="BH154" s="48"/>
      <c r="BI154" s="49"/>
      <c r="BJ154" s="48"/>
      <c r="BK154" s="49"/>
      <c r="BL154" s="48"/>
    </row>
    <row r="155" spans="1:64" ht="15">
      <c r="A155" s="64" t="s">
        <v>312</v>
      </c>
      <c r="B155" s="64" t="s">
        <v>316</v>
      </c>
      <c r="C155" s="65" t="s">
        <v>5054</v>
      </c>
      <c r="D155" s="66">
        <v>3</v>
      </c>
      <c r="E155" s="67" t="s">
        <v>132</v>
      </c>
      <c r="F155" s="68">
        <v>35</v>
      </c>
      <c r="G155" s="65"/>
      <c r="H155" s="69"/>
      <c r="I155" s="70"/>
      <c r="J155" s="70"/>
      <c r="K155" s="34" t="s">
        <v>65</v>
      </c>
      <c r="L155" s="77">
        <v>155</v>
      </c>
      <c r="M155" s="77"/>
      <c r="N155" s="72"/>
      <c r="O155" s="79" t="s">
        <v>506</v>
      </c>
      <c r="P155" s="81">
        <v>43782.61891203704</v>
      </c>
      <c r="Q155" s="79" t="s">
        <v>569</v>
      </c>
      <c r="R155" s="79"/>
      <c r="S155" s="79"/>
      <c r="T155" s="79" t="s">
        <v>779</v>
      </c>
      <c r="U155" s="79"/>
      <c r="V155" s="82" t="s">
        <v>974</v>
      </c>
      <c r="W155" s="81">
        <v>43782.61891203704</v>
      </c>
      <c r="X155" s="82" t="s">
        <v>1213</v>
      </c>
      <c r="Y155" s="79"/>
      <c r="Z155" s="79"/>
      <c r="AA155" s="85" t="s">
        <v>1523</v>
      </c>
      <c r="AB155" s="79"/>
      <c r="AC155" s="79" t="b">
        <v>0</v>
      </c>
      <c r="AD155" s="79">
        <v>0</v>
      </c>
      <c r="AE155" s="85" t="s">
        <v>1737</v>
      </c>
      <c r="AF155" s="79" t="b">
        <v>0</v>
      </c>
      <c r="AG155" s="79" t="s">
        <v>1751</v>
      </c>
      <c r="AH155" s="79"/>
      <c r="AI155" s="85" t="s">
        <v>1737</v>
      </c>
      <c r="AJ155" s="79" t="b">
        <v>0</v>
      </c>
      <c r="AK155" s="79">
        <v>4</v>
      </c>
      <c r="AL155" s="85" t="s">
        <v>1533</v>
      </c>
      <c r="AM155" s="79" t="s">
        <v>1772</v>
      </c>
      <c r="AN155" s="79" t="b">
        <v>0</v>
      </c>
      <c r="AO155" s="85" t="s">
        <v>1533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15</v>
      </c>
      <c r="BC155" s="78" t="str">
        <f>REPLACE(INDEX(GroupVertices[Group],MATCH(Edges[[#This Row],[Vertex 2]],GroupVertices[Vertex],0)),1,1,"")</f>
        <v>15</v>
      </c>
      <c r="BD155" s="48">
        <v>2</v>
      </c>
      <c r="BE155" s="49">
        <v>9.523809523809524</v>
      </c>
      <c r="BF155" s="48">
        <v>0</v>
      </c>
      <c r="BG155" s="49">
        <v>0</v>
      </c>
      <c r="BH155" s="48">
        <v>0</v>
      </c>
      <c r="BI155" s="49">
        <v>0</v>
      </c>
      <c r="BJ155" s="48">
        <v>19</v>
      </c>
      <c r="BK155" s="49">
        <v>90.47619047619048</v>
      </c>
      <c r="BL155" s="48">
        <v>21</v>
      </c>
    </row>
    <row r="156" spans="1:64" ht="15">
      <c r="A156" s="64" t="s">
        <v>313</v>
      </c>
      <c r="B156" s="64" t="s">
        <v>487</v>
      </c>
      <c r="C156" s="65" t="s">
        <v>5054</v>
      </c>
      <c r="D156" s="66">
        <v>3</v>
      </c>
      <c r="E156" s="67" t="s">
        <v>132</v>
      </c>
      <c r="F156" s="68">
        <v>35</v>
      </c>
      <c r="G156" s="65"/>
      <c r="H156" s="69"/>
      <c r="I156" s="70"/>
      <c r="J156" s="70"/>
      <c r="K156" s="34" t="s">
        <v>65</v>
      </c>
      <c r="L156" s="77">
        <v>156</v>
      </c>
      <c r="M156" s="77"/>
      <c r="N156" s="72"/>
      <c r="O156" s="79" t="s">
        <v>506</v>
      </c>
      <c r="P156" s="81">
        <v>43777.000601851854</v>
      </c>
      <c r="Q156" s="79" t="s">
        <v>570</v>
      </c>
      <c r="R156" s="79" t="s">
        <v>688</v>
      </c>
      <c r="S156" s="79" t="s">
        <v>730</v>
      </c>
      <c r="T156" s="79" t="s">
        <v>780</v>
      </c>
      <c r="U156" s="79"/>
      <c r="V156" s="82" t="s">
        <v>975</v>
      </c>
      <c r="W156" s="81">
        <v>43777.000601851854</v>
      </c>
      <c r="X156" s="82" t="s">
        <v>1214</v>
      </c>
      <c r="Y156" s="79"/>
      <c r="Z156" s="79"/>
      <c r="AA156" s="85" t="s">
        <v>1524</v>
      </c>
      <c r="AB156" s="79"/>
      <c r="AC156" s="79" t="b">
        <v>0</v>
      </c>
      <c r="AD156" s="79">
        <v>0</v>
      </c>
      <c r="AE156" s="85" t="s">
        <v>1737</v>
      </c>
      <c r="AF156" s="79" t="b">
        <v>0</v>
      </c>
      <c r="AG156" s="79" t="s">
        <v>1751</v>
      </c>
      <c r="AH156" s="79"/>
      <c r="AI156" s="85" t="s">
        <v>1737</v>
      </c>
      <c r="AJ156" s="79" t="b">
        <v>0</v>
      </c>
      <c r="AK156" s="79">
        <v>0</v>
      </c>
      <c r="AL156" s="85" t="s">
        <v>1737</v>
      </c>
      <c r="AM156" s="79" t="s">
        <v>1777</v>
      </c>
      <c r="AN156" s="79" t="b">
        <v>0</v>
      </c>
      <c r="AO156" s="85" t="s">
        <v>1524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10</v>
      </c>
      <c r="BC156" s="78" t="str">
        <f>REPLACE(INDEX(GroupVertices[Group],MATCH(Edges[[#This Row],[Vertex 2]],GroupVertices[Vertex],0)),1,1,"")</f>
        <v>10</v>
      </c>
      <c r="BD156" s="48"/>
      <c r="BE156" s="49"/>
      <c r="BF156" s="48"/>
      <c r="BG156" s="49"/>
      <c r="BH156" s="48"/>
      <c r="BI156" s="49"/>
      <c r="BJ156" s="48"/>
      <c r="BK156" s="49"/>
      <c r="BL156" s="48"/>
    </row>
    <row r="157" spans="1:64" ht="15">
      <c r="A157" s="64" t="s">
        <v>313</v>
      </c>
      <c r="B157" s="64" t="s">
        <v>488</v>
      </c>
      <c r="C157" s="65" t="s">
        <v>5054</v>
      </c>
      <c r="D157" s="66">
        <v>3</v>
      </c>
      <c r="E157" s="67" t="s">
        <v>132</v>
      </c>
      <c r="F157" s="68">
        <v>35</v>
      </c>
      <c r="G157" s="65"/>
      <c r="H157" s="69"/>
      <c r="I157" s="70"/>
      <c r="J157" s="70"/>
      <c r="K157" s="34" t="s">
        <v>65</v>
      </c>
      <c r="L157" s="77">
        <v>157</v>
      </c>
      <c r="M157" s="77"/>
      <c r="N157" s="72"/>
      <c r="O157" s="79" t="s">
        <v>506</v>
      </c>
      <c r="P157" s="81">
        <v>43777.000601851854</v>
      </c>
      <c r="Q157" s="79" t="s">
        <v>570</v>
      </c>
      <c r="R157" s="79" t="s">
        <v>688</v>
      </c>
      <c r="S157" s="79" t="s">
        <v>730</v>
      </c>
      <c r="T157" s="79" t="s">
        <v>780</v>
      </c>
      <c r="U157" s="79"/>
      <c r="V157" s="82" t="s">
        <v>975</v>
      </c>
      <c r="W157" s="81">
        <v>43777.000601851854</v>
      </c>
      <c r="X157" s="82" t="s">
        <v>1214</v>
      </c>
      <c r="Y157" s="79"/>
      <c r="Z157" s="79"/>
      <c r="AA157" s="85" t="s">
        <v>1524</v>
      </c>
      <c r="AB157" s="79"/>
      <c r="AC157" s="79" t="b">
        <v>0</v>
      </c>
      <c r="AD157" s="79">
        <v>0</v>
      </c>
      <c r="AE157" s="85" t="s">
        <v>1737</v>
      </c>
      <c r="AF157" s="79" t="b">
        <v>0</v>
      </c>
      <c r="AG157" s="79" t="s">
        <v>1751</v>
      </c>
      <c r="AH157" s="79"/>
      <c r="AI157" s="85" t="s">
        <v>1737</v>
      </c>
      <c r="AJ157" s="79" t="b">
        <v>0</v>
      </c>
      <c r="AK157" s="79">
        <v>0</v>
      </c>
      <c r="AL157" s="85" t="s">
        <v>1737</v>
      </c>
      <c r="AM157" s="79" t="s">
        <v>1777</v>
      </c>
      <c r="AN157" s="79" t="b">
        <v>0</v>
      </c>
      <c r="AO157" s="85" t="s">
        <v>1524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10</v>
      </c>
      <c r="BC157" s="78" t="str">
        <f>REPLACE(INDEX(GroupVertices[Group],MATCH(Edges[[#This Row],[Vertex 2]],GroupVertices[Vertex],0)),1,1,"")</f>
        <v>10</v>
      </c>
      <c r="BD157" s="48"/>
      <c r="BE157" s="49"/>
      <c r="BF157" s="48"/>
      <c r="BG157" s="49"/>
      <c r="BH157" s="48"/>
      <c r="BI157" s="49"/>
      <c r="BJ157" s="48"/>
      <c r="BK157" s="49"/>
      <c r="BL157" s="48"/>
    </row>
    <row r="158" spans="1:64" ht="15">
      <c r="A158" s="64" t="s">
        <v>313</v>
      </c>
      <c r="B158" s="64" t="s">
        <v>489</v>
      </c>
      <c r="C158" s="65" t="s">
        <v>5054</v>
      </c>
      <c r="D158" s="66">
        <v>3</v>
      </c>
      <c r="E158" s="67" t="s">
        <v>132</v>
      </c>
      <c r="F158" s="68">
        <v>35</v>
      </c>
      <c r="G158" s="65"/>
      <c r="H158" s="69"/>
      <c r="I158" s="70"/>
      <c r="J158" s="70"/>
      <c r="K158" s="34" t="s">
        <v>65</v>
      </c>
      <c r="L158" s="77">
        <v>158</v>
      </c>
      <c r="M158" s="77"/>
      <c r="N158" s="72"/>
      <c r="O158" s="79" t="s">
        <v>506</v>
      </c>
      <c r="P158" s="81">
        <v>43777.000601851854</v>
      </c>
      <c r="Q158" s="79" t="s">
        <v>570</v>
      </c>
      <c r="R158" s="79" t="s">
        <v>688</v>
      </c>
      <c r="S158" s="79" t="s">
        <v>730</v>
      </c>
      <c r="T158" s="79" t="s">
        <v>780</v>
      </c>
      <c r="U158" s="79"/>
      <c r="V158" s="82" t="s">
        <v>975</v>
      </c>
      <c r="W158" s="81">
        <v>43777.000601851854</v>
      </c>
      <c r="X158" s="82" t="s">
        <v>1214</v>
      </c>
      <c r="Y158" s="79"/>
      <c r="Z158" s="79"/>
      <c r="AA158" s="85" t="s">
        <v>1524</v>
      </c>
      <c r="AB158" s="79"/>
      <c r="AC158" s="79" t="b">
        <v>0</v>
      </c>
      <c r="AD158" s="79">
        <v>0</v>
      </c>
      <c r="AE158" s="85" t="s">
        <v>1737</v>
      </c>
      <c r="AF158" s="79" t="b">
        <v>0</v>
      </c>
      <c r="AG158" s="79" t="s">
        <v>1751</v>
      </c>
      <c r="AH158" s="79"/>
      <c r="AI158" s="85" t="s">
        <v>1737</v>
      </c>
      <c r="AJ158" s="79" t="b">
        <v>0</v>
      </c>
      <c r="AK158" s="79">
        <v>0</v>
      </c>
      <c r="AL158" s="85" t="s">
        <v>1737</v>
      </c>
      <c r="AM158" s="79" t="s">
        <v>1777</v>
      </c>
      <c r="AN158" s="79" t="b">
        <v>0</v>
      </c>
      <c r="AO158" s="85" t="s">
        <v>1524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10</v>
      </c>
      <c r="BC158" s="78" t="str">
        <f>REPLACE(INDEX(GroupVertices[Group],MATCH(Edges[[#This Row],[Vertex 2]],GroupVertices[Vertex],0)),1,1,"")</f>
        <v>10</v>
      </c>
      <c r="BD158" s="48">
        <v>1</v>
      </c>
      <c r="BE158" s="49">
        <v>2.7777777777777777</v>
      </c>
      <c r="BF158" s="48">
        <v>0</v>
      </c>
      <c r="BG158" s="49">
        <v>0</v>
      </c>
      <c r="BH158" s="48">
        <v>0</v>
      </c>
      <c r="BI158" s="49">
        <v>0</v>
      </c>
      <c r="BJ158" s="48">
        <v>35</v>
      </c>
      <c r="BK158" s="49">
        <v>97.22222222222223</v>
      </c>
      <c r="BL158" s="48">
        <v>36</v>
      </c>
    </row>
    <row r="159" spans="1:64" ht="15">
      <c r="A159" s="64" t="s">
        <v>314</v>
      </c>
      <c r="B159" s="64" t="s">
        <v>313</v>
      </c>
      <c r="C159" s="65" t="s">
        <v>5054</v>
      </c>
      <c r="D159" s="66">
        <v>3</v>
      </c>
      <c r="E159" s="67" t="s">
        <v>132</v>
      </c>
      <c r="F159" s="68">
        <v>35</v>
      </c>
      <c r="G159" s="65"/>
      <c r="H159" s="69"/>
      <c r="I159" s="70"/>
      <c r="J159" s="70"/>
      <c r="K159" s="34" t="s">
        <v>66</v>
      </c>
      <c r="L159" s="77">
        <v>159</v>
      </c>
      <c r="M159" s="77"/>
      <c r="N159" s="72"/>
      <c r="O159" s="79" t="s">
        <v>506</v>
      </c>
      <c r="P159" s="81">
        <v>43779.69305555556</v>
      </c>
      <c r="Q159" s="79" t="s">
        <v>571</v>
      </c>
      <c r="R159" s="79"/>
      <c r="S159" s="79"/>
      <c r="T159" s="79" t="s">
        <v>781</v>
      </c>
      <c r="U159" s="79"/>
      <c r="V159" s="82" t="s">
        <v>976</v>
      </c>
      <c r="W159" s="81">
        <v>43779.69305555556</v>
      </c>
      <c r="X159" s="82" t="s">
        <v>1215</v>
      </c>
      <c r="Y159" s="79"/>
      <c r="Z159" s="79"/>
      <c r="AA159" s="85" t="s">
        <v>1525</v>
      </c>
      <c r="AB159" s="79"/>
      <c r="AC159" s="79" t="b">
        <v>0</v>
      </c>
      <c r="AD159" s="79">
        <v>0</v>
      </c>
      <c r="AE159" s="85" t="s">
        <v>1737</v>
      </c>
      <c r="AF159" s="79" t="b">
        <v>0</v>
      </c>
      <c r="AG159" s="79" t="s">
        <v>1751</v>
      </c>
      <c r="AH159" s="79"/>
      <c r="AI159" s="85" t="s">
        <v>1737</v>
      </c>
      <c r="AJ159" s="79" t="b">
        <v>0</v>
      </c>
      <c r="AK159" s="79">
        <v>1</v>
      </c>
      <c r="AL159" s="85" t="s">
        <v>1526</v>
      </c>
      <c r="AM159" s="79" t="s">
        <v>1773</v>
      </c>
      <c r="AN159" s="79" t="b">
        <v>0</v>
      </c>
      <c r="AO159" s="85" t="s">
        <v>1526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10</v>
      </c>
      <c r="BC159" s="78" t="str">
        <f>REPLACE(INDEX(GroupVertices[Group],MATCH(Edges[[#This Row],[Vertex 2]],GroupVertices[Vertex],0)),1,1,"")</f>
        <v>10</v>
      </c>
      <c r="BD159" s="48">
        <v>0</v>
      </c>
      <c r="BE159" s="49">
        <v>0</v>
      </c>
      <c r="BF159" s="48">
        <v>0</v>
      </c>
      <c r="BG159" s="49">
        <v>0</v>
      </c>
      <c r="BH159" s="48">
        <v>0</v>
      </c>
      <c r="BI159" s="49">
        <v>0</v>
      </c>
      <c r="BJ159" s="48">
        <v>25</v>
      </c>
      <c r="BK159" s="49">
        <v>100</v>
      </c>
      <c r="BL159" s="48">
        <v>25</v>
      </c>
    </row>
    <row r="160" spans="1:64" ht="15">
      <c r="A160" s="64" t="s">
        <v>313</v>
      </c>
      <c r="B160" s="64" t="s">
        <v>314</v>
      </c>
      <c r="C160" s="65" t="s">
        <v>5055</v>
      </c>
      <c r="D160" s="66">
        <v>6.5</v>
      </c>
      <c r="E160" s="67" t="s">
        <v>136</v>
      </c>
      <c r="F160" s="68">
        <v>23.5</v>
      </c>
      <c r="G160" s="65"/>
      <c r="H160" s="69"/>
      <c r="I160" s="70"/>
      <c r="J160" s="70"/>
      <c r="K160" s="34" t="s">
        <v>66</v>
      </c>
      <c r="L160" s="77">
        <v>160</v>
      </c>
      <c r="M160" s="77"/>
      <c r="N160" s="72"/>
      <c r="O160" s="79" t="s">
        <v>506</v>
      </c>
      <c r="P160" s="81">
        <v>43779.667280092595</v>
      </c>
      <c r="Q160" s="79" t="s">
        <v>572</v>
      </c>
      <c r="R160" s="82" t="s">
        <v>689</v>
      </c>
      <c r="S160" s="79" t="s">
        <v>731</v>
      </c>
      <c r="T160" s="79" t="s">
        <v>782</v>
      </c>
      <c r="U160" s="79"/>
      <c r="V160" s="82" t="s">
        <v>975</v>
      </c>
      <c r="W160" s="81">
        <v>43779.667280092595</v>
      </c>
      <c r="X160" s="82" t="s">
        <v>1216</v>
      </c>
      <c r="Y160" s="79"/>
      <c r="Z160" s="79"/>
      <c r="AA160" s="85" t="s">
        <v>1526</v>
      </c>
      <c r="AB160" s="79"/>
      <c r="AC160" s="79" t="b">
        <v>0</v>
      </c>
      <c r="AD160" s="79">
        <v>0</v>
      </c>
      <c r="AE160" s="85" t="s">
        <v>1737</v>
      </c>
      <c r="AF160" s="79" t="b">
        <v>0</v>
      </c>
      <c r="AG160" s="79" t="s">
        <v>1751</v>
      </c>
      <c r="AH160" s="79"/>
      <c r="AI160" s="85" t="s">
        <v>1737</v>
      </c>
      <c r="AJ160" s="79" t="b">
        <v>0</v>
      </c>
      <c r="AK160" s="79">
        <v>1</v>
      </c>
      <c r="AL160" s="85" t="s">
        <v>1737</v>
      </c>
      <c r="AM160" s="79" t="s">
        <v>1777</v>
      </c>
      <c r="AN160" s="79" t="b">
        <v>0</v>
      </c>
      <c r="AO160" s="85" t="s">
        <v>1526</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10</v>
      </c>
      <c r="BC160" s="78" t="str">
        <f>REPLACE(INDEX(GroupVertices[Group],MATCH(Edges[[#This Row],[Vertex 2]],GroupVertices[Vertex],0)),1,1,"")</f>
        <v>10</v>
      </c>
      <c r="BD160" s="48">
        <v>0</v>
      </c>
      <c r="BE160" s="49">
        <v>0</v>
      </c>
      <c r="BF160" s="48">
        <v>0</v>
      </c>
      <c r="BG160" s="49">
        <v>0</v>
      </c>
      <c r="BH160" s="48">
        <v>0</v>
      </c>
      <c r="BI160" s="49">
        <v>0</v>
      </c>
      <c r="BJ160" s="48">
        <v>37</v>
      </c>
      <c r="BK160" s="49">
        <v>100</v>
      </c>
      <c r="BL160" s="48">
        <v>37</v>
      </c>
    </row>
    <row r="161" spans="1:64" ht="15">
      <c r="A161" s="64" t="s">
        <v>313</v>
      </c>
      <c r="B161" s="64" t="s">
        <v>314</v>
      </c>
      <c r="C161" s="65" t="s">
        <v>5055</v>
      </c>
      <c r="D161" s="66">
        <v>6.5</v>
      </c>
      <c r="E161" s="67" t="s">
        <v>136</v>
      </c>
      <c r="F161" s="68">
        <v>23.5</v>
      </c>
      <c r="G161" s="65"/>
      <c r="H161" s="69"/>
      <c r="I161" s="70"/>
      <c r="J161" s="70"/>
      <c r="K161" s="34" t="s">
        <v>66</v>
      </c>
      <c r="L161" s="77">
        <v>161</v>
      </c>
      <c r="M161" s="77"/>
      <c r="N161" s="72"/>
      <c r="O161" s="79" t="s">
        <v>506</v>
      </c>
      <c r="P161" s="81">
        <v>43782.62648148148</v>
      </c>
      <c r="Q161" s="79" t="s">
        <v>573</v>
      </c>
      <c r="R161" s="82" t="s">
        <v>690</v>
      </c>
      <c r="S161" s="79" t="s">
        <v>732</v>
      </c>
      <c r="T161" s="79" t="s">
        <v>783</v>
      </c>
      <c r="U161" s="82" t="s">
        <v>850</v>
      </c>
      <c r="V161" s="82" t="s">
        <v>850</v>
      </c>
      <c r="W161" s="81">
        <v>43782.62648148148</v>
      </c>
      <c r="X161" s="82" t="s">
        <v>1217</v>
      </c>
      <c r="Y161" s="79"/>
      <c r="Z161" s="79"/>
      <c r="AA161" s="85" t="s">
        <v>1527</v>
      </c>
      <c r="AB161" s="79"/>
      <c r="AC161" s="79" t="b">
        <v>0</v>
      </c>
      <c r="AD161" s="79">
        <v>0</v>
      </c>
      <c r="AE161" s="85" t="s">
        <v>1737</v>
      </c>
      <c r="AF161" s="79" t="b">
        <v>0</v>
      </c>
      <c r="AG161" s="79" t="s">
        <v>1751</v>
      </c>
      <c r="AH161" s="79"/>
      <c r="AI161" s="85" t="s">
        <v>1737</v>
      </c>
      <c r="AJ161" s="79" t="b">
        <v>0</v>
      </c>
      <c r="AK161" s="79">
        <v>0</v>
      </c>
      <c r="AL161" s="85" t="s">
        <v>1737</v>
      </c>
      <c r="AM161" s="79" t="s">
        <v>1777</v>
      </c>
      <c r="AN161" s="79" t="b">
        <v>0</v>
      </c>
      <c r="AO161" s="85" t="s">
        <v>1527</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10</v>
      </c>
      <c r="BC161" s="78" t="str">
        <f>REPLACE(INDEX(GroupVertices[Group],MATCH(Edges[[#This Row],[Vertex 2]],GroupVertices[Vertex],0)),1,1,"")</f>
        <v>10</v>
      </c>
      <c r="BD161" s="48">
        <v>0</v>
      </c>
      <c r="BE161" s="49">
        <v>0</v>
      </c>
      <c r="BF161" s="48">
        <v>1</v>
      </c>
      <c r="BG161" s="49">
        <v>2.4390243902439024</v>
      </c>
      <c r="BH161" s="48">
        <v>0</v>
      </c>
      <c r="BI161" s="49">
        <v>0</v>
      </c>
      <c r="BJ161" s="48">
        <v>40</v>
      </c>
      <c r="BK161" s="49">
        <v>97.5609756097561</v>
      </c>
      <c r="BL161" s="48">
        <v>41</v>
      </c>
    </row>
    <row r="162" spans="1:64" ht="15">
      <c r="A162" s="64" t="s">
        <v>313</v>
      </c>
      <c r="B162" s="64" t="s">
        <v>313</v>
      </c>
      <c r="C162" s="65" t="s">
        <v>5056</v>
      </c>
      <c r="D162" s="66">
        <v>10</v>
      </c>
      <c r="E162" s="67" t="s">
        <v>136</v>
      </c>
      <c r="F162" s="68">
        <v>12</v>
      </c>
      <c r="G162" s="65"/>
      <c r="H162" s="69"/>
      <c r="I162" s="70"/>
      <c r="J162" s="70"/>
      <c r="K162" s="34" t="s">
        <v>65</v>
      </c>
      <c r="L162" s="77">
        <v>162</v>
      </c>
      <c r="M162" s="77"/>
      <c r="N162" s="72"/>
      <c r="O162" s="79" t="s">
        <v>176</v>
      </c>
      <c r="P162" s="81">
        <v>43774.58459490741</v>
      </c>
      <c r="Q162" s="79" t="s">
        <v>574</v>
      </c>
      <c r="R162" s="82" t="s">
        <v>691</v>
      </c>
      <c r="S162" s="79" t="s">
        <v>733</v>
      </c>
      <c r="T162" s="79" t="s">
        <v>747</v>
      </c>
      <c r="U162" s="82" t="s">
        <v>851</v>
      </c>
      <c r="V162" s="82" t="s">
        <v>851</v>
      </c>
      <c r="W162" s="81">
        <v>43774.58459490741</v>
      </c>
      <c r="X162" s="82" t="s">
        <v>1218</v>
      </c>
      <c r="Y162" s="79"/>
      <c r="Z162" s="79"/>
      <c r="AA162" s="85" t="s">
        <v>1528</v>
      </c>
      <c r="AB162" s="79"/>
      <c r="AC162" s="79" t="b">
        <v>0</v>
      </c>
      <c r="AD162" s="79">
        <v>2</v>
      </c>
      <c r="AE162" s="85" t="s">
        <v>1737</v>
      </c>
      <c r="AF162" s="79" t="b">
        <v>0</v>
      </c>
      <c r="AG162" s="79" t="s">
        <v>1751</v>
      </c>
      <c r="AH162" s="79"/>
      <c r="AI162" s="85" t="s">
        <v>1737</v>
      </c>
      <c r="AJ162" s="79" t="b">
        <v>0</v>
      </c>
      <c r="AK162" s="79">
        <v>1</v>
      </c>
      <c r="AL162" s="85" t="s">
        <v>1737</v>
      </c>
      <c r="AM162" s="79" t="s">
        <v>1777</v>
      </c>
      <c r="AN162" s="79" t="b">
        <v>0</v>
      </c>
      <c r="AO162" s="85" t="s">
        <v>1528</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10</v>
      </c>
      <c r="BC162" s="78" t="str">
        <f>REPLACE(INDEX(GroupVertices[Group],MATCH(Edges[[#This Row],[Vertex 2]],GroupVertices[Vertex],0)),1,1,"")</f>
        <v>10</v>
      </c>
      <c r="BD162" s="48">
        <v>0</v>
      </c>
      <c r="BE162" s="49">
        <v>0</v>
      </c>
      <c r="BF162" s="48">
        <v>0</v>
      </c>
      <c r="BG162" s="49">
        <v>0</v>
      </c>
      <c r="BH162" s="48">
        <v>0</v>
      </c>
      <c r="BI162" s="49">
        <v>0</v>
      </c>
      <c r="BJ162" s="48">
        <v>36</v>
      </c>
      <c r="BK162" s="49">
        <v>100</v>
      </c>
      <c r="BL162" s="48">
        <v>36</v>
      </c>
    </row>
    <row r="163" spans="1:64" ht="15">
      <c r="A163" s="64" t="s">
        <v>313</v>
      </c>
      <c r="B163" s="64" t="s">
        <v>313</v>
      </c>
      <c r="C163" s="65" t="s">
        <v>5056</v>
      </c>
      <c r="D163" s="66">
        <v>10</v>
      </c>
      <c r="E163" s="67" t="s">
        <v>136</v>
      </c>
      <c r="F163" s="68">
        <v>12</v>
      </c>
      <c r="G163" s="65"/>
      <c r="H163" s="69"/>
      <c r="I163" s="70"/>
      <c r="J163" s="70"/>
      <c r="K163" s="34" t="s">
        <v>65</v>
      </c>
      <c r="L163" s="77">
        <v>163</v>
      </c>
      <c r="M163" s="77"/>
      <c r="N163" s="72"/>
      <c r="O163" s="79" t="s">
        <v>176</v>
      </c>
      <c r="P163" s="81">
        <v>43775.62645833333</v>
      </c>
      <c r="Q163" s="79" t="s">
        <v>575</v>
      </c>
      <c r="R163" s="82" t="s">
        <v>692</v>
      </c>
      <c r="S163" s="79" t="s">
        <v>734</v>
      </c>
      <c r="T163" s="79" t="s">
        <v>784</v>
      </c>
      <c r="U163" s="79"/>
      <c r="V163" s="82" t="s">
        <v>975</v>
      </c>
      <c r="W163" s="81">
        <v>43775.62645833333</v>
      </c>
      <c r="X163" s="82" t="s">
        <v>1219</v>
      </c>
      <c r="Y163" s="79"/>
      <c r="Z163" s="79"/>
      <c r="AA163" s="85" t="s">
        <v>1529</v>
      </c>
      <c r="AB163" s="79"/>
      <c r="AC163" s="79" t="b">
        <v>0</v>
      </c>
      <c r="AD163" s="79">
        <v>0</v>
      </c>
      <c r="AE163" s="85" t="s">
        <v>1737</v>
      </c>
      <c r="AF163" s="79" t="b">
        <v>0</v>
      </c>
      <c r="AG163" s="79" t="s">
        <v>1751</v>
      </c>
      <c r="AH163" s="79"/>
      <c r="AI163" s="85" t="s">
        <v>1737</v>
      </c>
      <c r="AJ163" s="79" t="b">
        <v>0</v>
      </c>
      <c r="AK163" s="79">
        <v>0</v>
      </c>
      <c r="AL163" s="85" t="s">
        <v>1737</v>
      </c>
      <c r="AM163" s="79" t="s">
        <v>1777</v>
      </c>
      <c r="AN163" s="79" t="b">
        <v>0</v>
      </c>
      <c r="AO163" s="85" t="s">
        <v>1529</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10</v>
      </c>
      <c r="BC163" s="78" t="str">
        <f>REPLACE(INDEX(GroupVertices[Group],MATCH(Edges[[#This Row],[Vertex 2]],GroupVertices[Vertex],0)),1,1,"")</f>
        <v>10</v>
      </c>
      <c r="BD163" s="48">
        <v>2</v>
      </c>
      <c r="BE163" s="49">
        <v>6.451612903225806</v>
      </c>
      <c r="BF163" s="48">
        <v>1</v>
      </c>
      <c r="BG163" s="49">
        <v>3.225806451612903</v>
      </c>
      <c r="BH163" s="48">
        <v>0</v>
      </c>
      <c r="BI163" s="49">
        <v>0</v>
      </c>
      <c r="BJ163" s="48">
        <v>28</v>
      </c>
      <c r="BK163" s="49">
        <v>90.3225806451613</v>
      </c>
      <c r="BL163" s="48">
        <v>31</v>
      </c>
    </row>
    <row r="164" spans="1:64" ht="15">
      <c r="A164" s="64" t="s">
        <v>313</v>
      </c>
      <c r="B164" s="64" t="s">
        <v>313</v>
      </c>
      <c r="C164" s="65" t="s">
        <v>5056</v>
      </c>
      <c r="D164" s="66">
        <v>10</v>
      </c>
      <c r="E164" s="67" t="s">
        <v>136</v>
      </c>
      <c r="F164" s="68">
        <v>12</v>
      </c>
      <c r="G164" s="65"/>
      <c r="H164" s="69"/>
      <c r="I164" s="70"/>
      <c r="J164" s="70"/>
      <c r="K164" s="34" t="s">
        <v>65</v>
      </c>
      <c r="L164" s="77">
        <v>164</v>
      </c>
      <c r="M164" s="77"/>
      <c r="N164" s="72"/>
      <c r="O164" s="79" t="s">
        <v>176</v>
      </c>
      <c r="P164" s="81">
        <v>43775.710023148145</v>
      </c>
      <c r="Q164" s="79" t="s">
        <v>576</v>
      </c>
      <c r="R164" s="82" t="s">
        <v>693</v>
      </c>
      <c r="S164" s="79" t="s">
        <v>733</v>
      </c>
      <c r="T164" s="79" t="s">
        <v>746</v>
      </c>
      <c r="U164" s="79"/>
      <c r="V164" s="82" t="s">
        <v>975</v>
      </c>
      <c r="W164" s="81">
        <v>43775.710023148145</v>
      </c>
      <c r="X164" s="82" t="s">
        <v>1220</v>
      </c>
      <c r="Y164" s="79"/>
      <c r="Z164" s="79"/>
      <c r="AA164" s="85" t="s">
        <v>1530</v>
      </c>
      <c r="AB164" s="79"/>
      <c r="AC164" s="79" t="b">
        <v>0</v>
      </c>
      <c r="AD164" s="79">
        <v>0</v>
      </c>
      <c r="AE164" s="85" t="s">
        <v>1737</v>
      </c>
      <c r="AF164" s="79" t="b">
        <v>0</v>
      </c>
      <c r="AG164" s="79" t="s">
        <v>1751</v>
      </c>
      <c r="AH164" s="79"/>
      <c r="AI164" s="85" t="s">
        <v>1737</v>
      </c>
      <c r="AJ164" s="79" t="b">
        <v>0</v>
      </c>
      <c r="AK164" s="79">
        <v>0</v>
      </c>
      <c r="AL164" s="85" t="s">
        <v>1737</v>
      </c>
      <c r="AM164" s="79" t="s">
        <v>1777</v>
      </c>
      <c r="AN164" s="79" t="b">
        <v>0</v>
      </c>
      <c r="AO164" s="85" t="s">
        <v>1530</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10</v>
      </c>
      <c r="BC164" s="78" t="str">
        <f>REPLACE(INDEX(GroupVertices[Group],MATCH(Edges[[#This Row],[Vertex 2]],GroupVertices[Vertex],0)),1,1,"")</f>
        <v>10</v>
      </c>
      <c r="BD164" s="48">
        <v>2</v>
      </c>
      <c r="BE164" s="49">
        <v>6.25</v>
      </c>
      <c r="BF164" s="48">
        <v>1</v>
      </c>
      <c r="BG164" s="49">
        <v>3.125</v>
      </c>
      <c r="BH164" s="48">
        <v>0</v>
      </c>
      <c r="BI164" s="49">
        <v>0</v>
      </c>
      <c r="BJ164" s="48">
        <v>29</v>
      </c>
      <c r="BK164" s="49">
        <v>90.625</v>
      </c>
      <c r="BL164" s="48">
        <v>32</v>
      </c>
    </row>
    <row r="165" spans="1:64" ht="15">
      <c r="A165" s="64" t="s">
        <v>313</v>
      </c>
      <c r="B165" s="64" t="s">
        <v>313</v>
      </c>
      <c r="C165" s="65" t="s">
        <v>5056</v>
      </c>
      <c r="D165" s="66">
        <v>10</v>
      </c>
      <c r="E165" s="67" t="s">
        <v>136</v>
      </c>
      <c r="F165" s="68">
        <v>12</v>
      </c>
      <c r="G165" s="65"/>
      <c r="H165" s="69"/>
      <c r="I165" s="70"/>
      <c r="J165" s="70"/>
      <c r="K165" s="34" t="s">
        <v>65</v>
      </c>
      <c r="L165" s="77">
        <v>165</v>
      </c>
      <c r="M165" s="77"/>
      <c r="N165" s="72"/>
      <c r="O165" s="79" t="s">
        <v>176</v>
      </c>
      <c r="P165" s="81">
        <v>43781.86462962963</v>
      </c>
      <c r="Q165" s="79" t="s">
        <v>577</v>
      </c>
      <c r="R165" s="82" t="s">
        <v>694</v>
      </c>
      <c r="S165" s="79" t="s">
        <v>735</v>
      </c>
      <c r="T165" s="79" t="s">
        <v>785</v>
      </c>
      <c r="U165" s="79"/>
      <c r="V165" s="82" t="s">
        <v>975</v>
      </c>
      <c r="W165" s="81">
        <v>43781.86462962963</v>
      </c>
      <c r="X165" s="82" t="s">
        <v>1221</v>
      </c>
      <c r="Y165" s="79"/>
      <c r="Z165" s="79"/>
      <c r="AA165" s="85" t="s">
        <v>1531</v>
      </c>
      <c r="AB165" s="79"/>
      <c r="AC165" s="79" t="b">
        <v>0</v>
      </c>
      <c r="AD165" s="79">
        <v>0</v>
      </c>
      <c r="AE165" s="85" t="s">
        <v>1737</v>
      </c>
      <c r="AF165" s="79" t="b">
        <v>0</v>
      </c>
      <c r="AG165" s="79" t="s">
        <v>1751</v>
      </c>
      <c r="AH165" s="79"/>
      <c r="AI165" s="85" t="s">
        <v>1737</v>
      </c>
      <c r="AJ165" s="79" t="b">
        <v>0</v>
      </c>
      <c r="AK165" s="79">
        <v>0</v>
      </c>
      <c r="AL165" s="85" t="s">
        <v>1737</v>
      </c>
      <c r="AM165" s="79" t="s">
        <v>1777</v>
      </c>
      <c r="AN165" s="79" t="b">
        <v>0</v>
      </c>
      <c r="AO165" s="85" t="s">
        <v>1531</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10</v>
      </c>
      <c r="BC165" s="78" t="str">
        <f>REPLACE(INDEX(GroupVertices[Group],MATCH(Edges[[#This Row],[Vertex 2]],GroupVertices[Vertex],0)),1,1,"")</f>
        <v>10</v>
      </c>
      <c r="BD165" s="48">
        <v>1</v>
      </c>
      <c r="BE165" s="49">
        <v>2.9411764705882355</v>
      </c>
      <c r="BF165" s="48">
        <v>0</v>
      </c>
      <c r="BG165" s="49">
        <v>0</v>
      </c>
      <c r="BH165" s="48">
        <v>0</v>
      </c>
      <c r="BI165" s="49">
        <v>0</v>
      </c>
      <c r="BJ165" s="48">
        <v>33</v>
      </c>
      <c r="BK165" s="49">
        <v>97.05882352941177</v>
      </c>
      <c r="BL165" s="48">
        <v>34</v>
      </c>
    </row>
    <row r="166" spans="1:64" ht="15">
      <c r="A166" s="64" t="s">
        <v>315</v>
      </c>
      <c r="B166" s="64" t="s">
        <v>315</v>
      </c>
      <c r="C166" s="65" t="s">
        <v>5054</v>
      </c>
      <c r="D166" s="66">
        <v>3</v>
      </c>
      <c r="E166" s="67" t="s">
        <v>132</v>
      </c>
      <c r="F166" s="68">
        <v>35</v>
      </c>
      <c r="G166" s="65"/>
      <c r="H166" s="69"/>
      <c r="I166" s="70"/>
      <c r="J166" s="70"/>
      <c r="K166" s="34" t="s">
        <v>65</v>
      </c>
      <c r="L166" s="77">
        <v>166</v>
      </c>
      <c r="M166" s="77"/>
      <c r="N166" s="72"/>
      <c r="O166" s="79" t="s">
        <v>176</v>
      </c>
      <c r="P166" s="81">
        <v>43782.66747685185</v>
      </c>
      <c r="Q166" s="79" t="s">
        <v>578</v>
      </c>
      <c r="R166" s="82" t="s">
        <v>695</v>
      </c>
      <c r="S166" s="79" t="s">
        <v>736</v>
      </c>
      <c r="T166" s="79" t="s">
        <v>786</v>
      </c>
      <c r="U166" s="79"/>
      <c r="V166" s="82" t="s">
        <v>977</v>
      </c>
      <c r="W166" s="81">
        <v>43782.66747685185</v>
      </c>
      <c r="X166" s="82" t="s">
        <v>1222</v>
      </c>
      <c r="Y166" s="79">
        <v>58.34712</v>
      </c>
      <c r="Z166" s="79">
        <v>8.57921</v>
      </c>
      <c r="AA166" s="85" t="s">
        <v>1532</v>
      </c>
      <c r="AB166" s="79"/>
      <c r="AC166" s="79" t="b">
        <v>0</v>
      </c>
      <c r="AD166" s="79">
        <v>0</v>
      </c>
      <c r="AE166" s="85" t="s">
        <v>1737</v>
      </c>
      <c r="AF166" s="79" t="b">
        <v>0</v>
      </c>
      <c r="AG166" s="79" t="s">
        <v>1751</v>
      </c>
      <c r="AH166" s="79"/>
      <c r="AI166" s="85" t="s">
        <v>1737</v>
      </c>
      <c r="AJ166" s="79" t="b">
        <v>0</v>
      </c>
      <c r="AK166" s="79">
        <v>0</v>
      </c>
      <c r="AL166" s="85" t="s">
        <v>1737</v>
      </c>
      <c r="AM166" s="79" t="s">
        <v>1792</v>
      </c>
      <c r="AN166" s="79" t="b">
        <v>0</v>
      </c>
      <c r="AO166" s="85" t="s">
        <v>1532</v>
      </c>
      <c r="AP166" s="79" t="s">
        <v>176</v>
      </c>
      <c r="AQ166" s="79">
        <v>0</v>
      </c>
      <c r="AR166" s="79">
        <v>0</v>
      </c>
      <c r="AS166" s="79" t="s">
        <v>1806</v>
      </c>
      <c r="AT166" s="79" t="s">
        <v>1811</v>
      </c>
      <c r="AU166" s="79" t="s">
        <v>1814</v>
      </c>
      <c r="AV166" s="79" t="s">
        <v>1817</v>
      </c>
      <c r="AW166" s="79" t="s">
        <v>1822</v>
      </c>
      <c r="AX166" s="79" t="s">
        <v>1827</v>
      </c>
      <c r="AY166" s="79" t="s">
        <v>1830</v>
      </c>
      <c r="AZ166" s="82" t="s">
        <v>1833</v>
      </c>
      <c r="BA166">
        <v>1</v>
      </c>
      <c r="BB166" s="78" t="str">
        <f>REPLACE(INDEX(GroupVertices[Group],MATCH(Edges[[#This Row],[Vertex 1]],GroupVertices[Vertex],0)),1,1,"")</f>
        <v>3</v>
      </c>
      <c r="BC166" s="78" t="str">
        <f>REPLACE(INDEX(GroupVertices[Group],MATCH(Edges[[#This Row],[Vertex 2]],GroupVertices[Vertex],0)),1,1,"")</f>
        <v>3</v>
      </c>
      <c r="BD166" s="48">
        <v>3</v>
      </c>
      <c r="BE166" s="49">
        <v>15</v>
      </c>
      <c r="BF166" s="48">
        <v>0</v>
      </c>
      <c r="BG166" s="49">
        <v>0</v>
      </c>
      <c r="BH166" s="48">
        <v>0</v>
      </c>
      <c r="BI166" s="49">
        <v>0</v>
      </c>
      <c r="BJ166" s="48">
        <v>17</v>
      </c>
      <c r="BK166" s="49">
        <v>85</v>
      </c>
      <c r="BL166" s="48">
        <v>20</v>
      </c>
    </row>
    <row r="167" spans="1:64" ht="15">
      <c r="A167" s="64" t="s">
        <v>316</v>
      </c>
      <c r="B167" s="64" t="s">
        <v>317</v>
      </c>
      <c r="C167" s="65" t="s">
        <v>5054</v>
      </c>
      <c r="D167" s="66">
        <v>3</v>
      </c>
      <c r="E167" s="67" t="s">
        <v>132</v>
      </c>
      <c r="F167" s="68">
        <v>35</v>
      </c>
      <c r="G167" s="65"/>
      <c r="H167" s="69"/>
      <c r="I167" s="70"/>
      <c r="J167" s="70"/>
      <c r="K167" s="34" t="s">
        <v>66</v>
      </c>
      <c r="L167" s="77">
        <v>167</v>
      </c>
      <c r="M167" s="77"/>
      <c r="N167" s="72"/>
      <c r="O167" s="79" t="s">
        <v>506</v>
      </c>
      <c r="P167" s="81">
        <v>43782.3434375</v>
      </c>
      <c r="Q167" s="79" t="s">
        <v>579</v>
      </c>
      <c r="R167" s="79"/>
      <c r="S167" s="79"/>
      <c r="T167" s="79" t="s">
        <v>779</v>
      </c>
      <c r="U167" s="82" t="s">
        <v>852</v>
      </c>
      <c r="V167" s="82" t="s">
        <v>852</v>
      </c>
      <c r="W167" s="81">
        <v>43782.3434375</v>
      </c>
      <c r="X167" s="82" t="s">
        <v>1223</v>
      </c>
      <c r="Y167" s="79"/>
      <c r="Z167" s="79"/>
      <c r="AA167" s="85" t="s">
        <v>1533</v>
      </c>
      <c r="AB167" s="79"/>
      <c r="AC167" s="79" t="b">
        <v>0</v>
      </c>
      <c r="AD167" s="79">
        <v>6</v>
      </c>
      <c r="AE167" s="85" t="s">
        <v>1737</v>
      </c>
      <c r="AF167" s="79" t="b">
        <v>0</v>
      </c>
      <c r="AG167" s="79" t="s">
        <v>1751</v>
      </c>
      <c r="AH167" s="79"/>
      <c r="AI167" s="85" t="s">
        <v>1737</v>
      </c>
      <c r="AJ167" s="79" t="b">
        <v>0</v>
      </c>
      <c r="AK167" s="79">
        <v>4</v>
      </c>
      <c r="AL167" s="85" t="s">
        <v>1737</v>
      </c>
      <c r="AM167" s="79" t="s">
        <v>1772</v>
      </c>
      <c r="AN167" s="79" t="b">
        <v>0</v>
      </c>
      <c r="AO167" s="85" t="s">
        <v>1533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15</v>
      </c>
      <c r="BC167" s="78" t="str">
        <f>REPLACE(INDEX(GroupVertices[Group],MATCH(Edges[[#This Row],[Vertex 2]],GroupVertices[Vertex],0)),1,1,"")</f>
        <v>15</v>
      </c>
      <c r="BD167" s="48"/>
      <c r="BE167" s="49"/>
      <c r="BF167" s="48"/>
      <c r="BG167" s="49"/>
      <c r="BH167" s="48"/>
      <c r="BI167" s="49"/>
      <c r="BJ167" s="48"/>
      <c r="BK167" s="49"/>
      <c r="BL167" s="48"/>
    </row>
    <row r="168" spans="1:64" ht="15">
      <c r="A168" s="64" t="s">
        <v>317</v>
      </c>
      <c r="B168" s="64" t="s">
        <v>486</v>
      </c>
      <c r="C168" s="65" t="s">
        <v>5054</v>
      </c>
      <c r="D168" s="66">
        <v>3</v>
      </c>
      <c r="E168" s="67" t="s">
        <v>132</v>
      </c>
      <c r="F168" s="68">
        <v>35</v>
      </c>
      <c r="G168" s="65"/>
      <c r="H168" s="69"/>
      <c r="I168" s="70"/>
      <c r="J168" s="70"/>
      <c r="K168" s="34" t="s">
        <v>65</v>
      </c>
      <c r="L168" s="77">
        <v>168</v>
      </c>
      <c r="M168" s="77"/>
      <c r="N168" s="72"/>
      <c r="O168" s="79" t="s">
        <v>506</v>
      </c>
      <c r="P168" s="81">
        <v>43782.39597222222</v>
      </c>
      <c r="Q168" s="79" t="s">
        <v>569</v>
      </c>
      <c r="R168" s="79"/>
      <c r="S168" s="79"/>
      <c r="T168" s="79" t="s">
        <v>779</v>
      </c>
      <c r="U168" s="79"/>
      <c r="V168" s="82" t="s">
        <v>978</v>
      </c>
      <c r="W168" s="81">
        <v>43782.39597222222</v>
      </c>
      <c r="X168" s="82" t="s">
        <v>1224</v>
      </c>
      <c r="Y168" s="79"/>
      <c r="Z168" s="79"/>
      <c r="AA168" s="85" t="s">
        <v>1534</v>
      </c>
      <c r="AB168" s="79"/>
      <c r="AC168" s="79" t="b">
        <v>0</v>
      </c>
      <c r="AD168" s="79">
        <v>0</v>
      </c>
      <c r="AE168" s="85" t="s">
        <v>1737</v>
      </c>
      <c r="AF168" s="79" t="b">
        <v>0</v>
      </c>
      <c r="AG168" s="79" t="s">
        <v>1751</v>
      </c>
      <c r="AH168" s="79"/>
      <c r="AI168" s="85" t="s">
        <v>1737</v>
      </c>
      <c r="AJ168" s="79" t="b">
        <v>0</v>
      </c>
      <c r="AK168" s="79">
        <v>4</v>
      </c>
      <c r="AL168" s="85" t="s">
        <v>1533</v>
      </c>
      <c r="AM168" s="79" t="s">
        <v>1775</v>
      </c>
      <c r="AN168" s="79" t="b">
        <v>0</v>
      </c>
      <c r="AO168" s="85" t="s">
        <v>1533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15</v>
      </c>
      <c r="BC168" s="78" t="str">
        <f>REPLACE(INDEX(GroupVertices[Group],MATCH(Edges[[#This Row],[Vertex 2]],GroupVertices[Vertex],0)),1,1,"")</f>
        <v>15</v>
      </c>
      <c r="BD168" s="48"/>
      <c r="BE168" s="49"/>
      <c r="BF168" s="48"/>
      <c r="BG168" s="49"/>
      <c r="BH168" s="48"/>
      <c r="BI168" s="49"/>
      <c r="BJ168" s="48"/>
      <c r="BK168" s="49"/>
      <c r="BL168" s="48"/>
    </row>
    <row r="169" spans="1:64" ht="15">
      <c r="A169" s="64" t="s">
        <v>317</v>
      </c>
      <c r="B169" s="64" t="s">
        <v>316</v>
      </c>
      <c r="C169" s="65" t="s">
        <v>5054</v>
      </c>
      <c r="D169" s="66">
        <v>3</v>
      </c>
      <c r="E169" s="67" t="s">
        <v>132</v>
      </c>
      <c r="F169" s="68">
        <v>35</v>
      </c>
      <c r="G169" s="65"/>
      <c r="H169" s="69"/>
      <c r="I169" s="70"/>
      <c r="J169" s="70"/>
      <c r="K169" s="34" t="s">
        <v>66</v>
      </c>
      <c r="L169" s="77">
        <v>169</v>
      </c>
      <c r="M169" s="77"/>
      <c r="N169" s="72"/>
      <c r="O169" s="79" t="s">
        <v>506</v>
      </c>
      <c r="P169" s="81">
        <v>43782.39597222222</v>
      </c>
      <c r="Q169" s="79" t="s">
        <v>569</v>
      </c>
      <c r="R169" s="79"/>
      <c r="S169" s="79"/>
      <c r="T169" s="79" t="s">
        <v>779</v>
      </c>
      <c r="U169" s="79"/>
      <c r="V169" s="82" t="s">
        <v>978</v>
      </c>
      <c r="W169" s="81">
        <v>43782.39597222222</v>
      </c>
      <c r="X169" s="82" t="s">
        <v>1224</v>
      </c>
      <c r="Y169" s="79"/>
      <c r="Z169" s="79"/>
      <c r="AA169" s="85" t="s">
        <v>1534</v>
      </c>
      <c r="AB169" s="79"/>
      <c r="AC169" s="79" t="b">
        <v>0</v>
      </c>
      <c r="AD169" s="79">
        <v>0</v>
      </c>
      <c r="AE169" s="85" t="s">
        <v>1737</v>
      </c>
      <c r="AF169" s="79" t="b">
        <v>0</v>
      </c>
      <c r="AG169" s="79" t="s">
        <v>1751</v>
      </c>
      <c r="AH169" s="79"/>
      <c r="AI169" s="85" t="s">
        <v>1737</v>
      </c>
      <c r="AJ169" s="79" t="b">
        <v>0</v>
      </c>
      <c r="AK169" s="79">
        <v>4</v>
      </c>
      <c r="AL169" s="85" t="s">
        <v>1533</v>
      </c>
      <c r="AM169" s="79" t="s">
        <v>1775</v>
      </c>
      <c r="AN169" s="79" t="b">
        <v>0</v>
      </c>
      <c r="AO169" s="85" t="s">
        <v>1533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15</v>
      </c>
      <c r="BC169" s="78" t="str">
        <f>REPLACE(INDEX(GroupVertices[Group],MATCH(Edges[[#This Row],[Vertex 2]],GroupVertices[Vertex],0)),1,1,"")</f>
        <v>15</v>
      </c>
      <c r="BD169" s="48">
        <v>2</v>
      </c>
      <c r="BE169" s="49">
        <v>9.523809523809524</v>
      </c>
      <c r="BF169" s="48">
        <v>0</v>
      </c>
      <c r="BG169" s="49">
        <v>0</v>
      </c>
      <c r="BH169" s="48">
        <v>0</v>
      </c>
      <c r="BI169" s="49">
        <v>0</v>
      </c>
      <c r="BJ169" s="48">
        <v>19</v>
      </c>
      <c r="BK169" s="49">
        <v>90.47619047619048</v>
      </c>
      <c r="BL169" s="48">
        <v>21</v>
      </c>
    </row>
    <row r="170" spans="1:64" ht="15">
      <c r="A170" s="64" t="s">
        <v>318</v>
      </c>
      <c r="B170" s="64" t="s">
        <v>317</v>
      </c>
      <c r="C170" s="65" t="s">
        <v>5054</v>
      </c>
      <c r="D170" s="66">
        <v>3</v>
      </c>
      <c r="E170" s="67" t="s">
        <v>132</v>
      </c>
      <c r="F170" s="68">
        <v>35</v>
      </c>
      <c r="G170" s="65"/>
      <c r="H170" s="69"/>
      <c r="I170" s="70"/>
      <c r="J170" s="70"/>
      <c r="K170" s="34" t="s">
        <v>65</v>
      </c>
      <c r="L170" s="77">
        <v>170</v>
      </c>
      <c r="M170" s="77"/>
      <c r="N170" s="72"/>
      <c r="O170" s="79" t="s">
        <v>506</v>
      </c>
      <c r="P170" s="81">
        <v>43782.6796875</v>
      </c>
      <c r="Q170" s="79" t="s">
        <v>569</v>
      </c>
      <c r="R170" s="79"/>
      <c r="S170" s="79"/>
      <c r="T170" s="79" t="s">
        <v>779</v>
      </c>
      <c r="U170" s="79"/>
      <c r="V170" s="82" t="s">
        <v>979</v>
      </c>
      <c r="W170" s="81">
        <v>43782.6796875</v>
      </c>
      <c r="X170" s="82" t="s">
        <v>1225</v>
      </c>
      <c r="Y170" s="79"/>
      <c r="Z170" s="79"/>
      <c r="AA170" s="85" t="s">
        <v>1535</v>
      </c>
      <c r="AB170" s="79"/>
      <c r="AC170" s="79" t="b">
        <v>0</v>
      </c>
      <c r="AD170" s="79">
        <v>0</v>
      </c>
      <c r="AE170" s="85" t="s">
        <v>1737</v>
      </c>
      <c r="AF170" s="79" t="b">
        <v>0</v>
      </c>
      <c r="AG170" s="79" t="s">
        <v>1751</v>
      </c>
      <c r="AH170" s="79"/>
      <c r="AI170" s="85" t="s">
        <v>1737</v>
      </c>
      <c r="AJ170" s="79" t="b">
        <v>0</v>
      </c>
      <c r="AK170" s="79">
        <v>4</v>
      </c>
      <c r="AL170" s="85" t="s">
        <v>1533</v>
      </c>
      <c r="AM170" s="79" t="s">
        <v>1772</v>
      </c>
      <c r="AN170" s="79" t="b">
        <v>0</v>
      </c>
      <c r="AO170" s="85" t="s">
        <v>1533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15</v>
      </c>
      <c r="BC170" s="78" t="str">
        <f>REPLACE(INDEX(GroupVertices[Group],MATCH(Edges[[#This Row],[Vertex 2]],GroupVertices[Vertex],0)),1,1,"")</f>
        <v>15</v>
      </c>
      <c r="BD170" s="48"/>
      <c r="BE170" s="49"/>
      <c r="BF170" s="48"/>
      <c r="BG170" s="49"/>
      <c r="BH170" s="48"/>
      <c r="BI170" s="49"/>
      <c r="BJ170" s="48"/>
      <c r="BK170" s="49"/>
      <c r="BL170" s="48"/>
    </row>
    <row r="171" spans="1:64" ht="15">
      <c r="A171" s="64" t="s">
        <v>316</v>
      </c>
      <c r="B171" s="64" t="s">
        <v>486</v>
      </c>
      <c r="C171" s="65" t="s">
        <v>5054</v>
      </c>
      <c r="D171" s="66">
        <v>3</v>
      </c>
      <c r="E171" s="67" t="s">
        <v>132</v>
      </c>
      <c r="F171" s="68">
        <v>35</v>
      </c>
      <c r="G171" s="65"/>
      <c r="H171" s="69"/>
      <c r="I171" s="70"/>
      <c r="J171" s="70"/>
      <c r="K171" s="34" t="s">
        <v>65</v>
      </c>
      <c r="L171" s="77">
        <v>171</v>
      </c>
      <c r="M171" s="77"/>
      <c r="N171" s="72"/>
      <c r="O171" s="79" t="s">
        <v>506</v>
      </c>
      <c r="P171" s="81">
        <v>43782.3434375</v>
      </c>
      <c r="Q171" s="79" t="s">
        <v>579</v>
      </c>
      <c r="R171" s="79"/>
      <c r="S171" s="79"/>
      <c r="T171" s="79" t="s">
        <v>779</v>
      </c>
      <c r="U171" s="82" t="s">
        <v>852</v>
      </c>
      <c r="V171" s="82" t="s">
        <v>852</v>
      </c>
      <c r="W171" s="81">
        <v>43782.3434375</v>
      </c>
      <c r="X171" s="82" t="s">
        <v>1223</v>
      </c>
      <c r="Y171" s="79"/>
      <c r="Z171" s="79"/>
      <c r="AA171" s="85" t="s">
        <v>1533</v>
      </c>
      <c r="AB171" s="79"/>
      <c r="AC171" s="79" t="b">
        <v>0</v>
      </c>
      <c r="AD171" s="79">
        <v>6</v>
      </c>
      <c r="AE171" s="85" t="s">
        <v>1737</v>
      </c>
      <c r="AF171" s="79" t="b">
        <v>0</v>
      </c>
      <c r="AG171" s="79" t="s">
        <v>1751</v>
      </c>
      <c r="AH171" s="79"/>
      <c r="AI171" s="85" t="s">
        <v>1737</v>
      </c>
      <c r="AJ171" s="79" t="b">
        <v>0</v>
      </c>
      <c r="AK171" s="79">
        <v>4</v>
      </c>
      <c r="AL171" s="85" t="s">
        <v>1737</v>
      </c>
      <c r="AM171" s="79" t="s">
        <v>1772</v>
      </c>
      <c r="AN171" s="79" t="b">
        <v>0</v>
      </c>
      <c r="AO171" s="85" t="s">
        <v>1533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15</v>
      </c>
      <c r="BC171" s="78" t="str">
        <f>REPLACE(INDEX(GroupVertices[Group],MATCH(Edges[[#This Row],[Vertex 2]],GroupVertices[Vertex],0)),1,1,"")</f>
        <v>15</v>
      </c>
      <c r="BD171" s="48">
        <v>2</v>
      </c>
      <c r="BE171" s="49">
        <v>7.407407407407407</v>
      </c>
      <c r="BF171" s="48">
        <v>0</v>
      </c>
      <c r="BG171" s="49">
        <v>0</v>
      </c>
      <c r="BH171" s="48">
        <v>0</v>
      </c>
      <c r="BI171" s="49">
        <v>0</v>
      </c>
      <c r="BJ171" s="48">
        <v>25</v>
      </c>
      <c r="BK171" s="49">
        <v>92.5925925925926</v>
      </c>
      <c r="BL171" s="48">
        <v>27</v>
      </c>
    </row>
    <row r="172" spans="1:64" ht="15">
      <c r="A172" s="64" t="s">
        <v>318</v>
      </c>
      <c r="B172" s="64" t="s">
        <v>486</v>
      </c>
      <c r="C172" s="65" t="s">
        <v>5054</v>
      </c>
      <c r="D172" s="66">
        <v>3</v>
      </c>
      <c r="E172" s="67" t="s">
        <v>132</v>
      </c>
      <c r="F172" s="68">
        <v>35</v>
      </c>
      <c r="G172" s="65"/>
      <c r="H172" s="69"/>
      <c r="I172" s="70"/>
      <c r="J172" s="70"/>
      <c r="K172" s="34" t="s">
        <v>65</v>
      </c>
      <c r="L172" s="77">
        <v>172</v>
      </c>
      <c r="M172" s="77"/>
      <c r="N172" s="72"/>
      <c r="O172" s="79" t="s">
        <v>506</v>
      </c>
      <c r="P172" s="81">
        <v>43782.6796875</v>
      </c>
      <c r="Q172" s="79" t="s">
        <v>569</v>
      </c>
      <c r="R172" s="79"/>
      <c r="S172" s="79"/>
      <c r="T172" s="79" t="s">
        <v>779</v>
      </c>
      <c r="U172" s="79"/>
      <c r="V172" s="82" t="s">
        <v>979</v>
      </c>
      <c r="W172" s="81">
        <v>43782.6796875</v>
      </c>
      <c r="X172" s="82" t="s">
        <v>1225</v>
      </c>
      <c r="Y172" s="79"/>
      <c r="Z172" s="79"/>
      <c r="AA172" s="85" t="s">
        <v>1535</v>
      </c>
      <c r="AB172" s="79"/>
      <c r="AC172" s="79" t="b">
        <v>0</v>
      </c>
      <c r="AD172" s="79">
        <v>0</v>
      </c>
      <c r="AE172" s="85" t="s">
        <v>1737</v>
      </c>
      <c r="AF172" s="79" t="b">
        <v>0</v>
      </c>
      <c r="AG172" s="79" t="s">
        <v>1751</v>
      </c>
      <c r="AH172" s="79"/>
      <c r="AI172" s="85" t="s">
        <v>1737</v>
      </c>
      <c r="AJ172" s="79" t="b">
        <v>0</v>
      </c>
      <c r="AK172" s="79">
        <v>4</v>
      </c>
      <c r="AL172" s="85" t="s">
        <v>1533</v>
      </c>
      <c r="AM172" s="79" t="s">
        <v>1772</v>
      </c>
      <c r="AN172" s="79" t="b">
        <v>0</v>
      </c>
      <c r="AO172" s="85" t="s">
        <v>1533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15</v>
      </c>
      <c r="BC172" s="78" t="str">
        <f>REPLACE(INDEX(GroupVertices[Group],MATCH(Edges[[#This Row],[Vertex 2]],GroupVertices[Vertex],0)),1,1,"")</f>
        <v>15</v>
      </c>
      <c r="BD172" s="48"/>
      <c r="BE172" s="49"/>
      <c r="BF172" s="48"/>
      <c r="BG172" s="49"/>
      <c r="BH172" s="48"/>
      <c r="BI172" s="49"/>
      <c r="BJ172" s="48"/>
      <c r="BK172" s="49"/>
      <c r="BL172" s="48"/>
    </row>
    <row r="173" spans="1:64" ht="15">
      <c r="A173" s="64" t="s">
        <v>318</v>
      </c>
      <c r="B173" s="64" t="s">
        <v>316</v>
      </c>
      <c r="C173" s="65" t="s">
        <v>5054</v>
      </c>
      <c r="D173" s="66">
        <v>3</v>
      </c>
      <c r="E173" s="67" t="s">
        <v>132</v>
      </c>
      <c r="F173" s="68">
        <v>35</v>
      </c>
      <c r="G173" s="65"/>
      <c r="H173" s="69"/>
      <c r="I173" s="70"/>
      <c r="J173" s="70"/>
      <c r="K173" s="34" t="s">
        <v>65</v>
      </c>
      <c r="L173" s="77">
        <v>173</v>
      </c>
      <c r="M173" s="77"/>
      <c r="N173" s="72"/>
      <c r="O173" s="79" t="s">
        <v>506</v>
      </c>
      <c r="P173" s="81">
        <v>43782.6796875</v>
      </c>
      <c r="Q173" s="79" t="s">
        <v>569</v>
      </c>
      <c r="R173" s="79"/>
      <c r="S173" s="79"/>
      <c r="T173" s="79" t="s">
        <v>779</v>
      </c>
      <c r="U173" s="79"/>
      <c r="V173" s="82" t="s">
        <v>979</v>
      </c>
      <c r="W173" s="81">
        <v>43782.6796875</v>
      </c>
      <c r="X173" s="82" t="s">
        <v>1225</v>
      </c>
      <c r="Y173" s="79"/>
      <c r="Z173" s="79"/>
      <c r="AA173" s="85" t="s">
        <v>1535</v>
      </c>
      <c r="AB173" s="79"/>
      <c r="AC173" s="79" t="b">
        <v>0</v>
      </c>
      <c r="AD173" s="79">
        <v>0</v>
      </c>
      <c r="AE173" s="85" t="s">
        <v>1737</v>
      </c>
      <c r="AF173" s="79" t="b">
        <v>0</v>
      </c>
      <c r="AG173" s="79" t="s">
        <v>1751</v>
      </c>
      <c r="AH173" s="79"/>
      <c r="AI173" s="85" t="s">
        <v>1737</v>
      </c>
      <c r="AJ173" s="79" t="b">
        <v>0</v>
      </c>
      <c r="AK173" s="79">
        <v>4</v>
      </c>
      <c r="AL173" s="85" t="s">
        <v>1533</v>
      </c>
      <c r="AM173" s="79" t="s">
        <v>1772</v>
      </c>
      <c r="AN173" s="79" t="b">
        <v>0</v>
      </c>
      <c r="AO173" s="85" t="s">
        <v>1533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15</v>
      </c>
      <c r="BC173" s="78" t="str">
        <f>REPLACE(INDEX(GroupVertices[Group],MATCH(Edges[[#This Row],[Vertex 2]],GroupVertices[Vertex],0)),1,1,"")</f>
        <v>15</v>
      </c>
      <c r="BD173" s="48">
        <v>2</v>
      </c>
      <c r="BE173" s="49">
        <v>9.523809523809524</v>
      </c>
      <c r="BF173" s="48">
        <v>0</v>
      </c>
      <c r="BG173" s="49">
        <v>0</v>
      </c>
      <c r="BH173" s="48">
        <v>0</v>
      </c>
      <c r="BI173" s="49">
        <v>0</v>
      </c>
      <c r="BJ173" s="48">
        <v>19</v>
      </c>
      <c r="BK173" s="49">
        <v>90.47619047619048</v>
      </c>
      <c r="BL173" s="48">
        <v>21</v>
      </c>
    </row>
    <row r="174" spans="1:64" ht="15">
      <c r="A174" s="64" t="s">
        <v>319</v>
      </c>
      <c r="B174" s="64" t="s">
        <v>329</v>
      </c>
      <c r="C174" s="65" t="s">
        <v>5054</v>
      </c>
      <c r="D174" s="66">
        <v>3</v>
      </c>
      <c r="E174" s="67" t="s">
        <v>132</v>
      </c>
      <c r="F174" s="68">
        <v>35</v>
      </c>
      <c r="G174" s="65"/>
      <c r="H174" s="69"/>
      <c r="I174" s="70"/>
      <c r="J174" s="70"/>
      <c r="K174" s="34" t="s">
        <v>65</v>
      </c>
      <c r="L174" s="77">
        <v>174</v>
      </c>
      <c r="M174" s="77"/>
      <c r="N174" s="72"/>
      <c r="O174" s="79" t="s">
        <v>506</v>
      </c>
      <c r="P174" s="81">
        <v>43782.791712962964</v>
      </c>
      <c r="Q174" s="79" t="s">
        <v>580</v>
      </c>
      <c r="R174" s="79"/>
      <c r="S174" s="79"/>
      <c r="T174" s="79" t="s">
        <v>787</v>
      </c>
      <c r="U174" s="79"/>
      <c r="V174" s="82" t="s">
        <v>980</v>
      </c>
      <c r="W174" s="81">
        <v>43782.791712962964</v>
      </c>
      <c r="X174" s="82" t="s">
        <v>1226</v>
      </c>
      <c r="Y174" s="79"/>
      <c r="Z174" s="79"/>
      <c r="AA174" s="85" t="s">
        <v>1536</v>
      </c>
      <c r="AB174" s="79"/>
      <c r="AC174" s="79" t="b">
        <v>0</v>
      </c>
      <c r="AD174" s="79">
        <v>0</v>
      </c>
      <c r="AE174" s="85" t="s">
        <v>1737</v>
      </c>
      <c r="AF174" s="79" t="b">
        <v>1</v>
      </c>
      <c r="AG174" s="79" t="s">
        <v>1751</v>
      </c>
      <c r="AH174" s="79"/>
      <c r="AI174" s="85" t="s">
        <v>1766</v>
      </c>
      <c r="AJ174" s="79" t="b">
        <v>0</v>
      </c>
      <c r="AK174" s="79">
        <v>5</v>
      </c>
      <c r="AL174" s="85" t="s">
        <v>1546</v>
      </c>
      <c r="AM174" s="79" t="s">
        <v>1772</v>
      </c>
      <c r="AN174" s="79" t="b">
        <v>0</v>
      </c>
      <c r="AO174" s="85" t="s">
        <v>1546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14</v>
      </c>
      <c r="BC174" s="78" t="str">
        <f>REPLACE(INDEX(GroupVertices[Group],MATCH(Edges[[#This Row],[Vertex 2]],GroupVertices[Vertex],0)),1,1,"")</f>
        <v>14</v>
      </c>
      <c r="BD174" s="48">
        <v>0</v>
      </c>
      <c r="BE174" s="49">
        <v>0</v>
      </c>
      <c r="BF174" s="48">
        <v>0</v>
      </c>
      <c r="BG174" s="49">
        <v>0</v>
      </c>
      <c r="BH174" s="48">
        <v>0</v>
      </c>
      <c r="BI174" s="49">
        <v>0</v>
      </c>
      <c r="BJ174" s="48">
        <v>21</v>
      </c>
      <c r="BK174" s="49">
        <v>100</v>
      </c>
      <c r="BL174" s="48">
        <v>21</v>
      </c>
    </row>
    <row r="175" spans="1:64" ht="15">
      <c r="A175" s="64" t="s">
        <v>320</v>
      </c>
      <c r="B175" s="64" t="s">
        <v>350</v>
      </c>
      <c r="C175" s="65" t="s">
        <v>5054</v>
      </c>
      <c r="D175" s="66">
        <v>3</v>
      </c>
      <c r="E175" s="67" t="s">
        <v>132</v>
      </c>
      <c r="F175" s="68">
        <v>35</v>
      </c>
      <c r="G175" s="65"/>
      <c r="H175" s="69"/>
      <c r="I175" s="70"/>
      <c r="J175" s="70"/>
      <c r="K175" s="34" t="s">
        <v>65</v>
      </c>
      <c r="L175" s="77">
        <v>175</v>
      </c>
      <c r="M175" s="77"/>
      <c r="N175" s="72"/>
      <c r="O175" s="79" t="s">
        <v>506</v>
      </c>
      <c r="P175" s="81">
        <v>43782.80824074074</v>
      </c>
      <c r="Q175" s="79" t="s">
        <v>581</v>
      </c>
      <c r="R175" s="82" t="s">
        <v>696</v>
      </c>
      <c r="S175" s="79" t="s">
        <v>737</v>
      </c>
      <c r="T175" s="79" t="s">
        <v>788</v>
      </c>
      <c r="U175" s="79"/>
      <c r="V175" s="82" t="s">
        <v>981</v>
      </c>
      <c r="W175" s="81">
        <v>43782.80824074074</v>
      </c>
      <c r="X175" s="82" t="s">
        <v>1227</v>
      </c>
      <c r="Y175" s="79"/>
      <c r="Z175" s="79"/>
      <c r="AA175" s="85" t="s">
        <v>1537</v>
      </c>
      <c r="AB175" s="79"/>
      <c r="AC175" s="79" t="b">
        <v>0</v>
      </c>
      <c r="AD175" s="79">
        <v>0</v>
      </c>
      <c r="AE175" s="85" t="s">
        <v>1737</v>
      </c>
      <c r="AF175" s="79" t="b">
        <v>0</v>
      </c>
      <c r="AG175" s="79" t="s">
        <v>1751</v>
      </c>
      <c r="AH175" s="79"/>
      <c r="AI175" s="85" t="s">
        <v>1737</v>
      </c>
      <c r="AJ175" s="79" t="b">
        <v>0</v>
      </c>
      <c r="AK175" s="79">
        <v>8</v>
      </c>
      <c r="AL175" s="85" t="s">
        <v>1569</v>
      </c>
      <c r="AM175" s="79" t="s">
        <v>1778</v>
      </c>
      <c r="AN175" s="79" t="b">
        <v>0</v>
      </c>
      <c r="AO175" s="85" t="s">
        <v>1569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8</v>
      </c>
      <c r="BC175" s="78" t="str">
        <f>REPLACE(INDEX(GroupVertices[Group],MATCH(Edges[[#This Row],[Vertex 2]],GroupVertices[Vertex],0)),1,1,"")</f>
        <v>8</v>
      </c>
      <c r="BD175" s="48">
        <v>0</v>
      </c>
      <c r="BE175" s="49">
        <v>0</v>
      </c>
      <c r="BF175" s="48">
        <v>0</v>
      </c>
      <c r="BG175" s="49">
        <v>0</v>
      </c>
      <c r="BH175" s="48">
        <v>0</v>
      </c>
      <c r="BI175" s="49">
        <v>0</v>
      </c>
      <c r="BJ175" s="48">
        <v>17</v>
      </c>
      <c r="BK175" s="49">
        <v>100</v>
      </c>
      <c r="BL175" s="48">
        <v>17</v>
      </c>
    </row>
    <row r="176" spans="1:64" ht="15">
      <c r="A176" s="64" t="s">
        <v>321</v>
      </c>
      <c r="B176" s="64" t="s">
        <v>350</v>
      </c>
      <c r="C176" s="65" t="s">
        <v>5054</v>
      </c>
      <c r="D176" s="66">
        <v>3</v>
      </c>
      <c r="E176" s="67" t="s">
        <v>132</v>
      </c>
      <c r="F176" s="68">
        <v>35</v>
      </c>
      <c r="G176" s="65"/>
      <c r="H176" s="69"/>
      <c r="I176" s="70"/>
      <c r="J176" s="70"/>
      <c r="K176" s="34" t="s">
        <v>65</v>
      </c>
      <c r="L176" s="77">
        <v>176</v>
      </c>
      <c r="M176" s="77"/>
      <c r="N176" s="72"/>
      <c r="O176" s="79" t="s">
        <v>506</v>
      </c>
      <c r="P176" s="81">
        <v>43782.81003472222</v>
      </c>
      <c r="Q176" s="79" t="s">
        <v>581</v>
      </c>
      <c r="R176" s="82" t="s">
        <v>696</v>
      </c>
      <c r="S176" s="79" t="s">
        <v>737</v>
      </c>
      <c r="T176" s="79" t="s">
        <v>788</v>
      </c>
      <c r="U176" s="79"/>
      <c r="V176" s="82" t="s">
        <v>982</v>
      </c>
      <c r="W176" s="81">
        <v>43782.81003472222</v>
      </c>
      <c r="X176" s="82" t="s">
        <v>1228</v>
      </c>
      <c r="Y176" s="79"/>
      <c r="Z176" s="79"/>
      <c r="AA176" s="85" t="s">
        <v>1538</v>
      </c>
      <c r="AB176" s="79"/>
      <c r="AC176" s="79" t="b">
        <v>0</v>
      </c>
      <c r="AD176" s="79">
        <v>0</v>
      </c>
      <c r="AE176" s="85" t="s">
        <v>1737</v>
      </c>
      <c r="AF176" s="79" t="b">
        <v>0</v>
      </c>
      <c r="AG176" s="79" t="s">
        <v>1751</v>
      </c>
      <c r="AH176" s="79"/>
      <c r="AI176" s="85" t="s">
        <v>1737</v>
      </c>
      <c r="AJ176" s="79" t="b">
        <v>0</v>
      </c>
      <c r="AK176" s="79">
        <v>8</v>
      </c>
      <c r="AL176" s="85" t="s">
        <v>1569</v>
      </c>
      <c r="AM176" s="79" t="s">
        <v>1778</v>
      </c>
      <c r="AN176" s="79" t="b">
        <v>0</v>
      </c>
      <c r="AO176" s="85" t="s">
        <v>1569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8</v>
      </c>
      <c r="BC176" s="78" t="str">
        <f>REPLACE(INDEX(GroupVertices[Group],MATCH(Edges[[#This Row],[Vertex 2]],GroupVertices[Vertex],0)),1,1,"")</f>
        <v>8</v>
      </c>
      <c r="BD176" s="48">
        <v>0</v>
      </c>
      <c r="BE176" s="49">
        <v>0</v>
      </c>
      <c r="BF176" s="48">
        <v>0</v>
      </c>
      <c r="BG176" s="49">
        <v>0</v>
      </c>
      <c r="BH176" s="48">
        <v>0</v>
      </c>
      <c r="BI176" s="49">
        <v>0</v>
      </c>
      <c r="BJ176" s="48">
        <v>17</v>
      </c>
      <c r="BK176" s="49">
        <v>100</v>
      </c>
      <c r="BL176" s="48">
        <v>17</v>
      </c>
    </row>
    <row r="177" spans="1:64" ht="15">
      <c r="A177" s="64" t="s">
        <v>322</v>
      </c>
      <c r="B177" s="64" t="s">
        <v>350</v>
      </c>
      <c r="C177" s="65" t="s">
        <v>5054</v>
      </c>
      <c r="D177" s="66">
        <v>3</v>
      </c>
      <c r="E177" s="67" t="s">
        <v>132</v>
      </c>
      <c r="F177" s="68">
        <v>35</v>
      </c>
      <c r="G177" s="65"/>
      <c r="H177" s="69"/>
      <c r="I177" s="70"/>
      <c r="J177" s="70"/>
      <c r="K177" s="34" t="s">
        <v>65</v>
      </c>
      <c r="L177" s="77">
        <v>177</v>
      </c>
      <c r="M177" s="77"/>
      <c r="N177" s="72"/>
      <c r="O177" s="79" t="s">
        <v>506</v>
      </c>
      <c r="P177" s="81">
        <v>43782.8137037037</v>
      </c>
      <c r="Q177" s="79" t="s">
        <v>581</v>
      </c>
      <c r="R177" s="82" t="s">
        <v>696</v>
      </c>
      <c r="S177" s="79" t="s">
        <v>737</v>
      </c>
      <c r="T177" s="79" t="s">
        <v>788</v>
      </c>
      <c r="U177" s="79"/>
      <c r="V177" s="82" t="s">
        <v>983</v>
      </c>
      <c r="W177" s="81">
        <v>43782.8137037037</v>
      </c>
      <c r="X177" s="82" t="s">
        <v>1229</v>
      </c>
      <c r="Y177" s="79"/>
      <c r="Z177" s="79"/>
      <c r="AA177" s="85" t="s">
        <v>1539</v>
      </c>
      <c r="AB177" s="79"/>
      <c r="AC177" s="79" t="b">
        <v>0</v>
      </c>
      <c r="AD177" s="79">
        <v>0</v>
      </c>
      <c r="AE177" s="85" t="s">
        <v>1737</v>
      </c>
      <c r="AF177" s="79" t="b">
        <v>0</v>
      </c>
      <c r="AG177" s="79" t="s">
        <v>1751</v>
      </c>
      <c r="AH177" s="79"/>
      <c r="AI177" s="85" t="s">
        <v>1737</v>
      </c>
      <c r="AJ177" s="79" t="b">
        <v>0</v>
      </c>
      <c r="AK177" s="79">
        <v>8</v>
      </c>
      <c r="AL177" s="85" t="s">
        <v>1569</v>
      </c>
      <c r="AM177" s="79" t="s">
        <v>1772</v>
      </c>
      <c r="AN177" s="79" t="b">
        <v>0</v>
      </c>
      <c r="AO177" s="85" t="s">
        <v>1569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8</v>
      </c>
      <c r="BC177" s="78" t="str">
        <f>REPLACE(INDEX(GroupVertices[Group],MATCH(Edges[[#This Row],[Vertex 2]],GroupVertices[Vertex],0)),1,1,"")</f>
        <v>8</v>
      </c>
      <c r="BD177" s="48">
        <v>0</v>
      </c>
      <c r="BE177" s="49">
        <v>0</v>
      </c>
      <c r="BF177" s="48">
        <v>0</v>
      </c>
      <c r="BG177" s="49">
        <v>0</v>
      </c>
      <c r="BH177" s="48">
        <v>0</v>
      </c>
      <c r="BI177" s="49">
        <v>0</v>
      </c>
      <c r="BJ177" s="48">
        <v>17</v>
      </c>
      <c r="BK177" s="49">
        <v>100</v>
      </c>
      <c r="BL177" s="48">
        <v>17</v>
      </c>
    </row>
    <row r="178" spans="1:64" ht="15">
      <c r="A178" s="64" t="s">
        <v>323</v>
      </c>
      <c r="B178" s="64" t="s">
        <v>350</v>
      </c>
      <c r="C178" s="65" t="s">
        <v>5054</v>
      </c>
      <c r="D178" s="66">
        <v>3</v>
      </c>
      <c r="E178" s="67" t="s">
        <v>132</v>
      </c>
      <c r="F178" s="68">
        <v>35</v>
      </c>
      <c r="G178" s="65"/>
      <c r="H178" s="69"/>
      <c r="I178" s="70"/>
      <c r="J178" s="70"/>
      <c r="K178" s="34" t="s">
        <v>65</v>
      </c>
      <c r="L178" s="77">
        <v>178</v>
      </c>
      <c r="M178" s="77"/>
      <c r="N178" s="72"/>
      <c r="O178" s="79" t="s">
        <v>506</v>
      </c>
      <c r="P178" s="81">
        <v>43782.81725694444</v>
      </c>
      <c r="Q178" s="79" t="s">
        <v>581</v>
      </c>
      <c r="R178" s="82" t="s">
        <v>696</v>
      </c>
      <c r="S178" s="79" t="s">
        <v>737</v>
      </c>
      <c r="T178" s="79" t="s">
        <v>788</v>
      </c>
      <c r="U178" s="79"/>
      <c r="V178" s="82" t="s">
        <v>984</v>
      </c>
      <c r="W178" s="81">
        <v>43782.81725694444</v>
      </c>
      <c r="X178" s="82" t="s">
        <v>1230</v>
      </c>
      <c r="Y178" s="79"/>
      <c r="Z178" s="79"/>
      <c r="AA178" s="85" t="s">
        <v>1540</v>
      </c>
      <c r="AB178" s="79"/>
      <c r="AC178" s="79" t="b">
        <v>0</v>
      </c>
      <c r="AD178" s="79">
        <v>0</v>
      </c>
      <c r="AE178" s="85" t="s">
        <v>1737</v>
      </c>
      <c r="AF178" s="79" t="b">
        <v>0</v>
      </c>
      <c r="AG178" s="79" t="s">
        <v>1751</v>
      </c>
      <c r="AH178" s="79"/>
      <c r="AI178" s="85" t="s">
        <v>1737</v>
      </c>
      <c r="AJ178" s="79" t="b">
        <v>0</v>
      </c>
      <c r="AK178" s="79">
        <v>8</v>
      </c>
      <c r="AL178" s="85" t="s">
        <v>1569</v>
      </c>
      <c r="AM178" s="79" t="s">
        <v>1772</v>
      </c>
      <c r="AN178" s="79" t="b">
        <v>0</v>
      </c>
      <c r="AO178" s="85" t="s">
        <v>1569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8</v>
      </c>
      <c r="BC178" s="78" t="str">
        <f>REPLACE(INDEX(GroupVertices[Group],MATCH(Edges[[#This Row],[Vertex 2]],GroupVertices[Vertex],0)),1,1,"")</f>
        <v>8</v>
      </c>
      <c r="BD178" s="48">
        <v>0</v>
      </c>
      <c r="BE178" s="49">
        <v>0</v>
      </c>
      <c r="BF178" s="48">
        <v>0</v>
      </c>
      <c r="BG178" s="49">
        <v>0</v>
      </c>
      <c r="BH178" s="48">
        <v>0</v>
      </c>
      <c r="BI178" s="49">
        <v>0</v>
      </c>
      <c r="BJ178" s="48">
        <v>17</v>
      </c>
      <c r="BK178" s="49">
        <v>100</v>
      </c>
      <c r="BL178" s="48">
        <v>17</v>
      </c>
    </row>
    <row r="179" spans="1:64" ht="15">
      <c r="A179" s="64" t="s">
        <v>324</v>
      </c>
      <c r="B179" s="64" t="s">
        <v>329</v>
      </c>
      <c r="C179" s="65" t="s">
        <v>5054</v>
      </c>
      <c r="D179" s="66">
        <v>3</v>
      </c>
      <c r="E179" s="67" t="s">
        <v>132</v>
      </c>
      <c r="F179" s="68">
        <v>35</v>
      </c>
      <c r="G179" s="65"/>
      <c r="H179" s="69"/>
      <c r="I179" s="70"/>
      <c r="J179" s="70"/>
      <c r="K179" s="34" t="s">
        <v>65</v>
      </c>
      <c r="L179" s="77">
        <v>179</v>
      </c>
      <c r="M179" s="77"/>
      <c r="N179" s="72"/>
      <c r="O179" s="79" t="s">
        <v>506</v>
      </c>
      <c r="P179" s="81">
        <v>43782.88190972222</v>
      </c>
      <c r="Q179" s="79" t="s">
        <v>580</v>
      </c>
      <c r="R179" s="79"/>
      <c r="S179" s="79"/>
      <c r="T179" s="79" t="s">
        <v>787</v>
      </c>
      <c r="U179" s="79"/>
      <c r="V179" s="82" t="s">
        <v>985</v>
      </c>
      <c r="W179" s="81">
        <v>43782.88190972222</v>
      </c>
      <c r="X179" s="82" t="s">
        <v>1231</v>
      </c>
      <c r="Y179" s="79"/>
      <c r="Z179" s="79"/>
      <c r="AA179" s="85" t="s">
        <v>1541</v>
      </c>
      <c r="AB179" s="79"/>
      <c r="AC179" s="79" t="b">
        <v>0</v>
      </c>
      <c r="AD179" s="79">
        <v>0</v>
      </c>
      <c r="AE179" s="85" t="s">
        <v>1737</v>
      </c>
      <c r="AF179" s="79" t="b">
        <v>1</v>
      </c>
      <c r="AG179" s="79" t="s">
        <v>1751</v>
      </c>
      <c r="AH179" s="79"/>
      <c r="AI179" s="85" t="s">
        <v>1766</v>
      </c>
      <c r="AJ179" s="79" t="b">
        <v>0</v>
      </c>
      <c r="AK179" s="79">
        <v>5</v>
      </c>
      <c r="AL179" s="85" t="s">
        <v>1546</v>
      </c>
      <c r="AM179" s="79" t="s">
        <v>1772</v>
      </c>
      <c r="AN179" s="79" t="b">
        <v>0</v>
      </c>
      <c r="AO179" s="85" t="s">
        <v>1546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14</v>
      </c>
      <c r="BC179" s="78" t="str">
        <f>REPLACE(INDEX(GroupVertices[Group],MATCH(Edges[[#This Row],[Vertex 2]],GroupVertices[Vertex],0)),1,1,"")</f>
        <v>14</v>
      </c>
      <c r="BD179" s="48">
        <v>0</v>
      </c>
      <c r="BE179" s="49">
        <v>0</v>
      </c>
      <c r="BF179" s="48">
        <v>0</v>
      </c>
      <c r="BG179" s="49">
        <v>0</v>
      </c>
      <c r="BH179" s="48">
        <v>0</v>
      </c>
      <c r="BI179" s="49">
        <v>0</v>
      </c>
      <c r="BJ179" s="48">
        <v>21</v>
      </c>
      <c r="BK179" s="49">
        <v>100</v>
      </c>
      <c r="BL179" s="48">
        <v>21</v>
      </c>
    </row>
    <row r="180" spans="1:64" ht="15">
      <c r="A180" s="64" t="s">
        <v>325</v>
      </c>
      <c r="B180" s="64" t="s">
        <v>329</v>
      </c>
      <c r="C180" s="65" t="s">
        <v>5054</v>
      </c>
      <c r="D180" s="66">
        <v>3</v>
      </c>
      <c r="E180" s="67" t="s">
        <v>132</v>
      </c>
      <c r="F180" s="68">
        <v>35</v>
      </c>
      <c r="G180" s="65"/>
      <c r="H180" s="69"/>
      <c r="I180" s="70"/>
      <c r="J180" s="70"/>
      <c r="K180" s="34" t="s">
        <v>65</v>
      </c>
      <c r="L180" s="77">
        <v>180</v>
      </c>
      <c r="M180" s="77"/>
      <c r="N180" s="72"/>
      <c r="O180" s="79" t="s">
        <v>506</v>
      </c>
      <c r="P180" s="81">
        <v>43782.90385416667</v>
      </c>
      <c r="Q180" s="79" t="s">
        <v>580</v>
      </c>
      <c r="R180" s="79"/>
      <c r="S180" s="79"/>
      <c r="T180" s="79" t="s">
        <v>787</v>
      </c>
      <c r="U180" s="79"/>
      <c r="V180" s="82" t="s">
        <v>986</v>
      </c>
      <c r="W180" s="81">
        <v>43782.90385416667</v>
      </c>
      <c r="X180" s="82" t="s">
        <v>1232</v>
      </c>
      <c r="Y180" s="79"/>
      <c r="Z180" s="79"/>
      <c r="AA180" s="85" t="s">
        <v>1542</v>
      </c>
      <c r="AB180" s="79"/>
      <c r="AC180" s="79" t="b">
        <v>0</v>
      </c>
      <c r="AD180" s="79">
        <v>0</v>
      </c>
      <c r="AE180" s="85" t="s">
        <v>1737</v>
      </c>
      <c r="AF180" s="79" t="b">
        <v>1</v>
      </c>
      <c r="AG180" s="79" t="s">
        <v>1751</v>
      </c>
      <c r="AH180" s="79"/>
      <c r="AI180" s="85" t="s">
        <v>1766</v>
      </c>
      <c r="AJ180" s="79" t="b">
        <v>0</v>
      </c>
      <c r="AK180" s="79">
        <v>5</v>
      </c>
      <c r="AL180" s="85" t="s">
        <v>1546</v>
      </c>
      <c r="AM180" s="79" t="s">
        <v>1775</v>
      </c>
      <c r="AN180" s="79" t="b">
        <v>0</v>
      </c>
      <c r="AO180" s="85" t="s">
        <v>1546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14</v>
      </c>
      <c r="BC180" s="78" t="str">
        <f>REPLACE(INDEX(GroupVertices[Group],MATCH(Edges[[#This Row],[Vertex 2]],GroupVertices[Vertex],0)),1,1,"")</f>
        <v>14</v>
      </c>
      <c r="BD180" s="48">
        <v>0</v>
      </c>
      <c r="BE180" s="49">
        <v>0</v>
      </c>
      <c r="BF180" s="48">
        <v>0</v>
      </c>
      <c r="BG180" s="49">
        <v>0</v>
      </c>
      <c r="BH180" s="48">
        <v>0</v>
      </c>
      <c r="BI180" s="49">
        <v>0</v>
      </c>
      <c r="BJ180" s="48">
        <v>21</v>
      </c>
      <c r="BK180" s="49">
        <v>100</v>
      </c>
      <c r="BL180" s="48">
        <v>21</v>
      </c>
    </row>
    <row r="181" spans="1:64" ht="15">
      <c r="A181" s="64" t="s">
        <v>326</v>
      </c>
      <c r="B181" s="64" t="s">
        <v>350</v>
      </c>
      <c r="C181" s="65" t="s">
        <v>5054</v>
      </c>
      <c r="D181" s="66">
        <v>3</v>
      </c>
      <c r="E181" s="67" t="s">
        <v>132</v>
      </c>
      <c r="F181" s="68">
        <v>35</v>
      </c>
      <c r="G181" s="65"/>
      <c r="H181" s="69"/>
      <c r="I181" s="70"/>
      <c r="J181" s="70"/>
      <c r="K181" s="34" t="s">
        <v>65</v>
      </c>
      <c r="L181" s="77">
        <v>181</v>
      </c>
      <c r="M181" s="77"/>
      <c r="N181" s="72"/>
      <c r="O181" s="79" t="s">
        <v>506</v>
      </c>
      <c r="P181" s="81">
        <v>43782.93534722222</v>
      </c>
      <c r="Q181" s="79" t="s">
        <v>581</v>
      </c>
      <c r="R181" s="82" t="s">
        <v>696</v>
      </c>
      <c r="S181" s="79" t="s">
        <v>737</v>
      </c>
      <c r="T181" s="79" t="s">
        <v>788</v>
      </c>
      <c r="U181" s="79"/>
      <c r="V181" s="82" t="s">
        <v>987</v>
      </c>
      <c r="W181" s="81">
        <v>43782.93534722222</v>
      </c>
      <c r="X181" s="82" t="s">
        <v>1233</v>
      </c>
      <c r="Y181" s="79"/>
      <c r="Z181" s="79"/>
      <c r="AA181" s="85" t="s">
        <v>1543</v>
      </c>
      <c r="AB181" s="79"/>
      <c r="AC181" s="79" t="b">
        <v>0</v>
      </c>
      <c r="AD181" s="79">
        <v>0</v>
      </c>
      <c r="AE181" s="85" t="s">
        <v>1737</v>
      </c>
      <c r="AF181" s="79" t="b">
        <v>0</v>
      </c>
      <c r="AG181" s="79" t="s">
        <v>1751</v>
      </c>
      <c r="AH181" s="79"/>
      <c r="AI181" s="85" t="s">
        <v>1737</v>
      </c>
      <c r="AJ181" s="79" t="b">
        <v>0</v>
      </c>
      <c r="AK181" s="79">
        <v>8</v>
      </c>
      <c r="AL181" s="85" t="s">
        <v>1569</v>
      </c>
      <c r="AM181" s="79" t="s">
        <v>1793</v>
      </c>
      <c r="AN181" s="79" t="b">
        <v>0</v>
      </c>
      <c r="AO181" s="85" t="s">
        <v>1569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8</v>
      </c>
      <c r="BC181" s="78" t="str">
        <f>REPLACE(INDEX(GroupVertices[Group],MATCH(Edges[[#This Row],[Vertex 2]],GroupVertices[Vertex],0)),1,1,"")</f>
        <v>8</v>
      </c>
      <c r="BD181" s="48">
        <v>0</v>
      </c>
      <c r="BE181" s="49">
        <v>0</v>
      </c>
      <c r="BF181" s="48">
        <v>0</v>
      </c>
      <c r="BG181" s="49">
        <v>0</v>
      </c>
      <c r="BH181" s="48">
        <v>0</v>
      </c>
      <c r="BI181" s="49">
        <v>0</v>
      </c>
      <c r="BJ181" s="48">
        <v>17</v>
      </c>
      <c r="BK181" s="49">
        <v>100</v>
      </c>
      <c r="BL181" s="48">
        <v>17</v>
      </c>
    </row>
    <row r="182" spans="1:64" ht="15">
      <c r="A182" s="64" t="s">
        <v>327</v>
      </c>
      <c r="B182" s="64" t="s">
        <v>350</v>
      </c>
      <c r="C182" s="65" t="s">
        <v>5054</v>
      </c>
      <c r="D182" s="66">
        <v>3</v>
      </c>
      <c r="E182" s="67" t="s">
        <v>132</v>
      </c>
      <c r="F182" s="68">
        <v>35</v>
      </c>
      <c r="G182" s="65"/>
      <c r="H182" s="69"/>
      <c r="I182" s="70"/>
      <c r="J182" s="70"/>
      <c r="K182" s="34" t="s">
        <v>65</v>
      </c>
      <c r="L182" s="77">
        <v>182</v>
      </c>
      <c r="M182" s="77"/>
      <c r="N182" s="72"/>
      <c r="O182" s="79" t="s">
        <v>506</v>
      </c>
      <c r="P182" s="81">
        <v>43782.965682870374</v>
      </c>
      <c r="Q182" s="79" t="s">
        <v>581</v>
      </c>
      <c r="R182" s="82" t="s">
        <v>696</v>
      </c>
      <c r="S182" s="79" t="s">
        <v>737</v>
      </c>
      <c r="T182" s="79" t="s">
        <v>788</v>
      </c>
      <c r="U182" s="79"/>
      <c r="V182" s="82" t="s">
        <v>988</v>
      </c>
      <c r="W182" s="81">
        <v>43782.965682870374</v>
      </c>
      <c r="X182" s="82" t="s">
        <v>1234</v>
      </c>
      <c r="Y182" s="79"/>
      <c r="Z182" s="79"/>
      <c r="AA182" s="85" t="s">
        <v>1544</v>
      </c>
      <c r="AB182" s="79"/>
      <c r="AC182" s="79" t="b">
        <v>0</v>
      </c>
      <c r="AD182" s="79">
        <v>0</v>
      </c>
      <c r="AE182" s="85" t="s">
        <v>1737</v>
      </c>
      <c r="AF182" s="79" t="b">
        <v>0</v>
      </c>
      <c r="AG182" s="79" t="s">
        <v>1751</v>
      </c>
      <c r="AH182" s="79"/>
      <c r="AI182" s="85" t="s">
        <v>1737</v>
      </c>
      <c r="AJ182" s="79" t="b">
        <v>0</v>
      </c>
      <c r="AK182" s="79">
        <v>8</v>
      </c>
      <c r="AL182" s="85" t="s">
        <v>1569</v>
      </c>
      <c r="AM182" s="79" t="s">
        <v>1773</v>
      </c>
      <c r="AN182" s="79" t="b">
        <v>0</v>
      </c>
      <c r="AO182" s="85" t="s">
        <v>1569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8</v>
      </c>
      <c r="BC182" s="78" t="str">
        <f>REPLACE(INDEX(GroupVertices[Group],MATCH(Edges[[#This Row],[Vertex 2]],GroupVertices[Vertex],0)),1,1,"")</f>
        <v>8</v>
      </c>
      <c r="BD182" s="48">
        <v>0</v>
      </c>
      <c r="BE182" s="49">
        <v>0</v>
      </c>
      <c r="BF182" s="48">
        <v>0</v>
      </c>
      <c r="BG182" s="49">
        <v>0</v>
      </c>
      <c r="BH182" s="48">
        <v>0</v>
      </c>
      <c r="BI182" s="49">
        <v>0</v>
      </c>
      <c r="BJ182" s="48">
        <v>17</v>
      </c>
      <c r="BK182" s="49">
        <v>100</v>
      </c>
      <c r="BL182" s="48">
        <v>17</v>
      </c>
    </row>
    <row r="183" spans="1:64" ht="15">
      <c r="A183" s="64" t="s">
        <v>328</v>
      </c>
      <c r="B183" s="64" t="s">
        <v>329</v>
      </c>
      <c r="C183" s="65" t="s">
        <v>5054</v>
      </c>
      <c r="D183" s="66">
        <v>3</v>
      </c>
      <c r="E183" s="67" t="s">
        <v>132</v>
      </c>
      <c r="F183" s="68">
        <v>35</v>
      </c>
      <c r="G183" s="65"/>
      <c r="H183" s="69"/>
      <c r="I183" s="70"/>
      <c r="J183" s="70"/>
      <c r="K183" s="34" t="s">
        <v>65</v>
      </c>
      <c r="L183" s="77">
        <v>183</v>
      </c>
      <c r="M183" s="77"/>
      <c r="N183" s="72"/>
      <c r="O183" s="79" t="s">
        <v>506</v>
      </c>
      <c r="P183" s="81">
        <v>43782.99563657407</v>
      </c>
      <c r="Q183" s="79" t="s">
        <v>580</v>
      </c>
      <c r="R183" s="79"/>
      <c r="S183" s="79"/>
      <c r="T183" s="79" t="s">
        <v>787</v>
      </c>
      <c r="U183" s="79"/>
      <c r="V183" s="82" t="s">
        <v>989</v>
      </c>
      <c r="W183" s="81">
        <v>43782.99563657407</v>
      </c>
      <c r="X183" s="82" t="s">
        <v>1235</v>
      </c>
      <c r="Y183" s="79"/>
      <c r="Z183" s="79"/>
      <c r="AA183" s="85" t="s">
        <v>1545</v>
      </c>
      <c r="AB183" s="79"/>
      <c r="AC183" s="79" t="b">
        <v>0</v>
      </c>
      <c r="AD183" s="79">
        <v>0</v>
      </c>
      <c r="AE183" s="85" t="s">
        <v>1737</v>
      </c>
      <c r="AF183" s="79" t="b">
        <v>1</v>
      </c>
      <c r="AG183" s="79" t="s">
        <v>1751</v>
      </c>
      <c r="AH183" s="79"/>
      <c r="AI183" s="85" t="s">
        <v>1766</v>
      </c>
      <c r="AJ183" s="79" t="b">
        <v>0</v>
      </c>
      <c r="AK183" s="79">
        <v>5</v>
      </c>
      <c r="AL183" s="85" t="s">
        <v>1546</v>
      </c>
      <c r="AM183" s="79" t="s">
        <v>1773</v>
      </c>
      <c r="AN183" s="79" t="b">
        <v>0</v>
      </c>
      <c r="AO183" s="85" t="s">
        <v>1546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14</v>
      </c>
      <c r="BD183" s="48">
        <v>0</v>
      </c>
      <c r="BE183" s="49">
        <v>0</v>
      </c>
      <c r="BF183" s="48">
        <v>0</v>
      </c>
      <c r="BG183" s="49">
        <v>0</v>
      </c>
      <c r="BH183" s="48">
        <v>0</v>
      </c>
      <c r="BI183" s="49">
        <v>0</v>
      </c>
      <c r="BJ183" s="48">
        <v>21</v>
      </c>
      <c r="BK183" s="49">
        <v>100</v>
      </c>
      <c r="BL183" s="48">
        <v>21</v>
      </c>
    </row>
    <row r="184" spans="1:64" ht="15">
      <c r="A184" s="64" t="s">
        <v>329</v>
      </c>
      <c r="B184" s="64" t="s">
        <v>329</v>
      </c>
      <c r="C184" s="65" t="s">
        <v>5054</v>
      </c>
      <c r="D184" s="66">
        <v>3</v>
      </c>
      <c r="E184" s="67" t="s">
        <v>132</v>
      </c>
      <c r="F184" s="68">
        <v>35</v>
      </c>
      <c r="G184" s="65"/>
      <c r="H184" s="69"/>
      <c r="I184" s="70"/>
      <c r="J184" s="70"/>
      <c r="K184" s="34" t="s">
        <v>65</v>
      </c>
      <c r="L184" s="77">
        <v>184</v>
      </c>
      <c r="M184" s="77"/>
      <c r="N184" s="72"/>
      <c r="O184" s="79" t="s">
        <v>176</v>
      </c>
      <c r="P184" s="81">
        <v>43782.74555555556</v>
      </c>
      <c r="Q184" s="79" t="s">
        <v>582</v>
      </c>
      <c r="R184" s="79" t="s">
        <v>697</v>
      </c>
      <c r="S184" s="79" t="s">
        <v>738</v>
      </c>
      <c r="T184" s="79" t="s">
        <v>789</v>
      </c>
      <c r="U184" s="79"/>
      <c r="V184" s="82" t="s">
        <v>990</v>
      </c>
      <c r="W184" s="81">
        <v>43782.74555555556</v>
      </c>
      <c r="X184" s="82" t="s">
        <v>1236</v>
      </c>
      <c r="Y184" s="79"/>
      <c r="Z184" s="79"/>
      <c r="AA184" s="85" t="s">
        <v>1546</v>
      </c>
      <c r="AB184" s="79"/>
      <c r="AC184" s="79" t="b">
        <v>0</v>
      </c>
      <c r="AD184" s="79">
        <v>7</v>
      </c>
      <c r="AE184" s="85" t="s">
        <v>1737</v>
      </c>
      <c r="AF184" s="79" t="b">
        <v>1</v>
      </c>
      <c r="AG184" s="79" t="s">
        <v>1751</v>
      </c>
      <c r="AH184" s="79"/>
      <c r="AI184" s="85" t="s">
        <v>1766</v>
      </c>
      <c r="AJ184" s="79" t="b">
        <v>0</v>
      </c>
      <c r="AK184" s="79">
        <v>5</v>
      </c>
      <c r="AL184" s="85" t="s">
        <v>1737</v>
      </c>
      <c r="AM184" s="79" t="s">
        <v>1772</v>
      </c>
      <c r="AN184" s="79" t="b">
        <v>0</v>
      </c>
      <c r="AO184" s="85" t="s">
        <v>1546</v>
      </c>
      <c r="AP184" s="79" t="s">
        <v>176</v>
      </c>
      <c r="AQ184" s="79">
        <v>0</v>
      </c>
      <c r="AR184" s="79">
        <v>0</v>
      </c>
      <c r="AS184" s="79" t="s">
        <v>1807</v>
      </c>
      <c r="AT184" s="79" t="s">
        <v>1810</v>
      </c>
      <c r="AU184" s="79" t="s">
        <v>1813</v>
      </c>
      <c r="AV184" s="79" t="s">
        <v>1818</v>
      </c>
      <c r="AW184" s="79" t="s">
        <v>1823</v>
      </c>
      <c r="AX184" s="79" t="s">
        <v>1828</v>
      </c>
      <c r="AY184" s="79" t="s">
        <v>1830</v>
      </c>
      <c r="AZ184" s="82" t="s">
        <v>1834</v>
      </c>
      <c r="BA184">
        <v>1</v>
      </c>
      <c r="BB184" s="78" t="str">
        <f>REPLACE(INDEX(GroupVertices[Group],MATCH(Edges[[#This Row],[Vertex 1]],GroupVertices[Vertex],0)),1,1,"")</f>
        <v>14</v>
      </c>
      <c r="BC184" s="78" t="str">
        <f>REPLACE(INDEX(GroupVertices[Group],MATCH(Edges[[#This Row],[Vertex 2]],GroupVertices[Vertex],0)),1,1,"")</f>
        <v>14</v>
      </c>
      <c r="BD184" s="48">
        <v>0</v>
      </c>
      <c r="BE184" s="49">
        <v>0</v>
      </c>
      <c r="BF184" s="48">
        <v>0</v>
      </c>
      <c r="BG184" s="49">
        <v>0</v>
      </c>
      <c r="BH184" s="48">
        <v>0</v>
      </c>
      <c r="BI184" s="49">
        <v>0</v>
      </c>
      <c r="BJ184" s="48">
        <v>25</v>
      </c>
      <c r="BK184" s="49">
        <v>100</v>
      </c>
      <c r="BL184" s="48">
        <v>25</v>
      </c>
    </row>
    <row r="185" spans="1:64" ht="15">
      <c r="A185" s="64" t="s">
        <v>330</v>
      </c>
      <c r="B185" s="64" t="s">
        <v>329</v>
      </c>
      <c r="C185" s="65" t="s">
        <v>5054</v>
      </c>
      <c r="D185" s="66">
        <v>3</v>
      </c>
      <c r="E185" s="67" t="s">
        <v>132</v>
      </c>
      <c r="F185" s="68">
        <v>35</v>
      </c>
      <c r="G185" s="65"/>
      <c r="H185" s="69"/>
      <c r="I185" s="70"/>
      <c r="J185" s="70"/>
      <c r="K185" s="34" t="s">
        <v>65</v>
      </c>
      <c r="L185" s="77">
        <v>185</v>
      </c>
      <c r="M185" s="77"/>
      <c r="N185" s="72"/>
      <c r="O185" s="79" t="s">
        <v>506</v>
      </c>
      <c r="P185" s="81">
        <v>43783.04204861111</v>
      </c>
      <c r="Q185" s="79" t="s">
        <v>580</v>
      </c>
      <c r="R185" s="79"/>
      <c r="S185" s="79"/>
      <c r="T185" s="79" t="s">
        <v>787</v>
      </c>
      <c r="U185" s="79"/>
      <c r="V185" s="82" t="s">
        <v>991</v>
      </c>
      <c r="W185" s="81">
        <v>43783.04204861111</v>
      </c>
      <c r="X185" s="82" t="s">
        <v>1237</v>
      </c>
      <c r="Y185" s="79"/>
      <c r="Z185" s="79"/>
      <c r="AA185" s="85" t="s">
        <v>1547</v>
      </c>
      <c r="AB185" s="79"/>
      <c r="AC185" s="79" t="b">
        <v>0</v>
      </c>
      <c r="AD185" s="79">
        <v>0</v>
      </c>
      <c r="AE185" s="85" t="s">
        <v>1737</v>
      </c>
      <c r="AF185" s="79" t="b">
        <v>1</v>
      </c>
      <c r="AG185" s="79" t="s">
        <v>1751</v>
      </c>
      <c r="AH185" s="79"/>
      <c r="AI185" s="85" t="s">
        <v>1766</v>
      </c>
      <c r="AJ185" s="79" t="b">
        <v>0</v>
      </c>
      <c r="AK185" s="79">
        <v>5</v>
      </c>
      <c r="AL185" s="85" t="s">
        <v>1546</v>
      </c>
      <c r="AM185" s="79" t="s">
        <v>1775</v>
      </c>
      <c r="AN185" s="79" t="b">
        <v>0</v>
      </c>
      <c r="AO185" s="85" t="s">
        <v>1546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14</v>
      </c>
      <c r="BC185" s="78" t="str">
        <f>REPLACE(INDEX(GroupVertices[Group],MATCH(Edges[[#This Row],[Vertex 2]],GroupVertices[Vertex],0)),1,1,"")</f>
        <v>14</v>
      </c>
      <c r="BD185" s="48">
        <v>0</v>
      </c>
      <c r="BE185" s="49">
        <v>0</v>
      </c>
      <c r="BF185" s="48">
        <v>0</v>
      </c>
      <c r="BG185" s="49">
        <v>0</v>
      </c>
      <c r="BH185" s="48">
        <v>0</v>
      </c>
      <c r="BI185" s="49">
        <v>0</v>
      </c>
      <c r="BJ185" s="48">
        <v>21</v>
      </c>
      <c r="BK185" s="49">
        <v>100</v>
      </c>
      <c r="BL185" s="48">
        <v>21</v>
      </c>
    </row>
    <row r="186" spans="1:64" ht="15">
      <c r="A186" s="64" t="s">
        <v>331</v>
      </c>
      <c r="B186" s="64" t="s">
        <v>356</v>
      </c>
      <c r="C186" s="65" t="s">
        <v>5054</v>
      </c>
      <c r="D186" s="66">
        <v>3</v>
      </c>
      <c r="E186" s="67" t="s">
        <v>132</v>
      </c>
      <c r="F186" s="68">
        <v>35</v>
      </c>
      <c r="G186" s="65"/>
      <c r="H186" s="69"/>
      <c r="I186" s="70"/>
      <c r="J186" s="70"/>
      <c r="K186" s="34" t="s">
        <v>65</v>
      </c>
      <c r="L186" s="77">
        <v>186</v>
      </c>
      <c r="M186" s="77"/>
      <c r="N186" s="72"/>
      <c r="O186" s="79" t="s">
        <v>506</v>
      </c>
      <c r="P186" s="81">
        <v>43783.16337962963</v>
      </c>
      <c r="Q186" s="79" t="s">
        <v>583</v>
      </c>
      <c r="R186" s="79"/>
      <c r="S186" s="79"/>
      <c r="T186" s="79"/>
      <c r="U186" s="79"/>
      <c r="V186" s="82" t="s">
        <v>992</v>
      </c>
      <c r="W186" s="81">
        <v>43783.16337962963</v>
      </c>
      <c r="X186" s="82" t="s">
        <v>1238</v>
      </c>
      <c r="Y186" s="79"/>
      <c r="Z186" s="79"/>
      <c r="AA186" s="85" t="s">
        <v>1548</v>
      </c>
      <c r="AB186" s="79"/>
      <c r="AC186" s="79" t="b">
        <v>0</v>
      </c>
      <c r="AD186" s="79">
        <v>0</v>
      </c>
      <c r="AE186" s="85" t="s">
        <v>1737</v>
      </c>
      <c r="AF186" s="79" t="b">
        <v>0</v>
      </c>
      <c r="AG186" s="79" t="s">
        <v>1751</v>
      </c>
      <c r="AH186" s="79"/>
      <c r="AI186" s="85" t="s">
        <v>1737</v>
      </c>
      <c r="AJ186" s="79" t="b">
        <v>0</v>
      </c>
      <c r="AK186" s="79">
        <v>9</v>
      </c>
      <c r="AL186" s="85" t="s">
        <v>1581</v>
      </c>
      <c r="AM186" s="79" t="s">
        <v>1772</v>
      </c>
      <c r="AN186" s="79" t="b">
        <v>0</v>
      </c>
      <c r="AO186" s="85" t="s">
        <v>1581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24</v>
      </c>
      <c r="BK186" s="49">
        <v>100</v>
      </c>
      <c r="BL186" s="48">
        <v>24</v>
      </c>
    </row>
    <row r="187" spans="1:64" ht="15">
      <c r="A187" s="64" t="s">
        <v>332</v>
      </c>
      <c r="B187" s="64" t="s">
        <v>356</v>
      </c>
      <c r="C187" s="65" t="s">
        <v>5054</v>
      </c>
      <c r="D187" s="66">
        <v>3</v>
      </c>
      <c r="E187" s="67" t="s">
        <v>132</v>
      </c>
      <c r="F187" s="68">
        <v>35</v>
      </c>
      <c r="G187" s="65"/>
      <c r="H187" s="69"/>
      <c r="I187" s="70"/>
      <c r="J187" s="70"/>
      <c r="K187" s="34" t="s">
        <v>65</v>
      </c>
      <c r="L187" s="77">
        <v>187</v>
      </c>
      <c r="M187" s="77"/>
      <c r="N187" s="72"/>
      <c r="O187" s="79" t="s">
        <v>506</v>
      </c>
      <c r="P187" s="81">
        <v>43783.16587962963</v>
      </c>
      <c r="Q187" s="79" t="s">
        <v>583</v>
      </c>
      <c r="R187" s="79"/>
      <c r="S187" s="79"/>
      <c r="T187" s="79"/>
      <c r="U187" s="79"/>
      <c r="V187" s="82" t="s">
        <v>993</v>
      </c>
      <c r="W187" s="81">
        <v>43783.16587962963</v>
      </c>
      <c r="X187" s="82" t="s">
        <v>1239</v>
      </c>
      <c r="Y187" s="79"/>
      <c r="Z187" s="79"/>
      <c r="AA187" s="85" t="s">
        <v>1549</v>
      </c>
      <c r="AB187" s="79"/>
      <c r="AC187" s="79" t="b">
        <v>0</v>
      </c>
      <c r="AD187" s="79">
        <v>0</v>
      </c>
      <c r="AE187" s="85" t="s">
        <v>1737</v>
      </c>
      <c r="AF187" s="79" t="b">
        <v>0</v>
      </c>
      <c r="AG187" s="79" t="s">
        <v>1751</v>
      </c>
      <c r="AH187" s="79"/>
      <c r="AI187" s="85" t="s">
        <v>1737</v>
      </c>
      <c r="AJ187" s="79" t="b">
        <v>0</v>
      </c>
      <c r="AK187" s="79">
        <v>9</v>
      </c>
      <c r="AL187" s="85" t="s">
        <v>1581</v>
      </c>
      <c r="AM187" s="79" t="s">
        <v>1775</v>
      </c>
      <c r="AN187" s="79" t="b">
        <v>0</v>
      </c>
      <c r="AO187" s="85" t="s">
        <v>1581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24</v>
      </c>
      <c r="BK187" s="49">
        <v>100</v>
      </c>
      <c r="BL187" s="48">
        <v>24</v>
      </c>
    </row>
    <row r="188" spans="1:64" ht="15">
      <c r="A188" s="64" t="s">
        <v>333</v>
      </c>
      <c r="B188" s="64" t="s">
        <v>356</v>
      </c>
      <c r="C188" s="65" t="s">
        <v>5054</v>
      </c>
      <c r="D188" s="66">
        <v>3</v>
      </c>
      <c r="E188" s="67" t="s">
        <v>132</v>
      </c>
      <c r="F188" s="68">
        <v>35</v>
      </c>
      <c r="G188" s="65"/>
      <c r="H188" s="69"/>
      <c r="I188" s="70"/>
      <c r="J188" s="70"/>
      <c r="K188" s="34" t="s">
        <v>65</v>
      </c>
      <c r="L188" s="77">
        <v>188</v>
      </c>
      <c r="M188" s="77"/>
      <c r="N188" s="72"/>
      <c r="O188" s="79" t="s">
        <v>506</v>
      </c>
      <c r="P188" s="81">
        <v>43783.17349537037</v>
      </c>
      <c r="Q188" s="79" t="s">
        <v>583</v>
      </c>
      <c r="R188" s="79"/>
      <c r="S188" s="79"/>
      <c r="T188" s="79"/>
      <c r="U188" s="79"/>
      <c r="V188" s="82" t="s">
        <v>994</v>
      </c>
      <c r="W188" s="81">
        <v>43783.17349537037</v>
      </c>
      <c r="X188" s="82" t="s">
        <v>1240</v>
      </c>
      <c r="Y188" s="79"/>
      <c r="Z188" s="79"/>
      <c r="AA188" s="85" t="s">
        <v>1550</v>
      </c>
      <c r="AB188" s="79"/>
      <c r="AC188" s="79" t="b">
        <v>0</v>
      </c>
      <c r="AD188" s="79">
        <v>0</v>
      </c>
      <c r="AE188" s="85" t="s">
        <v>1737</v>
      </c>
      <c r="AF188" s="79" t="b">
        <v>0</v>
      </c>
      <c r="AG188" s="79" t="s">
        <v>1751</v>
      </c>
      <c r="AH188" s="79"/>
      <c r="AI188" s="85" t="s">
        <v>1737</v>
      </c>
      <c r="AJ188" s="79" t="b">
        <v>0</v>
      </c>
      <c r="AK188" s="79">
        <v>9</v>
      </c>
      <c r="AL188" s="85" t="s">
        <v>1581</v>
      </c>
      <c r="AM188" s="79" t="s">
        <v>1772</v>
      </c>
      <c r="AN188" s="79" t="b">
        <v>0</v>
      </c>
      <c r="AO188" s="85" t="s">
        <v>1581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24</v>
      </c>
      <c r="BK188" s="49">
        <v>100</v>
      </c>
      <c r="BL188" s="48">
        <v>24</v>
      </c>
    </row>
    <row r="189" spans="1:64" ht="15">
      <c r="A189" s="64" t="s">
        <v>334</v>
      </c>
      <c r="B189" s="64" t="s">
        <v>356</v>
      </c>
      <c r="C189" s="65" t="s">
        <v>5054</v>
      </c>
      <c r="D189" s="66">
        <v>3</v>
      </c>
      <c r="E189" s="67" t="s">
        <v>132</v>
      </c>
      <c r="F189" s="68">
        <v>35</v>
      </c>
      <c r="G189" s="65"/>
      <c r="H189" s="69"/>
      <c r="I189" s="70"/>
      <c r="J189" s="70"/>
      <c r="K189" s="34" t="s">
        <v>65</v>
      </c>
      <c r="L189" s="77">
        <v>189</v>
      </c>
      <c r="M189" s="77"/>
      <c r="N189" s="72"/>
      <c r="O189" s="79" t="s">
        <v>506</v>
      </c>
      <c r="P189" s="81">
        <v>43783.182337962964</v>
      </c>
      <c r="Q189" s="79" t="s">
        <v>583</v>
      </c>
      <c r="R189" s="79"/>
      <c r="S189" s="79"/>
      <c r="T189" s="79"/>
      <c r="U189" s="79"/>
      <c r="V189" s="82" t="s">
        <v>995</v>
      </c>
      <c r="W189" s="81">
        <v>43783.182337962964</v>
      </c>
      <c r="X189" s="82" t="s">
        <v>1241</v>
      </c>
      <c r="Y189" s="79"/>
      <c r="Z189" s="79"/>
      <c r="AA189" s="85" t="s">
        <v>1551</v>
      </c>
      <c r="AB189" s="79"/>
      <c r="AC189" s="79" t="b">
        <v>0</v>
      </c>
      <c r="AD189" s="79">
        <v>0</v>
      </c>
      <c r="AE189" s="85" t="s">
        <v>1737</v>
      </c>
      <c r="AF189" s="79" t="b">
        <v>0</v>
      </c>
      <c r="AG189" s="79" t="s">
        <v>1751</v>
      </c>
      <c r="AH189" s="79"/>
      <c r="AI189" s="85" t="s">
        <v>1737</v>
      </c>
      <c r="AJ189" s="79" t="b">
        <v>0</v>
      </c>
      <c r="AK189" s="79">
        <v>9</v>
      </c>
      <c r="AL189" s="85" t="s">
        <v>1581</v>
      </c>
      <c r="AM189" s="79" t="s">
        <v>1775</v>
      </c>
      <c r="AN189" s="79" t="b">
        <v>0</v>
      </c>
      <c r="AO189" s="85" t="s">
        <v>1581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24</v>
      </c>
      <c r="BK189" s="49">
        <v>100</v>
      </c>
      <c r="BL189" s="48">
        <v>24</v>
      </c>
    </row>
    <row r="190" spans="1:64" ht="15">
      <c r="A190" s="64" t="s">
        <v>335</v>
      </c>
      <c r="B190" s="64" t="s">
        <v>356</v>
      </c>
      <c r="C190" s="65" t="s">
        <v>5054</v>
      </c>
      <c r="D190" s="66">
        <v>3</v>
      </c>
      <c r="E190" s="67" t="s">
        <v>132</v>
      </c>
      <c r="F190" s="68">
        <v>35</v>
      </c>
      <c r="G190" s="65"/>
      <c r="H190" s="69"/>
      <c r="I190" s="70"/>
      <c r="J190" s="70"/>
      <c r="K190" s="34" t="s">
        <v>65</v>
      </c>
      <c r="L190" s="77">
        <v>190</v>
      </c>
      <c r="M190" s="77"/>
      <c r="N190" s="72"/>
      <c r="O190" s="79" t="s">
        <v>506</v>
      </c>
      <c r="P190" s="81">
        <v>43783.18362268519</v>
      </c>
      <c r="Q190" s="79" t="s">
        <v>583</v>
      </c>
      <c r="R190" s="79"/>
      <c r="S190" s="79"/>
      <c r="T190" s="79"/>
      <c r="U190" s="79"/>
      <c r="V190" s="82" t="s">
        <v>996</v>
      </c>
      <c r="W190" s="81">
        <v>43783.18362268519</v>
      </c>
      <c r="X190" s="82" t="s">
        <v>1242</v>
      </c>
      <c r="Y190" s="79"/>
      <c r="Z190" s="79"/>
      <c r="AA190" s="85" t="s">
        <v>1552</v>
      </c>
      <c r="AB190" s="79"/>
      <c r="AC190" s="79" t="b">
        <v>0</v>
      </c>
      <c r="AD190" s="79">
        <v>0</v>
      </c>
      <c r="AE190" s="85" t="s">
        <v>1737</v>
      </c>
      <c r="AF190" s="79" t="b">
        <v>0</v>
      </c>
      <c r="AG190" s="79" t="s">
        <v>1751</v>
      </c>
      <c r="AH190" s="79"/>
      <c r="AI190" s="85" t="s">
        <v>1737</v>
      </c>
      <c r="AJ190" s="79" t="b">
        <v>0</v>
      </c>
      <c r="AK190" s="79">
        <v>9</v>
      </c>
      <c r="AL190" s="85" t="s">
        <v>1581</v>
      </c>
      <c r="AM190" s="79" t="s">
        <v>1772</v>
      </c>
      <c r="AN190" s="79" t="b">
        <v>0</v>
      </c>
      <c r="AO190" s="85" t="s">
        <v>1581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24</v>
      </c>
      <c r="BK190" s="49">
        <v>100</v>
      </c>
      <c r="BL190" s="48">
        <v>24</v>
      </c>
    </row>
    <row r="191" spans="1:64" ht="15">
      <c r="A191" s="64" t="s">
        <v>336</v>
      </c>
      <c r="B191" s="64" t="s">
        <v>356</v>
      </c>
      <c r="C191" s="65" t="s">
        <v>5054</v>
      </c>
      <c r="D191" s="66">
        <v>3</v>
      </c>
      <c r="E191" s="67" t="s">
        <v>132</v>
      </c>
      <c r="F191" s="68">
        <v>35</v>
      </c>
      <c r="G191" s="65"/>
      <c r="H191" s="69"/>
      <c r="I191" s="70"/>
      <c r="J191" s="70"/>
      <c r="K191" s="34" t="s">
        <v>65</v>
      </c>
      <c r="L191" s="77">
        <v>191</v>
      </c>
      <c r="M191" s="77"/>
      <c r="N191" s="72"/>
      <c r="O191" s="79" t="s">
        <v>506</v>
      </c>
      <c r="P191" s="81">
        <v>43783.19856481482</v>
      </c>
      <c r="Q191" s="79" t="s">
        <v>583</v>
      </c>
      <c r="R191" s="79"/>
      <c r="S191" s="79"/>
      <c r="T191" s="79"/>
      <c r="U191" s="79"/>
      <c r="V191" s="82" t="s">
        <v>997</v>
      </c>
      <c r="W191" s="81">
        <v>43783.19856481482</v>
      </c>
      <c r="X191" s="82" t="s">
        <v>1243</v>
      </c>
      <c r="Y191" s="79"/>
      <c r="Z191" s="79"/>
      <c r="AA191" s="85" t="s">
        <v>1553</v>
      </c>
      <c r="AB191" s="79"/>
      <c r="AC191" s="79" t="b">
        <v>0</v>
      </c>
      <c r="AD191" s="79">
        <v>0</v>
      </c>
      <c r="AE191" s="85" t="s">
        <v>1737</v>
      </c>
      <c r="AF191" s="79" t="b">
        <v>0</v>
      </c>
      <c r="AG191" s="79" t="s">
        <v>1751</v>
      </c>
      <c r="AH191" s="79"/>
      <c r="AI191" s="85" t="s">
        <v>1737</v>
      </c>
      <c r="AJ191" s="79" t="b">
        <v>0</v>
      </c>
      <c r="AK191" s="79">
        <v>9</v>
      </c>
      <c r="AL191" s="85" t="s">
        <v>1581</v>
      </c>
      <c r="AM191" s="79" t="s">
        <v>1775</v>
      </c>
      <c r="AN191" s="79" t="b">
        <v>0</v>
      </c>
      <c r="AO191" s="85" t="s">
        <v>1581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24</v>
      </c>
      <c r="BK191" s="49">
        <v>100</v>
      </c>
      <c r="BL191" s="48">
        <v>24</v>
      </c>
    </row>
    <row r="192" spans="1:64" ht="15">
      <c r="A192" s="64" t="s">
        <v>337</v>
      </c>
      <c r="B192" s="64" t="s">
        <v>359</v>
      </c>
      <c r="C192" s="65" t="s">
        <v>5054</v>
      </c>
      <c r="D192" s="66">
        <v>3</v>
      </c>
      <c r="E192" s="67" t="s">
        <v>132</v>
      </c>
      <c r="F192" s="68">
        <v>35</v>
      </c>
      <c r="G192" s="65"/>
      <c r="H192" s="69"/>
      <c r="I192" s="70"/>
      <c r="J192" s="70"/>
      <c r="K192" s="34" t="s">
        <v>65</v>
      </c>
      <c r="L192" s="77">
        <v>192</v>
      </c>
      <c r="M192" s="77"/>
      <c r="N192" s="72"/>
      <c r="O192" s="79" t="s">
        <v>506</v>
      </c>
      <c r="P192" s="81">
        <v>43783.40178240741</v>
      </c>
      <c r="Q192" s="79" t="s">
        <v>556</v>
      </c>
      <c r="R192" s="82" t="s">
        <v>682</v>
      </c>
      <c r="S192" s="79" t="s">
        <v>726</v>
      </c>
      <c r="T192" s="79" t="s">
        <v>772</v>
      </c>
      <c r="U192" s="79"/>
      <c r="V192" s="82" t="s">
        <v>998</v>
      </c>
      <c r="W192" s="81">
        <v>43783.40178240741</v>
      </c>
      <c r="X192" s="82" t="s">
        <v>1244</v>
      </c>
      <c r="Y192" s="79"/>
      <c r="Z192" s="79"/>
      <c r="AA192" s="85" t="s">
        <v>1554</v>
      </c>
      <c r="AB192" s="79"/>
      <c r="AC192" s="79" t="b">
        <v>0</v>
      </c>
      <c r="AD192" s="79">
        <v>0</v>
      </c>
      <c r="AE192" s="85" t="s">
        <v>1737</v>
      </c>
      <c r="AF192" s="79" t="b">
        <v>1</v>
      </c>
      <c r="AG192" s="79" t="s">
        <v>1751</v>
      </c>
      <c r="AH192" s="79"/>
      <c r="AI192" s="85" t="s">
        <v>1765</v>
      </c>
      <c r="AJ192" s="79" t="b">
        <v>0</v>
      </c>
      <c r="AK192" s="79">
        <v>26</v>
      </c>
      <c r="AL192" s="85" t="s">
        <v>1584</v>
      </c>
      <c r="AM192" s="79" t="s">
        <v>1773</v>
      </c>
      <c r="AN192" s="79" t="b">
        <v>0</v>
      </c>
      <c r="AO192" s="85" t="s">
        <v>1584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3</v>
      </c>
      <c r="BE192" s="49">
        <v>16.666666666666668</v>
      </c>
      <c r="BF192" s="48">
        <v>0</v>
      </c>
      <c r="BG192" s="49">
        <v>0</v>
      </c>
      <c r="BH192" s="48">
        <v>0</v>
      </c>
      <c r="BI192" s="49">
        <v>0</v>
      </c>
      <c r="BJ192" s="48">
        <v>15</v>
      </c>
      <c r="BK192" s="49">
        <v>83.33333333333333</v>
      </c>
      <c r="BL192" s="48">
        <v>18</v>
      </c>
    </row>
    <row r="193" spans="1:64" ht="15">
      <c r="A193" s="64" t="s">
        <v>338</v>
      </c>
      <c r="B193" s="64" t="s">
        <v>469</v>
      </c>
      <c r="C193" s="65" t="s">
        <v>5054</v>
      </c>
      <c r="D193" s="66">
        <v>3</v>
      </c>
      <c r="E193" s="67" t="s">
        <v>132</v>
      </c>
      <c r="F193" s="68">
        <v>35</v>
      </c>
      <c r="G193" s="65"/>
      <c r="H193" s="69"/>
      <c r="I193" s="70"/>
      <c r="J193" s="70"/>
      <c r="K193" s="34" t="s">
        <v>65</v>
      </c>
      <c r="L193" s="77">
        <v>193</v>
      </c>
      <c r="M193" s="77"/>
      <c r="N193" s="72"/>
      <c r="O193" s="79" t="s">
        <v>506</v>
      </c>
      <c r="P193" s="81">
        <v>43781.67525462963</v>
      </c>
      <c r="Q193" s="79" t="s">
        <v>584</v>
      </c>
      <c r="R193" s="79" t="s">
        <v>686</v>
      </c>
      <c r="S193" s="79" t="s">
        <v>729</v>
      </c>
      <c r="T193" s="79" t="s">
        <v>772</v>
      </c>
      <c r="U193" s="79"/>
      <c r="V193" s="82" t="s">
        <v>999</v>
      </c>
      <c r="W193" s="81">
        <v>43781.67525462963</v>
      </c>
      <c r="X193" s="82" t="s">
        <v>1245</v>
      </c>
      <c r="Y193" s="79"/>
      <c r="Z193" s="79"/>
      <c r="AA193" s="85" t="s">
        <v>1555</v>
      </c>
      <c r="AB193" s="79"/>
      <c r="AC193" s="79" t="b">
        <v>0</v>
      </c>
      <c r="AD193" s="79">
        <v>1</v>
      </c>
      <c r="AE193" s="85" t="s">
        <v>1737</v>
      </c>
      <c r="AF193" s="79" t="b">
        <v>1</v>
      </c>
      <c r="AG193" s="79" t="s">
        <v>1751</v>
      </c>
      <c r="AH193" s="79"/>
      <c r="AI193" s="85" t="s">
        <v>1765</v>
      </c>
      <c r="AJ193" s="79" t="b">
        <v>0</v>
      </c>
      <c r="AK193" s="79">
        <v>8</v>
      </c>
      <c r="AL193" s="85" t="s">
        <v>1737</v>
      </c>
      <c r="AM193" s="79" t="s">
        <v>1775</v>
      </c>
      <c r="AN193" s="79" t="b">
        <v>0</v>
      </c>
      <c r="AO193" s="85" t="s">
        <v>1555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3</v>
      </c>
      <c r="BE193" s="49">
        <v>7.6923076923076925</v>
      </c>
      <c r="BF193" s="48">
        <v>0</v>
      </c>
      <c r="BG193" s="49">
        <v>0</v>
      </c>
      <c r="BH193" s="48">
        <v>0</v>
      </c>
      <c r="BI193" s="49">
        <v>0</v>
      </c>
      <c r="BJ193" s="48">
        <v>36</v>
      </c>
      <c r="BK193" s="49">
        <v>92.3076923076923</v>
      </c>
      <c r="BL193" s="48">
        <v>39</v>
      </c>
    </row>
    <row r="194" spans="1:64" ht="15">
      <c r="A194" s="64" t="s">
        <v>339</v>
      </c>
      <c r="B194" s="64" t="s">
        <v>338</v>
      </c>
      <c r="C194" s="65" t="s">
        <v>5054</v>
      </c>
      <c r="D194" s="66">
        <v>3</v>
      </c>
      <c r="E194" s="67" t="s">
        <v>132</v>
      </c>
      <c r="F194" s="68">
        <v>35</v>
      </c>
      <c r="G194" s="65"/>
      <c r="H194" s="69"/>
      <c r="I194" s="70"/>
      <c r="J194" s="70"/>
      <c r="K194" s="34" t="s">
        <v>65</v>
      </c>
      <c r="L194" s="77">
        <v>194</v>
      </c>
      <c r="M194" s="77"/>
      <c r="N194" s="72"/>
      <c r="O194" s="79" t="s">
        <v>506</v>
      </c>
      <c r="P194" s="81">
        <v>43781.71613425926</v>
      </c>
      <c r="Q194" s="79" t="s">
        <v>564</v>
      </c>
      <c r="R194" s="82" t="s">
        <v>682</v>
      </c>
      <c r="S194" s="79" t="s">
        <v>726</v>
      </c>
      <c r="T194" s="79" t="s">
        <v>772</v>
      </c>
      <c r="U194" s="79"/>
      <c r="V194" s="82" t="s">
        <v>894</v>
      </c>
      <c r="W194" s="81">
        <v>43781.71613425926</v>
      </c>
      <c r="X194" s="82" t="s">
        <v>1246</v>
      </c>
      <c r="Y194" s="79"/>
      <c r="Z194" s="79"/>
      <c r="AA194" s="85" t="s">
        <v>1556</v>
      </c>
      <c r="AB194" s="79"/>
      <c r="AC194" s="79" t="b">
        <v>0</v>
      </c>
      <c r="AD194" s="79">
        <v>0</v>
      </c>
      <c r="AE194" s="85" t="s">
        <v>1737</v>
      </c>
      <c r="AF194" s="79" t="b">
        <v>1</v>
      </c>
      <c r="AG194" s="79" t="s">
        <v>1751</v>
      </c>
      <c r="AH194" s="79"/>
      <c r="AI194" s="85" t="s">
        <v>1765</v>
      </c>
      <c r="AJ194" s="79" t="b">
        <v>0</v>
      </c>
      <c r="AK194" s="79">
        <v>12</v>
      </c>
      <c r="AL194" s="85" t="s">
        <v>1555</v>
      </c>
      <c r="AM194" s="79" t="s">
        <v>1794</v>
      </c>
      <c r="AN194" s="79" t="b">
        <v>0</v>
      </c>
      <c r="AO194" s="85" t="s">
        <v>1555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21</v>
      </c>
      <c r="BK194" s="49">
        <v>100</v>
      </c>
      <c r="BL194" s="48">
        <v>21</v>
      </c>
    </row>
    <row r="195" spans="1:64" ht="15">
      <c r="A195" s="64" t="s">
        <v>339</v>
      </c>
      <c r="B195" s="64" t="s">
        <v>359</v>
      </c>
      <c r="C195" s="65" t="s">
        <v>5054</v>
      </c>
      <c r="D195" s="66">
        <v>3</v>
      </c>
      <c r="E195" s="67" t="s">
        <v>132</v>
      </c>
      <c r="F195" s="68">
        <v>35</v>
      </c>
      <c r="G195" s="65"/>
      <c r="H195" s="69"/>
      <c r="I195" s="70"/>
      <c r="J195" s="70"/>
      <c r="K195" s="34" t="s">
        <v>65</v>
      </c>
      <c r="L195" s="77">
        <v>195</v>
      </c>
      <c r="M195" s="77"/>
      <c r="N195" s="72"/>
      <c r="O195" s="79" t="s">
        <v>506</v>
      </c>
      <c r="P195" s="81">
        <v>43783.402037037034</v>
      </c>
      <c r="Q195" s="79" t="s">
        <v>556</v>
      </c>
      <c r="R195" s="82" t="s">
        <v>682</v>
      </c>
      <c r="S195" s="79" t="s">
        <v>726</v>
      </c>
      <c r="T195" s="79" t="s">
        <v>772</v>
      </c>
      <c r="U195" s="79"/>
      <c r="V195" s="82" t="s">
        <v>894</v>
      </c>
      <c r="W195" s="81">
        <v>43783.402037037034</v>
      </c>
      <c r="X195" s="82" t="s">
        <v>1247</v>
      </c>
      <c r="Y195" s="79"/>
      <c r="Z195" s="79"/>
      <c r="AA195" s="85" t="s">
        <v>1557</v>
      </c>
      <c r="AB195" s="79"/>
      <c r="AC195" s="79" t="b">
        <v>0</v>
      </c>
      <c r="AD195" s="79">
        <v>0</v>
      </c>
      <c r="AE195" s="85" t="s">
        <v>1737</v>
      </c>
      <c r="AF195" s="79" t="b">
        <v>1</v>
      </c>
      <c r="AG195" s="79" t="s">
        <v>1751</v>
      </c>
      <c r="AH195" s="79"/>
      <c r="AI195" s="85" t="s">
        <v>1765</v>
      </c>
      <c r="AJ195" s="79" t="b">
        <v>0</v>
      </c>
      <c r="AK195" s="79">
        <v>26</v>
      </c>
      <c r="AL195" s="85" t="s">
        <v>1584</v>
      </c>
      <c r="AM195" s="79" t="s">
        <v>1794</v>
      </c>
      <c r="AN195" s="79" t="b">
        <v>0</v>
      </c>
      <c r="AO195" s="85" t="s">
        <v>1584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3</v>
      </c>
      <c r="BE195" s="49">
        <v>16.666666666666668</v>
      </c>
      <c r="BF195" s="48">
        <v>0</v>
      </c>
      <c r="BG195" s="49">
        <v>0</v>
      </c>
      <c r="BH195" s="48">
        <v>0</v>
      </c>
      <c r="BI195" s="49">
        <v>0</v>
      </c>
      <c r="BJ195" s="48">
        <v>15</v>
      </c>
      <c r="BK195" s="49">
        <v>83.33333333333333</v>
      </c>
      <c r="BL195" s="48">
        <v>18</v>
      </c>
    </row>
    <row r="196" spans="1:64" ht="15">
      <c r="A196" s="64" t="s">
        <v>340</v>
      </c>
      <c r="B196" s="64" t="s">
        <v>359</v>
      </c>
      <c r="C196" s="65" t="s">
        <v>5054</v>
      </c>
      <c r="D196" s="66">
        <v>3</v>
      </c>
      <c r="E196" s="67" t="s">
        <v>132</v>
      </c>
      <c r="F196" s="68">
        <v>35</v>
      </c>
      <c r="G196" s="65"/>
      <c r="H196" s="69"/>
      <c r="I196" s="70"/>
      <c r="J196" s="70"/>
      <c r="K196" s="34" t="s">
        <v>65</v>
      </c>
      <c r="L196" s="77">
        <v>196</v>
      </c>
      <c r="M196" s="77"/>
      <c r="N196" s="72"/>
      <c r="O196" s="79" t="s">
        <v>506</v>
      </c>
      <c r="P196" s="81">
        <v>43783.402233796296</v>
      </c>
      <c r="Q196" s="79" t="s">
        <v>556</v>
      </c>
      <c r="R196" s="82" t="s">
        <v>682</v>
      </c>
      <c r="S196" s="79" t="s">
        <v>726</v>
      </c>
      <c r="T196" s="79" t="s">
        <v>772</v>
      </c>
      <c r="U196" s="79"/>
      <c r="V196" s="82" t="s">
        <v>1000</v>
      </c>
      <c r="W196" s="81">
        <v>43783.402233796296</v>
      </c>
      <c r="X196" s="82" t="s">
        <v>1248</v>
      </c>
      <c r="Y196" s="79"/>
      <c r="Z196" s="79"/>
      <c r="AA196" s="85" t="s">
        <v>1558</v>
      </c>
      <c r="AB196" s="79"/>
      <c r="AC196" s="79" t="b">
        <v>0</v>
      </c>
      <c r="AD196" s="79">
        <v>0</v>
      </c>
      <c r="AE196" s="85" t="s">
        <v>1737</v>
      </c>
      <c r="AF196" s="79" t="b">
        <v>1</v>
      </c>
      <c r="AG196" s="79" t="s">
        <v>1751</v>
      </c>
      <c r="AH196" s="79"/>
      <c r="AI196" s="85" t="s">
        <v>1765</v>
      </c>
      <c r="AJ196" s="79" t="b">
        <v>0</v>
      </c>
      <c r="AK196" s="79">
        <v>26</v>
      </c>
      <c r="AL196" s="85" t="s">
        <v>1584</v>
      </c>
      <c r="AM196" s="79" t="s">
        <v>1795</v>
      </c>
      <c r="AN196" s="79" t="b">
        <v>0</v>
      </c>
      <c r="AO196" s="85" t="s">
        <v>1584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3</v>
      </c>
      <c r="BE196" s="49">
        <v>16.666666666666668</v>
      </c>
      <c r="BF196" s="48">
        <v>0</v>
      </c>
      <c r="BG196" s="49">
        <v>0</v>
      </c>
      <c r="BH196" s="48">
        <v>0</v>
      </c>
      <c r="BI196" s="49">
        <v>0</v>
      </c>
      <c r="BJ196" s="48">
        <v>15</v>
      </c>
      <c r="BK196" s="49">
        <v>83.33333333333333</v>
      </c>
      <c r="BL196" s="48">
        <v>18</v>
      </c>
    </row>
    <row r="197" spans="1:64" ht="15">
      <c r="A197" s="64" t="s">
        <v>341</v>
      </c>
      <c r="B197" s="64" t="s">
        <v>350</v>
      </c>
      <c r="C197" s="65" t="s">
        <v>5054</v>
      </c>
      <c r="D197" s="66">
        <v>3</v>
      </c>
      <c r="E197" s="67" t="s">
        <v>132</v>
      </c>
      <c r="F197" s="68">
        <v>35</v>
      </c>
      <c r="G197" s="65"/>
      <c r="H197" s="69"/>
      <c r="I197" s="70"/>
      <c r="J197" s="70"/>
      <c r="K197" s="34" t="s">
        <v>65</v>
      </c>
      <c r="L197" s="77">
        <v>197</v>
      </c>
      <c r="M197" s="77"/>
      <c r="N197" s="72"/>
      <c r="O197" s="79" t="s">
        <v>506</v>
      </c>
      <c r="P197" s="81">
        <v>43783.45894675926</v>
      </c>
      <c r="Q197" s="79" t="s">
        <v>581</v>
      </c>
      <c r="R197" s="82" t="s">
        <v>696</v>
      </c>
      <c r="S197" s="79" t="s">
        <v>737</v>
      </c>
      <c r="T197" s="79" t="s">
        <v>788</v>
      </c>
      <c r="U197" s="79"/>
      <c r="V197" s="82" t="s">
        <v>1001</v>
      </c>
      <c r="W197" s="81">
        <v>43783.45894675926</v>
      </c>
      <c r="X197" s="82" t="s">
        <v>1249</v>
      </c>
      <c r="Y197" s="79"/>
      <c r="Z197" s="79"/>
      <c r="AA197" s="85" t="s">
        <v>1559</v>
      </c>
      <c r="AB197" s="79"/>
      <c r="AC197" s="79" t="b">
        <v>0</v>
      </c>
      <c r="AD197" s="79">
        <v>0</v>
      </c>
      <c r="AE197" s="85" t="s">
        <v>1737</v>
      </c>
      <c r="AF197" s="79" t="b">
        <v>0</v>
      </c>
      <c r="AG197" s="79" t="s">
        <v>1751</v>
      </c>
      <c r="AH197" s="79"/>
      <c r="AI197" s="85" t="s">
        <v>1737</v>
      </c>
      <c r="AJ197" s="79" t="b">
        <v>0</v>
      </c>
      <c r="AK197" s="79">
        <v>8</v>
      </c>
      <c r="AL197" s="85" t="s">
        <v>1569</v>
      </c>
      <c r="AM197" s="79" t="s">
        <v>1772</v>
      </c>
      <c r="AN197" s="79" t="b">
        <v>0</v>
      </c>
      <c r="AO197" s="85" t="s">
        <v>1569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8</v>
      </c>
      <c r="BC197" s="78" t="str">
        <f>REPLACE(INDEX(GroupVertices[Group],MATCH(Edges[[#This Row],[Vertex 2]],GroupVertices[Vertex],0)),1,1,"")</f>
        <v>8</v>
      </c>
      <c r="BD197" s="48">
        <v>0</v>
      </c>
      <c r="BE197" s="49">
        <v>0</v>
      </c>
      <c r="BF197" s="48">
        <v>0</v>
      </c>
      <c r="BG197" s="49">
        <v>0</v>
      </c>
      <c r="BH197" s="48">
        <v>0</v>
      </c>
      <c r="BI197" s="49">
        <v>0</v>
      </c>
      <c r="BJ197" s="48">
        <v>17</v>
      </c>
      <c r="BK197" s="49">
        <v>100</v>
      </c>
      <c r="BL197" s="48">
        <v>17</v>
      </c>
    </row>
    <row r="198" spans="1:64" ht="15">
      <c r="A198" s="64" t="s">
        <v>342</v>
      </c>
      <c r="B198" s="64" t="s">
        <v>356</v>
      </c>
      <c r="C198" s="65" t="s">
        <v>5054</v>
      </c>
      <c r="D198" s="66">
        <v>3</v>
      </c>
      <c r="E198" s="67" t="s">
        <v>132</v>
      </c>
      <c r="F198" s="68">
        <v>35</v>
      </c>
      <c r="G198" s="65"/>
      <c r="H198" s="69"/>
      <c r="I198" s="70"/>
      <c r="J198" s="70"/>
      <c r="K198" s="34" t="s">
        <v>65</v>
      </c>
      <c r="L198" s="77">
        <v>198</v>
      </c>
      <c r="M198" s="77"/>
      <c r="N198" s="72"/>
      <c r="O198" s="79" t="s">
        <v>506</v>
      </c>
      <c r="P198" s="81">
        <v>43783.477951388886</v>
      </c>
      <c r="Q198" s="79" t="s">
        <v>583</v>
      </c>
      <c r="R198" s="79"/>
      <c r="S198" s="79"/>
      <c r="T198" s="79"/>
      <c r="U198" s="79"/>
      <c r="V198" s="82" t="s">
        <v>1002</v>
      </c>
      <c r="W198" s="81">
        <v>43783.477951388886</v>
      </c>
      <c r="X198" s="82" t="s">
        <v>1250</v>
      </c>
      <c r="Y198" s="79"/>
      <c r="Z198" s="79"/>
      <c r="AA198" s="85" t="s">
        <v>1560</v>
      </c>
      <c r="AB198" s="79"/>
      <c r="AC198" s="79" t="b">
        <v>0</v>
      </c>
      <c r="AD198" s="79">
        <v>0</v>
      </c>
      <c r="AE198" s="85" t="s">
        <v>1737</v>
      </c>
      <c r="AF198" s="79" t="b">
        <v>0</v>
      </c>
      <c r="AG198" s="79" t="s">
        <v>1751</v>
      </c>
      <c r="AH198" s="79"/>
      <c r="AI198" s="85" t="s">
        <v>1737</v>
      </c>
      <c r="AJ198" s="79" t="b">
        <v>0</v>
      </c>
      <c r="AK198" s="79">
        <v>9</v>
      </c>
      <c r="AL198" s="85" t="s">
        <v>1581</v>
      </c>
      <c r="AM198" s="79" t="s">
        <v>1772</v>
      </c>
      <c r="AN198" s="79" t="b">
        <v>0</v>
      </c>
      <c r="AO198" s="85" t="s">
        <v>1581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24</v>
      </c>
      <c r="BK198" s="49">
        <v>100</v>
      </c>
      <c r="BL198" s="48">
        <v>24</v>
      </c>
    </row>
    <row r="199" spans="1:64" ht="15">
      <c r="A199" s="64" t="s">
        <v>343</v>
      </c>
      <c r="B199" s="64" t="s">
        <v>350</v>
      </c>
      <c r="C199" s="65" t="s">
        <v>5054</v>
      </c>
      <c r="D199" s="66">
        <v>3</v>
      </c>
      <c r="E199" s="67" t="s">
        <v>132</v>
      </c>
      <c r="F199" s="68">
        <v>35</v>
      </c>
      <c r="G199" s="65"/>
      <c r="H199" s="69"/>
      <c r="I199" s="70"/>
      <c r="J199" s="70"/>
      <c r="K199" s="34" t="s">
        <v>65</v>
      </c>
      <c r="L199" s="77">
        <v>199</v>
      </c>
      <c r="M199" s="77"/>
      <c r="N199" s="72"/>
      <c r="O199" s="79" t="s">
        <v>506</v>
      </c>
      <c r="P199" s="81">
        <v>43783.50407407407</v>
      </c>
      <c r="Q199" s="79" t="s">
        <v>581</v>
      </c>
      <c r="R199" s="82" t="s">
        <v>696</v>
      </c>
      <c r="S199" s="79" t="s">
        <v>737</v>
      </c>
      <c r="T199" s="79" t="s">
        <v>788</v>
      </c>
      <c r="U199" s="79"/>
      <c r="V199" s="82" t="s">
        <v>1003</v>
      </c>
      <c r="W199" s="81">
        <v>43783.50407407407</v>
      </c>
      <c r="X199" s="82" t="s">
        <v>1251</v>
      </c>
      <c r="Y199" s="79"/>
      <c r="Z199" s="79"/>
      <c r="AA199" s="85" t="s">
        <v>1561</v>
      </c>
      <c r="AB199" s="79"/>
      <c r="AC199" s="79" t="b">
        <v>0</v>
      </c>
      <c r="AD199" s="79">
        <v>0</v>
      </c>
      <c r="AE199" s="85" t="s">
        <v>1737</v>
      </c>
      <c r="AF199" s="79" t="b">
        <v>0</v>
      </c>
      <c r="AG199" s="79" t="s">
        <v>1751</v>
      </c>
      <c r="AH199" s="79"/>
      <c r="AI199" s="85" t="s">
        <v>1737</v>
      </c>
      <c r="AJ199" s="79" t="b">
        <v>0</v>
      </c>
      <c r="AK199" s="79">
        <v>8</v>
      </c>
      <c r="AL199" s="85" t="s">
        <v>1569</v>
      </c>
      <c r="AM199" s="79" t="s">
        <v>1773</v>
      </c>
      <c r="AN199" s="79" t="b">
        <v>0</v>
      </c>
      <c r="AO199" s="85" t="s">
        <v>1569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8</v>
      </c>
      <c r="BC199" s="78" t="str">
        <f>REPLACE(INDEX(GroupVertices[Group],MATCH(Edges[[#This Row],[Vertex 2]],GroupVertices[Vertex],0)),1,1,"")</f>
        <v>8</v>
      </c>
      <c r="BD199" s="48">
        <v>0</v>
      </c>
      <c r="BE199" s="49">
        <v>0</v>
      </c>
      <c r="BF199" s="48">
        <v>0</v>
      </c>
      <c r="BG199" s="49">
        <v>0</v>
      </c>
      <c r="BH199" s="48">
        <v>0</v>
      </c>
      <c r="BI199" s="49">
        <v>0</v>
      </c>
      <c r="BJ199" s="48">
        <v>17</v>
      </c>
      <c r="BK199" s="49">
        <v>100</v>
      </c>
      <c r="BL199" s="48">
        <v>17</v>
      </c>
    </row>
    <row r="200" spans="1:64" ht="15">
      <c r="A200" s="64" t="s">
        <v>344</v>
      </c>
      <c r="B200" s="64" t="s">
        <v>359</v>
      </c>
      <c r="C200" s="65" t="s">
        <v>5054</v>
      </c>
      <c r="D200" s="66">
        <v>3</v>
      </c>
      <c r="E200" s="67" t="s">
        <v>132</v>
      </c>
      <c r="F200" s="68">
        <v>35</v>
      </c>
      <c r="G200" s="65"/>
      <c r="H200" s="69"/>
      <c r="I200" s="70"/>
      <c r="J200" s="70"/>
      <c r="K200" s="34" t="s">
        <v>65</v>
      </c>
      <c r="L200" s="77">
        <v>200</v>
      </c>
      <c r="M200" s="77"/>
      <c r="N200" s="72"/>
      <c r="O200" s="79" t="s">
        <v>506</v>
      </c>
      <c r="P200" s="81">
        <v>43783.542233796295</v>
      </c>
      <c r="Q200" s="79" t="s">
        <v>556</v>
      </c>
      <c r="R200" s="82" t="s">
        <v>682</v>
      </c>
      <c r="S200" s="79" t="s">
        <v>726</v>
      </c>
      <c r="T200" s="79" t="s">
        <v>772</v>
      </c>
      <c r="U200" s="79"/>
      <c r="V200" s="82" t="s">
        <v>1004</v>
      </c>
      <c r="W200" s="81">
        <v>43783.542233796295</v>
      </c>
      <c r="X200" s="82" t="s">
        <v>1252</v>
      </c>
      <c r="Y200" s="79"/>
      <c r="Z200" s="79"/>
      <c r="AA200" s="85" t="s">
        <v>1562</v>
      </c>
      <c r="AB200" s="79"/>
      <c r="AC200" s="79" t="b">
        <v>0</v>
      </c>
      <c r="AD200" s="79">
        <v>0</v>
      </c>
      <c r="AE200" s="85" t="s">
        <v>1737</v>
      </c>
      <c r="AF200" s="79" t="b">
        <v>1</v>
      </c>
      <c r="AG200" s="79" t="s">
        <v>1751</v>
      </c>
      <c r="AH200" s="79"/>
      <c r="AI200" s="85" t="s">
        <v>1765</v>
      </c>
      <c r="AJ200" s="79" t="b">
        <v>0</v>
      </c>
      <c r="AK200" s="79">
        <v>26</v>
      </c>
      <c r="AL200" s="85" t="s">
        <v>1584</v>
      </c>
      <c r="AM200" s="79" t="s">
        <v>1773</v>
      </c>
      <c r="AN200" s="79" t="b">
        <v>0</v>
      </c>
      <c r="AO200" s="85" t="s">
        <v>1584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3</v>
      </c>
      <c r="BE200" s="49">
        <v>16.666666666666668</v>
      </c>
      <c r="BF200" s="48">
        <v>0</v>
      </c>
      <c r="BG200" s="49">
        <v>0</v>
      </c>
      <c r="BH200" s="48">
        <v>0</v>
      </c>
      <c r="BI200" s="49">
        <v>0</v>
      </c>
      <c r="BJ200" s="48">
        <v>15</v>
      </c>
      <c r="BK200" s="49">
        <v>83.33333333333333</v>
      </c>
      <c r="BL200" s="48">
        <v>18</v>
      </c>
    </row>
    <row r="201" spans="1:64" ht="15">
      <c r="A201" s="64" t="s">
        <v>345</v>
      </c>
      <c r="B201" s="64" t="s">
        <v>356</v>
      </c>
      <c r="C201" s="65" t="s">
        <v>5054</v>
      </c>
      <c r="D201" s="66">
        <v>3</v>
      </c>
      <c r="E201" s="67" t="s">
        <v>132</v>
      </c>
      <c r="F201" s="68">
        <v>35</v>
      </c>
      <c r="G201" s="65"/>
      <c r="H201" s="69"/>
      <c r="I201" s="70"/>
      <c r="J201" s="70"/>
      <c r="K201" s="34" t="s">
        <v>65</v>
      </c>
      <c r="L201" s="77">
        <v>201</v>
      </c>
      <c r="M201" s="77"/>
      <c r="N201" s="72"/>
      <c r="O201" s="79" t="s">
        <v>506</v>
      </c>
      <c r="P201" s="81">
        <v>43783.561689814815</v>
      </c>
      <c r="Q201" s="79" t="s">
        <v>583</v>
      </c>
      <c r="R201" s="79"/>
      <c r="S201" s="79"/>
      <c r="T201" s="79"/>
      <c r="U201" s="79"/>
      <c r="V201" s="82" t="s">
        <v>1005</v>
      </c>
      <c r="W201" s="81">
        <v>43783.561689814815</v>
      </c>
      <c r="X201" s="82" t="s">
        <v>1253</v>
      </c>
      <c r="Y201" s="79"/>
      <c r="Z201" s="79"/>
      <c r="AA201" s="85" t="s">
        <v>1563</v>
      </c>
      <c r="AB201" s="79"/>
      <c r="AC201" s="79" t="b">
        <v>0</v>
      </c>
      <c r="AD201" s="79">
        <v>0</v>
      </c>
      <c r="AE201" s="85" t="s">
        <v>1737</v>
      </c>
      <c r="AF201" s="79" t="b">
        <v>0</v>
      </c>
      <c r="AG201" s="79" t="s">
        <v>1751</v>
      </c>
      <c r="AH201" s="79"/>
      <c r="AI201" s="85" t="s">
        <v>1737</v>
      </c>
      <c r="AJ201" s="79" t="b">
        <v>0</v>
      </c>
      <c r="AK201" s="79">
        <v>9</v>
      </c>
      <c r="AL201" s="85" t="s">
        <v>1581</v>
      </c>
      <c r="AM201" s="79" t="s">
        <v>1773</v>
      </c>
      <c r="AN201" s="79" t="b">
        <v>0</v>
      </c>
      <c r="AO201" s="85" t="s">
        <v>1581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24</v>
      </c>
      <c r="BK201" s="49">
        <v>100</v>
      </c>
      <c r="BL201" s="48">
        <v>24</v>
      </c>
    </row>
    <row r="202" spans="1:64" ht="15">
      <c r="A202" s="64" t="s">
        <v>346</v>
      </c>
      <c r="B202" s="64" t="s">
        <v>359</v>
      </c>
      <c r="C202" s="65" t="s">
        <v>5054</v>
      </c>
      <c r="D202" s="66">
        <v>3</v>
      </c>
      <c r="E202" s="67" t="s">
        <v>132</v>
      </c>
      <c r="F202" s="68">
        <v>35</v>
      </c>
      <c r="G202" s="65"/>
      <c r="H202" s="69"/>
      <c r="I202" s="70"/>
      <c r="J202" s="70"/>
      <c r="K202" s="34" t="s">
        <v>65</v>
      </c>
      <c r="L202" s="77">
        <v>202</v>
      </c>
      <c r="M202" s="77"/>
      <c r="N202" s="72"/>
      <c r="O202" s="79" t="s">
        <v>506</v>
      </c>
      <c r="P202" s="81">
        <v>43783.637337962966</v>
      </c>
      <c r="Q202" s="79" t="s">
        <v>556</v>
      </c>
      <c r="R202" s="82" t="s">
        <v>682</v>
      </c>
      <c r="S202" s="79" t="s">
        <v>726</v>
      </c>
      <c r="T202" s="79" t="s">
        <v>772</v>
      </c>
      <c r="U202" s="79"/>
      <c r="V202" s="82" t="s">
        <v>1006</v>
      </c>
      <c r="W202" s="81">
        <v>43783.637337962966</v>
      </c>
      <c r="X202" s="82" t="s">
        <v>1254</v>
      </c>
      <c r="Y202" s="79"/>
      <c r="Z202" s="79"/>
      <c r="AA202" s="85" t="s">
        <v>1564</v>
      </c>
      <c r="AB202" s="79"/>
      <c r="AC202" s="79" t="b">
        <v>0</v>
      </c>
      <c r="AD202" s="79">
        <v>0</v>
      </c>
      <c r="AE202" s="85" t="s">
        <v>1737</v>
      </c>
      <c r="AF202" s="79" t="b">
        <v>1</v>
      </c>
      <c r="AG202" s="79" t="s">
        <v>1751</v>
      </c>
      <c r="AH202" s="79"/>
      <c r="AI202" s="85" t="s">
        <v>1765</v>
      </c>
      <c r="AJ202" s="79" t="b">
        <v>0</v>
      </c>
      <c r="AK202" s="79">
        <v>26</v>
      </c>
      <c r="AL202" s="85" t="s">
        <v>1584</v>
      </c>
      <c r="AM202" s="79" t="s">
        <v>1775</v>
      </c>
      <c r="AN202" s="79" t="b">
        <v>0</v>
      </c>
      <c r="AO202" s="85" t="s">
        <v>1584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3</v>
      </c>
      <c r="BE202" s="49">
        <v>16.666666666666668</v>
      </c>
      <c r="BF202" s="48">
        <v>0</v>
      </c>
      <c r="BG202" s="49">
        <v>0</v>
      </c>
      <c r="BH202" s="48">
        <v>0</v>
      </c>
      <c r="BI202" s="49">
        <v>0</v>
      </c>
      <c r="BJ202" s="48">
        <v>15</v>
      </c>
      <c r="BK202" s="49">
        <v>83.33333333333333</v>
      </c>
      <c r="BL202" s="48">
        <v>18</v>
      </c>
    </row>
    <row r="203" spans="1:64" ht="15">
      <c r="A203" s="64" t="s">
        <v>347</v>
      </c>
      <c r="B203" s="64" t="s">
        <v>347</v>
      </c>
      <c r="C203" s="65" t="s">
        <v>5054</v>
      </c>
      <c r="D203" s="66">
        <v>3</v>
      </c>
      <c r="E203" s="67" t="s">
        <v>132</v>
      </c>
      <c r="F203" s="68">
        <v>35</v>
      </c>
      <c r="G203" s="65"/>
      <c r="H203" s="69"/>
      <c r="I203" s="70"/>
      <c r="J203" s="70"/>
      <c r="K203" s="34" t="s">
        <v>65</v>
      </c>
      <c r="L203" s="77">
        <v>203</v>
      </c>
      <c r="M203" s="77"/>
      <c r="N203" s="72"/>
      <c r="O203" s="79" t="s">
        <v>176</v>
      </c>
      <c r="P203" s="81">
        <v>43783.66275462963</v>
      </c>
      <c r="Q203" s="79" t="s">
        <v>585</v>
      </c>
      <c r="R203" s="79"/>
      <c r="S203" s="79"/>
      <c r="T203" s="79" t="s">
        <v>790</v>
      </c>
      <c r="U203" s="79"/>
      <c r="V203" s="82" t="s">
        <v>1007</v>
      </c>
      <c r="W203" s="81">
        <v>43783.66275462963</v>
      </c>
      <c r="X203" s="82" t="s">
        <v>1255</v>
      </c>
      <c r="Y203" s="79"/>
      <c r="Z203" s="79"/>
      <c r="AA203" s="85" t="s">
        <v>1565</v>
      </c>
      <c r="AB203" s="79"/>
      <c r="AC203" s="79" t="b">
        <v>0</v>
      </c>
      <c r="AD203" s="79">
        <v>0</v>
      </c>
      <c r="AE203" s="85" t="s">
        <v>1737</v>
      </c>
      <c r="AF203" s="79" t="b">
        <v>0</v>
      </c>
      <c r="AG203" s="79" t="s">
        <v>1751</v>
      </c>
      <c r="AH203" s="79"/>
      <c r="AI203" s="85" t="s">
        <v>1737</v>
      </c>
      <c r="AJ203" s="79" t="b">
        <v>0</v>
      </c>
      <c r="AK203" s="79">
        <v>0</v>
      </c>
      <c r="AL203" s="85" t="s">
        <v>1737</v>
      </c>
      <c r="AM203" s="79" t="s">
        <v>1772</v>
      </c>
      <c r="AN203" s="79" t="b">
        <v>0</v>
      </c>
      <c r="AO203" s="85" t="s">
        <v>1565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2</v>
      </c>
      <c r="BE203" s="49">
        <v>5.882352941176471</v>
      </c>
      <c r="BF203" s="48">
        <v>1</v>
      </c>
      <c r="BG203" s="49">
        <v>2.9411764705882355</v>
      </c>
      <c r="BH203" s="48">
        <v>0</v>
      </c>
      <c r="BI203" s="49">
        <v>0</v>
      </c>
      <c r="BJ203" s="48">
        <v>31</v>
      </c>
      <c r="BK203" s="49">
        <v>91.17647058823529</v>
      </c>
      <c r="BL203" s="48">
        <v>34</v>
      </c>
    </row>
    <row r="204" spans="1:64" ht="15">
      <c r="A204" s="64" t="s">
        <v>348</v>
      </c>
      <c r="B204" s="64" t="s">
        <v>348</v>
      </c>
      <c r="C204" s="65" t="s">
        <v>5055</v>
      </c>
      <c r="D204" s="66">
        <v>6.5</v>
      </c>
      <c r="E204" s="67" t="s">
        <v>136</v>
      </c>
      <c r="F204" s="68">
        <v>23.5</v>
      </c>
      <c r="G204" s="65"/>
      <c r="H204" s="69"/>
      <c r="I204" s="70"/>
      <c r="J204" s="70"/>
      <c r="K204" s="34" t="s">
        <v>65</v>
      </c>
      <c r="L204" s="77">
        <v>204</v>
      </c>
      <c r="M204" s="77"/>
      <c r="N204" s="72"/>
      <c r="O204" s="79" t="s">
        <v>176</v>
      </c>
      <c r="P204" s="81">
        <v>43775.65859953704</v>
      </c>
      <c r="Q204" s="79" t="s">
        <v>586</v>
      </c>
      <c r="R204" s="82" t="s">
        <v>698</v>
      </c>
      <c r="S204" s="79" t="s">
        <v>719</v>
      </c>
      <c r="T204" s="79" t="s">
        <v>791</v>
      </c>
      <c r="U204" s="79"/>
      <c r="V204" s="82" t="s">
        <v>1008</v>
      </c>
      <c r="W204" s="81">
        <v>43775.65859953704</v>
      </c>
      <c r="X204" s="82" t="s">
        <v>1256</v>
      </c>
      <c r="Y204" s="79"/>
      <c r="Z204" s="79"/>
      <c r="AA204" s="85" t="s">
        <v>1566</v>
      </c>
      <c r="AB204" s="79"/>
      <c r="AC204" s="79" t="b">
        <v>0</v>
      </c>
      <c r="AD204" s="79">
        <v>0</v>
      </c>
      <c r="AE204" s="85" t="s">
        <v>1737</v>
      </c>
      <c r="AF204" s="79" t="b">
        <v>1</v>
      </c>
      <c r="AG204" s="79" t="s">
        <v>1751</v>
      </c>
      <c r="AH204" s="79"/>
      <c r="AI204" s="85" t="s">
        <v>1767</v>
      </c>
      <c r="AJ204" s="79" t="b">
        <v>0</v>
      </c>
      <c r="AK204" s="79">
        <v>0</v>
      </c>
      <c r="AL204" s="85" t="s">
        <v>1737</v>
      </c>
      <c r="AM204" s="79" t="s">
        <v>1772</v>
      </c>
      <c r="AN204" s="79" t="b">
        <v>0</v>
      </c>
      <c r="AO204" s="85" t="s">
        <v>1566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3</v>
      </c>
      <c r="BC204" s="78" t="str">
        <f>REPLACE(INDEX(GroupVertices[Group],MATCH(Edges[[#This Row],[Vertex 2]],GroupVertices[Vertex],0)),1,1,"")</f>
        <v>3</v>
      </c>
      <c r="BD204" s="48">
        <v>0</v>
      </c>
      <c r="BE204" s="49">
        <v>0</v>
      </c>
      <c r="BF204" s="48">
        <v>1</v>
      </c>
      <c r="BG204" s="49">
        <v>3.8461538461538463</v>
      </c>
      <c r="BH204" s="48">
        <v>0</v>
      </c>
      <c r="BI204" s="49">
        <v>0</v>
      </c>
      <c r="BJ204" s="48">
        <v>25</v>
      </c>
      <c r="BK204" s="49">
        <v>96.15384615384616</v>
      </c>
      <c r="BL204" s="48">
        <v>26</v>
      </c>
    </row>
    <row r="205" spans="1:64" ht="15">
      <c r="A205" s="64" t="s">
        <v>348</v>
      </c>
      <c r="B205" s="64" t="s">
        <v>348</v>
      </c>
      <c r="C205" s="65" t="s">
        <v>5055</v>
      </c>
      <c r="D205" s="66">
        <v>6.5</v>
      </c>
      <c r="E205" s="67" t="s">
        <v>136</v>
      </c>
      <c r="F205" s="68">
        <v>23.5</v>
      </c>
      <c r="G205" s="65"/>
      <c r="H205" s="69"/>
      <c r="I205" s="70"/>
      <c r="J205" s="70"/>
      <c r="K205" s="34" t="s">
        <v>65</v>
      </c>
      <c r="L205" s="77">
        <v>205</v>
      </c>
      <c r="M205" s="77"/>
      <c r="N205" s="72"/>
      <c r="O205" s="79" t="s">
        <v>176</v>
      </c>
      <c r="P205" s="81">
        <v>43783.67282407408</v>
      </c>
      <c r="Q205" s="79" t="s">
        <v>587</v>
      </c>
      <c r="R205" s="82" t="s">
        <v>699</v>
      </c>
      <c r="S205" s="79" t="s">
        <v>719</v>
      </c>
      <c r="T205" s="79" t="s">
        <v>792</v>
      </c>
      <c r="U205" s="79"/>
      <c r="V205" s="82" t="s">
        <v>1008</v>
      </c>
      <c r="W205" s="81">
        <v>43783.67282407408</v>
      </c>
      <c r="X205" s="82" t="s">
        <v>1257</v>
      </c>
      <c r="Y205" s="79"/>
      <c r="Z205" s="79"/>
      <c r="AA205" s="85" t="s">
        <v>1567</v>
      </c>
      <c r="AB205" s="79"/>
      <c r="AC205" s="79" t="b">
        <v>0</v>
      </c>
      <c r="AD205" s="79">
        <v>0</v>
      </c>
      <c r="AE205" s="85" t="s">
        <v>1737</v>
      </c>
      <c r="AF205" s="79" t="b">
        <v>1</v>
      </c>
      <c r="AG205" s="79" t="s">
        <v>1753</v>
      </c>
      <c r="AH205" s="79"/>
      <c r="AI205" s="85" t="s">
        <v>1768</v>
      </c>
      <c r="AJ205" s="79" t="b">
        <v>0</v>
      </c>
      <c r="AK205" s="79">
        <v>0</v>
      </c>
      <c r="AL205" s="85" t="s">
        <v>1737</v>
      </c>
      <c r="AM205" s="79" t="s">
        <v>1780</v>
      </c>
      <c r="AN205" s="79" t="b">
        <v>0</v>
      </c>
      <c r="AO205" s="85" t="s">
        <v>1567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3</v>
      </c>
      <c r="BC205" s="78" t="str">
        <f>REPLACE(INDEX(GroupVertices[Group],MATCH(Edges[[#This Row],[Vertex 2]],GroupVertices[Vertex],0)),1,1,"")</f>
        <v>3</v>
      </c>
      <c r="BD205" s="48">
        <v>0</v>
      </c>
      <c r="BE205" s="49">
        <v>0</v>
      </c>
      <c r="BF205" s="48">
        <v>3</v>
      </c>
      <c r="BG205" s="49">
        <v>13.636363636363637</v>
      </c>
      <c r="BH205" s="48">
        <v>0</v>
      </c>
      <c r="BI205" s="49">
        <v>0</v>
      </c>
      <c r="BJ205" s="48">
        <v>19</v>
      </c>
      <c r="BK205" s="49">
        <v>86.36363636363636</v>
      </c>
      <c r="BL205" s="48">
        <v>22</v>
      </c>
    </row>
    <row r="206" spans="1:64" ht="15">
      <c r="A206" s="64" t="s">
        <v>349</v>
      </c>
      <c r="B206" s="64" t="s">
        <v>349</v>
      </c>
      <c r="C206" s="65" t="s">
        <v>5054</v>
      </c>
      <c r="D206" s="66">
        <v>3</v>
      </c>
      <c r="E206" s="67" t="s">
        <v>132</v>
      </c>
      <c r="F206" s="68">
        <v>35</v>
      </c>
      <c r="G206" s="65"/>
      <c r="H206" s="69"/>
      <c r="I206" s="70"/>
      <c r="J206" s="70"/>
      <c r="K206" s="34" t="s">
        <v>65</v>
      </c>
      <c r="L206" s="77">
        <v>206</v>
      </c>
      <c r="M206" s="77"/>
      <c r="N206" s="72"/>
      <c r="O206" s="79" t="s">
        <v>176</v>
      </c>
      <c r="P206" s="81">
        <v>43783.75053240741</v>
      </c>
      <c r="Q206" s="79" t="s">
        <v>588</v>
      </c>
      <c r="R206" s="82" t="s">
        <v>700</v>
      </c>
      <c r="S206" s="79" t="s">
        <v>731</v>
      </c>
      <c r="T206" s="79" t="s">
        <v>793</v>
      </c>
      <c r="U206" s="79"/>
      <c r="V206" s="82" t="s">
        <v>1009</v>
      </c>
      <c r="W206" s="81">
        <v>43783.75053240741</v>
      </c>
      <c r="X206" s="82" t="s">
        <v>1258</v>
      </c>
      <c r="Y206" s="79"/>
      <c r="Z206" s="79"/>
      <c r="AA206" s="85" t="s">
        <v>1568</v>
      </c>
      <c r="AB206" s="79"/>
      <c r="AC206" s="79" t="b">
        <v>0</v>
      </c>
      <c r="AD206" s="79">
        <v>0</v>
      </c>
      <c r="AE206" s="85" t="s">
        <v>1737</v>
      </c>
      <c r="AF206" s="79" t="b">
        <v>0</v>
      </c>
      <c r="AG206" s="79" t="s">
        <v>1751</v>
      </c>
      <c r="AH206" s="79"/>
      <c r="AI206" s="85" t="s">
        <v>1737</v>
      </c>
      <c r="AJ206" s="79" t="b">
        <v>0</v>
      </c>
      <c r="AK206" s="79">
        <v>0</v>
      </c>
      <c r="AL206" s="85" t="s">
        <v>1737</v>
      </c>
      <c r="AM206" s="79" t="s">
        <v>1796</v>
      </c>
      <c r="AN206" s="79" t="b">
        <v>0</v>
      </c>
      <c r="AO206" s="85" t="s">
        <v>1568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2</v>
      </c>
      <c r="BG206" s="49">
        <v>11.764705882352942</v>
      </c>
      <c r="BH206" s="48">
        <v>0</v>
      </c>
      <c r="BI206" s="49">
        <v>0</v>
      </c>
      <c r="BJ206" s="48">
        <v>15</v>
      </c>
      <c r="BK206" s="49">
        <v>88.23529411764706</v>
      </c>
      <c r="BL206" s="48">
        <v>17</v>
      </c>
    </row>
    <row r="207" spans="1:64" ht="15">
      <c r="A207" s="64" t="s">
        <v>350</v>
      </c>
      <c r="B207" s="64" t="s">
        <v>350</v>
      </c>
      <c r="C207" s="65" t="s">
        <v>5054</v>
      </c>
      <c r="D207" s="66">
        <v>3</v>
      </c>
      <c r="E207" s="67" t="s">
        <v>132</v>
      </c>
      <c r="F207" s="68">
        <v>35</v>
      </c>
      <c r="G207" s="65"/>
      <c r="H207" s="69"/>
      <c r="I207" s="70"/>
      <c r="J207" s="70"/>
      <c r="K207" s="34" t="s">
        <v>65</v>
      </c>
      <c r="L207" s="77">
        <v>207</v>
      </c>
      <c r="M207" s="77"/>
      <c r="N207" s="72"/>
      <c r="O207" s="79" t="s">
        <v>176</v>
      </c>
      <c r="P207" s="81">
        <v>43782.80783564815</v>
      </c>
      <c r="Q207" s="79" t="s">
        <v>589</v>
      </c>
      <c r="R207" s="82" t="s">
        <v>696</v>
      </c>
      <c r="S207" s="79" t="s">
        <v>737</v>
      </c>
      <c r="T207" s="79" t="s">
        <v>794</v>
      </c>
      <c r="U207" s="79"/>
      <c r="V207" s="82" t="s">
        <v>1010</v>
      </c>
      <c r="W207" s="81">
        <v>43782.80783564815</v>
      </c>
      <c r="X207" s="82" t="s">
        <v>1259</v>
      </c>
      <c r="Y207" s="79"/>
      <c r="Z207" s="79"/>
      <c r="AA207" s="85" t="s">
        <v>1569</v>
      </c>
      <c r="AB207" s="79"/>
      <c r="AC207" s="79" t="b">
        <v>0</v>
      </c>
      <c r="AD207" s="79">
        <v>8</v>
      </c>
      <c r="AE207" s="85" t="s">
        <v>1737</v>
      </c>
      <c r="AF207" s="79" t="b">
        <v>0</v>
      </c>
      <c r="AG207" s="79" t="s">
        <v>1751</v>
      </c>
      <c r="AH207" s="79"/>
      <c r="AI207" s="85" t="s">
        <v>1737</v>
      </c>
      <c r="AJ207" s="79" t="b">
        <v>0</v>
      </c>
      <c r="AK207" s="79">
        <v>8</v>
      </c>
      <c r="AL207" s="85" t="s">
        <v>1737</v>
      </c>
      <c r="AM207" s="79" t="s">
        <v>1778</v>
      </c>
      <c r="AN207" s="79" t="b">
        <v>0</v>
      </c>
      <c r="AO207" s="85" t="s">
        <v>1569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8</v>
      </c>
      <c r="BC207" s="78" t="str">
        <f>REPLACE(INDEX(GroupVertices[Group],MATCH(Edges[[#This Row],[Vertex 2]],GroupVertices[Vertex],0)),1,1,"")</f>
        <v>8</v>
      </c>
      <c r="BD207" s="48">
        <v>0</v>
      </c>
      <c r="BE207" s="49">
        <v>0</v>
      </c>
      <c r="BF207" s="48">
        <v>0</v>
      </c>
      <c r="BG207" s="49">
        <v>0</v>
      </c>
      <c r="BH207" s="48">
        <v>0</v>
      </c>
      <c r="BI207" s="49">
        <v>0</v>
      </c>
      <c r="BJ207" s="48">
        <v>17</v>
      </c>
      <c r="BK207" s="49">
        <v>100</v>
      </c>
      <c r="BL207" s="48">
        <v>17</v>
      </c>
    </row>
    <row r="208" spans="1:64" ht="15">
      <c r="A208" s="64" t="s">
        <v>351</v>
      </c>
      <c r="B208" s="64" t="s">
        <v>350</v>
      </c>
      <c r="C208" s="65" t="s">
        <v>5054</v>
      </c>
      <c r="D208" s="66">
        <v>3</v>
      </c>
      <c r="E208" s="67" t="s">
        <v>132</v>
      </c>
      <c r="F208" s="68">
        <v>35</v>
      </c>
      <c r="G208" s="65"/>
      <c r="H208" s="69"/>
      <c r="I208" s="70"/>
      <c r="J208" s="70"/>
      <c r="K208" s="34" t="s">
        <v>65</v>
      </c>
      <c r="L208" s="77">
        <v>208</v>
      </c>
      <c r="M208" s="77"/>
      <c r="N208" s="72"/>
      <c r="O208" s="79" t="s">
        <v>506</v>
      </c>
      <c r="P208" s="81">
        <v>43783.834641203706</v>
      </c>
      <c r="Q208" s="79" t="s">
        <v>581</v>
      </c>
      <c r="R208" s="82" t="s">
        <v>696</v>
      </c>
      <c r="S208" s="79" t="s">
        <v>737</v>
      </c>
      <c r="T208" s="79" t="s">
        <v>788</v>
      </c>
      <c r="U208" s="79"/>
      <c r="V208" s="82" t="s">
        <v>1011</v>
      </c>
      <c r="W208" s="81">
        <v>43783.834641203706</v>
      </c>
      <c r="X208" s="82" t="s">
        <v>1260</v>
      </c>
      <c r="Y208" s="79"/>
      <c r="Z208" s="79"/>
      <c r="AA208" s="85" t="s">
        <v>1570</v>
      </c>
      <c r="AB208" s="79"/>
      <c r="AC208" s="79" t="b">
        <v>0</v>
      </c>
      <c r="AD208" s="79">
        <v>0</v>
      </c>
      <c r="AE208" s="85" t="s">
        <v>1737</v>
      </c>
      <c r="AF208" s="79" t="b">
        <v>0</v>
      </c>
      <c r="AG208" s="79" t="s">
        <v>1751</v>
      </c>
      <c r="AH208" s="79"/>
      <c r="AI208" s="85" t="s">
        <v>1737</v>
      </c>
      <c r="AJ208" s="79" t="b">
        <v>0</v>
      </c>
      <c r="AK208" s="79">
        <v>9</v>
      </c>
      <c r="AL208" s="85" t="s">
        <v>1569</v>
      </c>
      <c r="AM208" s="79" t="s">
        <v>1778</v>
      </c>
      <c r="AN208" s="79" t="b">
        <v>0</v>
      </c>
      <c r="AO208" s="85" t="s">
        <v>1569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v>0</v>
      </c>
      <c r="BE208" s="49">
        <v>0</v>
      </c>
      <c r="BF208" s="48">
        <v>0</v>
      </c>
      <c r="BG208" s="49">
        <v>0</v>
      </c>
      <c r="BH208" s="48">
        <v>0</v>
      </c>
      <c r="BI208" s="49">
        <v>0</v>
      </c>
      <c r="BJ208" s="48">
        <v>17</v>
      </c>
      <c r="BK208" s="49">
        <v>100</v>
      </c>
      <c r="BL208" s="48">
        <v>17</v>
      </c>
    </row>
    <row r="209" spans="1:64" ht="15">
      <c r="A209" s="64" t="s">
        <v>352</v>
      </c>
      <c r="B209" s="64" t="s">
        <v>352</v>
      </c>
      <c r="C209" s="65" t="s">
        <v>5054</v>
      </c>
      <c r="D209" s="66">
        <v>3</v>
      </c>
      <c r="E209" s="67" t="s">
        <v>132</v>
      </c>
      <c r="F209" s="68">
        <v>35</v>
      </c>
      <c r="G209" s="65"/>
      <c r="H209" s="69"/>
      <c r="I209" s="70"/>
      <c r="J209" s="70"/>
      <c r="K209" s="34" t="s">
        <v>65</v>
      </c>
      <c r="L209" s="77">
        <v>209</v>
      </c>
      <c r="M209" s="77"/>
      <c r="N209" s="72"/>
      <c r="O209" s="79" t="s">
        <v>176</v>
      </c>
      <c r="P209" s="81">
        <v>43783.86519675926</v>
      </c>
      <c r="Q209" s="79" t="s">
        <v>590</v>
      </c>
      <c r="R209" s="82" t="s">
        <v>701</v>
      </c>
      <c r="S209" s="79" t="s">
        <v>739</v>
      </c>
      <c r="T209" s="79" t="s">
        <v>795</v>
      </c>
      <c r="U209" s="79"/>
      <c r="V209" s="82" t="s">
        <v>1012</v>
      </c>
      <c r="W209" s="81">
        <v>43783.86519675926</v>
      </c>
      <c r="X209" s="82" t="s">
        <v>1261</v>
      </c>
      <c r="Y209" s="79"/>
      <c r="Z209" s="79"/>
      <c r="AA209" s="85" t="s">
        <v>1571</v>
      </c>
      <c r="AB209" s="79"/>
      <c r="AC209" s="79" t="b">
        <v>0</v>
      </c>
      <c r="AD209" s="79">
        <v>0</v>
      </c>
      <c r="AE209" s="85" t="s">
        <v>1737</v>
      </c>
      <c r="AF209" s="79" t="b">
        <v>0</v>
      </c>
      <c r="AG209" s="79" t="s">
        <v>1756</v>
      </c>
      <c r="AH209" s="79"/>
      <c r="AI209" s="85" t="s">
        <v>1737</v>
      </c>
      <c r="AJ209" s="79" t="b">
        <v>0</v>
      </c>
      <c r="AK209" s="79">
        <v>0</v>
      </c>
      <c r="AL209" s="85" t="s">
        <v>1737</v>
      </c>
      <c r="AM209" s="79" t="s">
        <v>1796</v>
      </c>
      <c r="AN209" s="79" t="b">
        <v>0</v>
      </c>
      <c r="AO209" s="85" t="s">
        <v>1571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0</v>
      </c>
      <c r="BE209" s="49">
        <v>0</v>
      </c>
      <c r="BF209" s="48">
        <v>0</v>
      </c>
      <c r="BG209" s="49">
        <v>0</v>
      </c>
      <c r="BH209" s="48">
        <v>0</v>
      </c>
      <c r="BI209" s="49">
        <v>0</v>
      </c>
      <c r="BJ209" s="48">
        <v>22</v>
      </c>
      <c r="BK209" s="49">
        <v>100</v>
      </c>
      <c r="BL209" s="48">
        <v>22</v>
      </c>
    </row>
    <row r="210" spans="1:64" ht="15">
      <c r="A210" s="64" t="s">
        <v>353</v>
      </c>
      <c r="B210" s="64" t="s">
        <v>490</v>
      </c>
      <c r="C210" s="65" t="s">
        <v>5054</v>
      </c>
      <c r="D210" s="66">
        <v>3</v>
      </c>
      <c r="E210" s="67" t="s">
        <v>132</v>
      </c>
      <c r="F210" s="68">
        <v>35</v>
      </c>
      <c r="G210" s="65"/>
      <c r="H210" s="69"/>
      <c r="I210" s="70"/>
      <c r="J210" s="70"/>
      <c r="K210" s="34" t="s">
        <v>65</v>
      </c>
      <c r="L210" s="77">
        <v>210</v>
      </c>
      <c r="M210" s="77"/>
      <c r="N210" s="72"/>
      <c r="O210" s="79" t="s">
        <v>506</v>
      </c>
      <c r="P210" s="81">
        <v>43783.87079861111</v>
      </c>
      <c r="Q210" s="79" t="s">
        <v>591</v>
      </c>
      <c r="R210" s="79"/>
      <c r="S210" s="79"/>
      <c r="T210" s="79" t="s">
        <v>796</v>
      </c>
      <c r="U210" s="79"/>
      <c r="V210" s="82" t="s">
        <v>1013</v>
      </c>
      <c r="W210" s="81">
        <v>43783.87079861111</v>
      </c>
      <c r="X210" s="82" t="s">
        <v>1262</v>
      </c>
      <c r="Y210" s="79"/>
      <c r="Z210" s="79"/>
      <c r="AA210" s="85" t="s">
        <v>1572</v>
      </c>
      <c r="AB210" s="79"/>
      <c r="AC210" s="79" t="b">
        <v>0</v>
      </c>
      <c r="AD210" s="79">
        <v>0</v>
      </c>
      <c r="AE210" s="85" t="s">
        <v>1737</v>
      </c>
      <c r="AF210" s="79" t="b">
        <v>0</v>
      </c>
      <c r="AG210" s="79" t="s">
        <v>1751</v>
      </c>
      <c r="AH210" s="79"/>
      <c r="AI210" s="85" t="s">
        <v>1737</v>
      </c>
      <c r="AJ210" s="79" t="b">
        <v>0</v>
      </c>
      <c r="AK210" s="79">
        <v>1</v>
      </c>
      <c r="AL210" s="85" t="s">
        <v>1686</v>
      </c>
      <c r="AM210" s="79" t="s">
        <v>1772</v>
      </c>
      <c r="AN210" s="79" t="b">
        <v>0</v>
      </c>
      <c r="AO210" s="85" t="s">
        <v>1686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18</v>
      </c>
      <c r="BC210" s="78" t="str">
        <f>REPLACE(INDEX(GroupVertices[Group],MATCH(Edges[[#This Row],[Vertex 2]],GroupVertices[Vertex],0)),1,1,"")</f>
        <v>18</v>
      </c>
      <c r="BD210" s="48"/>
      <c r="BE210" s="49"/>
      <c r="BF210" s="48"/>
      <c r="BG210" s="49"/>
      <c r="BH210" s="48"/>
      <c r="BI210" s="49"/>
      <c r="BJ210" s="48"/>
      <c r="BK210" s="49"/>
      <c r="BL210" s="48"/>
    </row>
    <row r="211" spans="1:64" ht="15">
      <c r="A211" s="64" t="s">
        <v>353</v>
      </c>
      <c r="B211" s="64" t="s">
        <v>491</v>
      </c>
      <c r="C211" s="65" t="s">
        <v>5054</v>
      </c>
      <c r="D211" s="66">
        <v>3</v>
      </c>
      <c r="E211" s="67" t="s">
        <v>132</v>
      </c>
      <c r="F211" s="68">
        <v>35</v>
      </c>
      <c r="G211" s="65"/>
      <c r="H211" s="69"/>
      <c r="I211" s="70"/>
      <c r="J211" s="70"/>
      <c r="K211" s="34" t="s">
        <v>65</v>
      </c>
      <c r="L211" s="77">
        <v>211</v>
      </c>
      <c r="M211" s="77"/>
      <c r="N211" s="72"/>
      <c r="O211" s="79" t="s">
        <v>506</v>
      </c>
      <c r="P211" s="81">
        <v>43783.87079861111</v>
      </c>
      <c r="Q211" s="79" t="s">
        <v>591</v>
      </c>
      <c r="R211" s="79"/>
      <c r="S211" s="79"/>
      <c r="T211" s="79" t="s">
        <v>796</v>
      </c>
      <c r="U211" s="79"/>
      <c r="V211" s="82" t="s">
        <v>1013</v>
      </c>
      <c r="W211" s="81">
        <v>43783.87079861111</v>
      </c>
      <c r="X211" s="82" t="s">
        <v>1262</v>
      </c>
      <c r="Y211" s="79"/>
      <c r="Z211" s="79"/>
      <c r="AA211" s="85" t="s">
        <v>1572</v>
      </c>
      <c r="AB211" s="79"/>
      <c r="AC211" s="79" t="b">
        <v>0</v>
      </c>
      <c r="AD211" s="79">
        <v>0</v>
      </c>
      <c r="AE211" s="85" t="s">
        <v>1737</v>
      </c>
      <c r="AF211" s="79" t="b">
        <v>0</v>
      </c>
      <c r="AG211" s="79" t="s">
        <v>1751</v>
      </c>
      <c r="AH211" s="79"/>
      <c r="AI211" s="85" t="s">
        <v>1737</v>
      </c>
      <c r="AJ211" s="79" t="b">
        <v>0</v>
      </c>
      <c r="AK211" s="79">
        <v>1</v>
      </c>
      <c r="AL211" s="85" t="s">
        <v>1686</v>
      </c>
      <c r="AM211" s="79" t="s">
        <v>1772</v>
      </c>
      <c r="AN211" s="79" t="b">
        <v>0</v>
      </c>
      <c r="AO211" s="85" t="s">
        <v>1686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18</v>
      </c>
      <c r="BC211" s="78" t="str">
        <f>REPLACE(INDEX(GroupVertices[Group],MATCH(Edges[[#This Row],[Vertex 2]],GroupVertices[Vertex],0)),1,1,"")</f>
        <v>18</v>
      </c>
      <c r="BD211" s="48"/>
      <c r="BE211" s="49"/>
      <c r="BF211" s="48"/>
      <c r="BG211" s="49"/>
      <c r="BH211" s="48"/>
      <c r="BI211" s="49"/>
      <c r="BJ211" s="48"/>
      <c r="BK211" s="49"/>
      <c r="BL211" s="48"/>
    </row>
    <row r="212" spans="1:64" ht="15">
      <c r="A212" s="64" t="s">
        <v>353</v>
      </c>
      <c r="B212" s="64" t="s">
        <v>437</v>
      </c>
      <c r="C212" s="65" t="s">
        <v>5054</v>
      </c>
      <c r="D212" s="66">
        <v>3</v>
      </c>
      <c r="E212" s="67" t="s">
        <v>132</v>
      </c>
      <c r="F212" s="68">
        <v>35</v>
      </c>
      <c r="G212" s="65"/>
      <c r="H212" s="69"/>
      <c r="I212" s="70"/>
      <c r="J212" s="70"/>
      <c r="K212" s="34" t="s">
        <v>65</v>
      </c>
      <c r="L212" s="77">
        <v>212</v>
      </c>
      <c r="M212" s="77"/>
      <c r="N212" s="72"/>
      <c r="O212" s="79" t="s">
        <v>506</v>
      </c>
      <c r="P212" s="81">
        <v>43783.87079861111</v>
      </c>
      <c r="Q212" s="79" t="s">
        <v>591</v>
      </c>
      <c r="R212" s="79"/>
      <c r="S212" s="79"/>
      <c r="T212" s="79" t="s">
        <v>796</v>
      </c>
      <c r="U212" s="79"/>
      <c r="V212" s="82" t="s">
        <v>1013</v>
      </c>
      <c r="W212" s="81">
        <v>43783.87079861111</v>
      </c>
      <c r="X212" s="82" t="s">
        <v>1262</v>
      </c>
      <c r="Y212" s="79"/>
      <c r="Z212" s="79"/>
      <c r="AA212" s="85" t="s">
        <v>1572</v>
      </c>
      <c r="AB212" s="79"/>
      <c r="AC212" s="79" t="b">
        <v>0</v>
      </c>
      <c r="AD212" s="79">
        <v>0</v>
      </c>
      <c r="AE212" s="85" t="s">
        <v>1737</v>
      </c>
      <c r="AF212" s="79" t="b">
        <v>0</v>
      </c>
      <c r="AG212" s="79" t="s">
        <v>1751</v>
      </c>
      <c r="AH212" s="79"/>
      <c r="AI212" s="85" t="s">
        <v>1737</v>
      </c>
      <c r="AJ212" s="79" t="b">
        <v>0</v>
      </c>
      <c r="AK212" s="79">
        <v>1</v>
      </c>
      <c r="AL212" s="85" t="s">
        <v>1686</v>
      </c>
      <c r="AM212" s="79" t="s">
        <v>1772</v>
      </c>
      <c r="AN212" s="79" t="b">
        <v>0</v>
      </c>
      <c r="AO212" s="85" t="s">
        <v>1686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18</v>
      </c>
      <c r="BC212" s="78" t="str">
        <f>REPLACE(INDEX(GroupVertices[Group],MATCH(Edges[[#This Row],[Vertex 2]],GroupVertices[Vertex],0)),1,1,"")</f>
        <v>18</v>
      </c>
      <c r="BD212" s="48">
        <v>2</v>
      </c>
      <c r="BE212" s="49">
        <v>9.090909090909092</v>
      </c>
      <c r="BF212" s="48">
        <v>0</v>
      </c>
      <c r="BG212" s="49">
        <v>0</v>
      </c>
      <c r="BH212" s="48">
        <v>0</v>
      </c>
      <c r="BI212" s="49">
        <v>0</v>
      </c>
      <c r="BJ212" s="48">
        <v>20</v>
      </c>
      <c r="BK212" s="49">
        <v>90.9090909090909</v>
      </c>
      <c r="BL212" s="48">
        <v>22</v>
      </c>
    </row>
    <row r="213" spans="1:64" ht="15">
      <c r="A213" s="64" t="s">
        <v>354</v>
      </c>
      <c r="B213" s="64" t="s">
        <v>354</v>
      </c>
      <c r="C213" s="65" t="s">
        <v>5056</v>
      </c>
      <c r="D213" s="66">
        <v>10</v>
      </c>
      <c r="E213" s="67" t="s">
        <v>136</v>
      </c>
      <c r="F213" s="68">
        <v>12</v>
      </c>
      <c r="G213" s="65"/>
      <c r="H213" s="69"/>
      <c r="I213" s="70"/>
      <c r="J213" s="70"/>
      <c r="K213" s="34" t="s">
        <v>65</v>
      </c>
      <c r="L213" s="77">
        <v>213</v>
      </c>
      <c r="M213" s="77"/>
      <c r="N213" s="72"/>
      <c r="O213" s="79" t="s">
        <v>176</v>
      </c>
      <c r="P213" s="81">
        <v>43778.63712962963</v>
      </c>
      <c r="Q213" s="79" t="s">
        <v>592</v>
      </c>
      <c r="R213" s="79"/>
      <c r="S213" s="79"/>
      <c r="T213" s="79" t="s">
        <v>797</v>
      </c>
      <c r="U213" s="82" t="s">
        <v>853</v>
      </c>
      <c r="V213" s="82" t="s">
        <v>853</v>
      </c>
      <c r="W213" s="81">
        <v>43778.63712962963</v>
      </c>
      <c r="X213" s="82" t="s">
        <v>1263</v>
      </c>
      <c r="Y213" s="79"/>
      <c r="Z213" s="79"/>
      <c r="AA213" s="85" t="s">
        <v>1573</v>
      </c>
      <c r="AB213" s="79"/>
      <c r="AC213" s="79" t="b">
        <v>0</v>
      </c>
      <c r="AD213" s="79">
        <v>1</v>
      </c>
      <c r="AE213" s="85" t="s">
        <v>1737</v>
      </c>
      <c r="AF213" s="79" t="b">
        <v>0</v>
      </c>
      <c r="AG213" s="79" t="s">
        <v>1757</v>
      </c>
      <c r="AH213" s="79"/>
      <c r="AI213" s="85" t="s">
        <v>1737</v>
      </c>
      <c r="AJ213" s="79" t="b">
        <v>0</v>
      </c>
      <c r="AK213" s="79">
        <v>0</v>
      </c>
      <c r="AL213" s="85" t="s">
        <v>1737</v>
      </c>
      <c r="AM213" s="79" t="s">
        <v>1773</v>
      </c>
      <c r="AN213" s="79" t="b">
        <v>0</v>
      </c>
      <c r="AO213" s="85" t="s">
        <v>1573</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5</v>
      </c>
      <c r="BK213" s="49">
        <v>100</v>
      </c>
      <c r="BL213" s="48">
        <v>5</v>
      </c>
    </row>
    <row r="214" spans="1:64" ht="15">
      <c r="A214" s="64" t="s">
        <v>354</v>
      </c>
      <c r="B214" s="64" t="s">
        <v>354</v>
      </c>
      <c r="C214" s="65" t="s">
        <v>5056</v>
      </c>
      <c r="D214" s="66">
        <v>10</v>
      </c>
      <c r="E214" s="67" t="s">
        <v>136</v>
      </c>
      <c r="F214" s="68">
        <v>12</v>
      </c>
      <c r="G214" s="65"/>
      <c r="H214" s="69"/>
      <c r="I214" s="70"/>
      <c r="J214" s="70"/>
      <c r="K214" s="34" t="s">
        <v>65</v>
      </c>
      <c r="L214" s="77">
        <v>214</v>
      </c>
      <c r="M214" s="77"/>
      <c r="N214" s="72"/>
      <c r="O214" s="79" t="s">
        <v>176</v>
      </c>
      <c r="P214" s="81">
        <v>43778.642604166664</v>
      </c>
      <c r="Q214" s="79" t="s">
        <v>593</v>
      </c>
      <c r="R214" s="79"/>
      <c r="S214" s="79"/>
      <c r="T214" s="79" t="s">
        <v>798</v>
      </c>
      <c r="U214" s="82" t="s">
        <v>854</v>
      </c>
      <c r="V214" s="82" t="s">
        <v>854</v>
      </c>
      <c r="W214" s="81">
        <v>43778.642604166664</v>
      </c>
      <c r="X214" s="82" t="s">
        <v>1264</v>
      </c>
      <c r="Y214" s="79"/>
      <c r="Z214" s="79"/>
      <c r="AA214" s="85" t="s">
        <v>1574</v>
      </c>
      <c r="AB214" s="79"/>
      <c r="AC214" s="79" t="b">
        <v>0</v>
      </c>
      <c r="AD214" s="79">
        <v>1</v>
      </c>
      <c r="AE214" s="85" t="s">
        <v>1737</v>
      </c>
      <c r="AF214" s="79" t="b">
        <v>0</v>
      </c>
      <c r="AG214" s="79" t="s">
        <v>1757</v>
      </c>
      <c r="AH214" s="79"/>
      <c r="AI214" s="85" t="s">
        <v>1737</v>
      </c>
      <c r="AJ214" s="79" t="b">
        <v>0</v>
      </c>
      <c r="AK214" s="79">
        <v>0</v>
      </c>
      <c r="AL214" s="85" t="s">
        <v>1737</v>
      </c>
      <c r="AM214" s="79" t="s">
        <v>1773</v>
      </c>
      <c r="AN214" s="79" t="b">
        <v>0</v>
      </c>
      <c r="AO214" s="85" t="s">
        <v>1574</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10</v>
      </c>
      <c r="BK214" s="49">
        <v>100</v>
      </c>
      <c r="BL214" s="48">
        <v>10</v>
      </c>
    </row>
    <row r="215" spans="1:64" ht="15">
      <c r="A215" s="64" t="s">
        <v>354</v>
      </c>
      <c r="B215" s="64" t="s">
        <v>354</v>
      </c>
      <c r="C215" s="65" t="s">
        <v>5056</v>
      </c>
      <c r="D215" s="66">
        <v>10</v>
      </c>
      <c r="E215" s="67" t="s">
        <v>136</v>
      </c>
      <c r="F215" s="68">
        <v>12</v>
      </c>
      <c r="G215" s="65"/>
      <c r="H215" s="69"/>
      <c r="I215" s="70"/>
      <c r="J215" s="70"/>
      <c r="K215" s="34" t="s">
        <v>65</v>
      </c>
      <c r="L215" s="77">
        <v>215</v>
      </c>
      <c r="M215" s="77"/>
      <c r="N215" s="72"/>
      <c r="O215" s="79" t="s">
        <v>176</v>
      </c>
      <c r="P215" s="81">
        <v>43778.77494212963</v>
      </c>
      <c r="Q215" s="79" t="s">
        <v>594</v>
      </c>
      <c r="R215" s="79"/>
      <c r="S215" s="79"/>
      <c r="T215" s="79" t="s">
        <v>799</v>
      </c>
      <c r="U215" s="82" t="s">
        <v>855</v>
      </c>
      <c r="V215" s="82" t="s">
        <v>855</v>
      </c>
      <c r="W215" s="81">
        <v>43778.77494212963</v>
      </c>
      <c r="X215" s="82" t="s">
        <v>1265</v>
      </c>
      <c r="Y215" s="79"/>
      <c r="Z215" s="79"/>
      <c r="AA215" s="85" t="s">
        <v>1575</v>
      </c>
      <c r="AB215" s="79"/>
      <c r="AC215" s="79" t="b">
        <v>0</v>
      </c>
      <c r="AD215" s="79">
        <v>1</v>
      </c>
      <c r="AE215" s="85" t="s">
        <v>1737</v>
      </c>
      <c r="AF215" s="79" t="b">
        <v>0</v>
      </c>
      <c r="AG215" s="79" t="s">
        <v>1757</v>
      </c>
      <c r="AH215" s="79"/>
      <c r="AI215" s="85" t="s">
        <v>1737</v>
      </c>
      <c r="AJ215" s="79" t="b">
        <v>0</v>
      </c>
      <c r="AK215" s="79">
        <v>0</v>
      </c>
      <c r="AL215" s="85" t="s">
        <v>1737</v>
      </c>
      <c r="AM215" s="79" t="s">
        <v>1773</v>
      </c>
      <c r="AN215" s="79" t="b">
        <v>0</v>
      </c>
      <c r="AO215" s="85" t="s">
        <v>1575</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10</v>
      </c>
      <c r="BK215" s="49">
        <v>100</v>
      </c>
      <c r="BL215" s="48">
        <v>10</v>
      </c>
    </row>
    <row r="216" spans="1:64" ht="15">
      <c r="A216" s="64" t="s">
        <v>354</v>
      </c>
      <c r="B216" s="64" t="s">
        <v>354</v>
      </c>
      <c r="C216" s="65" t="s">
        <v>5056</v>
      </c>
      <c r="D216" s="66">
        <v>10</v>
      </c>
      <c r="E216" s="67" t="s">
        <v>136</v>
      </c>
      <c r="F216" s="68">
        <v>12</v>
      </c>
      <c r="G216" s="65"/>
      <c r="H216" s="69"/>
      <c r="I216" s="70"/>
      <c r="J216" s="70"/>
      <c r="K216" s="34" t="s">
        <v>65</v>
      </c>
      <c r="L216" s="77">
        <v>216</v>
      </c>
      <c r="M216" s="77"/>
      <c r="N216" s="72"/>
      <c r="O216" s="79" t="s">
        <v>176</v>
      </c>
      <c r="P216" s="81">
        <v>43779.48363425926</v>
      </c>
      <c r="Q216" s="79" t="s">
        <v>595</v>
      </c>
      <c r="R216" s="79"/>
      <c r="S216" s="79"/>
      <c r="T216" s="79" t="s">
        <v>800</v>
      </c>
      <c r="U216" s="82" t="s">
        <v>856</v>
      </c>
      <c r="V216" s="82" t="s">
        <v>856</v>
      </c>
      <c r="W216" s="81">
        <v>43779.48363425926</v>
      </c>
      <c r="X216" s="82" t="s">
        <v>1266</v>
      </c>
      <c r="Y216" s="79"/>
      <c r="Z216" s="79"/>
      <c r="AA216" s="85" t="s">
        <v>1576</v>
      </c>
      <c r="AB216" s="79"/>
      <c r="AC216" s="79" t="b">
        <v>0</v>
      </c>
      <c r="AD216" s="79">
        <v>0</v>
      </c>
      <c r="AE216" s="85" t="s">
        <v>1737</v>
      </c>
      <c r="AF216" s="79" t="b">
        <v>0</v>
      </c>
      <c r="AG216" s="79" t="s">
        <v>1757</v>
      </c>
      <c r="AH216" s="79"/>
      <c r="AI216" s="85" t="s">
        <v>1737</v>
      </c>
      <c r="AJ216" s="79" t="b">
        <v>0</v>
      </c>
      <c r="AK216" s="79">
        <v>0</v>
      </c>
      <c r="AL216" s="85" t="s">
        <v>1737</v>
      </c>
      <c r="AM216" s="79" t="s">
        <v>1773</v>
      </c>
      <c r="AN216" s="79" t="b">
        <v>0</v>
      </c>
      <c r="AO216" s="85" t="s">
        <v>1576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16</v>
      </c>
      <c r="BK216" s="49">
        <v>100</v>
      </c>
      <c r="BL216" s="48">
        <v>16</v>
      </c>
    </row>
    <row r="217" spans="1:64" ht="15">
      <c r="A217" s="64" t="s">
        <v>354</v>
      </c>
      <c r="B217" s="64" t="s">
        <v>354</v>
      </c>
      <c r="C217" s="65" t="s">
        <v>5056</v>
      </c>
      <c r="D217" s="66">
        <v>10</v>
      </c>
      <c r="E217" s="67" t="s">
        <v>136</v>
      </c>
      <c r="F217" s="68">
        <v>12</v>
      </c>
      <c r="G217" s="65"/>
      <c r="H217" s="69"/>
      <c r="I217" s="70"/>
      <c r="J217" s="70"/>
      <c r="K217" s="34" t="s">
        <v>65</v>
      </c>
      <c r="L217" s="77">
        <v>217</v>
      </c>
      <c r="M217" s="77"/>
      <c r="N217" s="72"/>
      <c r="O217" s="79" t="s">
        <v>176</v>
      </c>
      <c r="P217" s="81">
        <v>43779.93320601852</v>
      </c>
      <c r="Q217" s="79" t="s">
        <v>596</v>
      </c>
      <c r="R217" s="79"/>
      <c r="S217" s="79"/>
      <c r="T217" s="79" t="s">
        <v>799</v>
      </c>
      <c r="U217" s="82" t="s">
        <v>857</v>
      </c>
      <c r="V217" s="82" t="s">
        <v>857</v>
      </c>
      <c r="W217" s="81">
        <v>43779.93320601852</v>
      </c>
      <c r="X217" s="82" t="s">
        <v>1267</v>
      </c>
      <c r="Y217" s="79"/>
      <c r="Z217" s="79"/>
      <c r="AA217" s="85" t="s">
        <v>1577</v>
      </c>
      <c r="AB217" s="79"/>
      <c r="AC217" s="79" t="b">
        <v>0</v>
      </c>
      <c r="AD217" s="79">
        <v>0</v>
      </c>
      <c r="AE217" s="85" t="s">
        <v>1737</v>
      </c>
      <c r="AF217" s="79" t="b">
        <v>0</v>
      </c>
      <c r="AG217" s="79" t="s">
        <v>1757</v>
      </c>
      <c r="AH217" s="79"/>
      <c r="AI217" s="85" t="s">
        <v>1737</v>
      </c>
      <c r="AJ217" s="79" t="b">
        <v>0</v>
      </c>
      <c r="AK217" s="79">
        <v>0</v>
      </c>
      <c r="AL217" s="85" t="s">
        <v>1737</v>
      </c>
      <c r="AM217" s="79" t="s">
        <v>1773</v>
      </c>
      <c r="AN217" s="79" t="b">
        <v>0</v>
      </c>
      <c r="AO217" s="85" t="s">
        <v>1577</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3</v>
      </c>
      <c r="BC217" s="78" t="str">
        <f>REPLACE(INDEX(GroupVertices[Group],MATCH(Edges[[#This Row],[Vertex 2]],GroupVertices[Vertex],0)),1,1,"")</f>
        <v>3</v>
      </c>
      <c r="BD217" s="48">
        <v>0</v>
      </c>
      <c r="BE217" s="49">
        <v>0</v>
      </c>
      <c r="BF217" s="48">
        <v>1</v>
      </c>
      <c r="BG217" s="49">
        <v>4.166666666666667</v>
      </c>
      <c r="BH217" s="48">
        <v>0</v>
      </c>
      <c r="BI217" s="49">
        <v>0</v>
      </c>
      <c r="BJ217" s="48">
        <v>23</v>
      </c>
      <c r="BK217" s="49">
        <v>95.83333333333333</v>
      </c>
      <c r="BL217" s="48">
        <v>24</v>
      </c>
    </row>
    <row r="218" spans="1:64" ht="15">
      <c r="A218" s="64" t="s">
        <v>354</v>
      </c>
      <c r="B218" s="64" t="s">
        <v>354</v>
      </c>
      <c r="C218" s="65" t="s">
        <v>5056</v>
      </c>
      <c r="D218" s="66">
        <v>10</v>
      </c>
      <c r="E218" s="67" t="s">
        <v>136</v>
      </c>
      <c r="F218" s="68">
        <v>12</v>
      </c>
      <c r="G218" s="65"/>
      <c r="H218" s="69"/>
      <c r="I218" s="70"/>
      <c r="J218" s="70"/>
      <c r="K218" s="34" t="s">
        <v>65</v>
      </c>
      <c r="L218" s="77">
        <v>218</v>
      </c>
      <c r="M218" s="77"/>
      <c r="N218" s="72"/>
      <c r="O218" s="79" t="s">
        <v>176</v>
      </c>
      <c r="P218" s="81">
        <v>43782.48537037037</v>
      </c>
      <c r="Q218" s="79" t="s">
        <v>597</v>
      </c>
      <c r="R218" s="79"/>
      <c r="S218" s="79"/>
      <c r="T218" s="79" t="s">
        <v>801</v>
      </c>
      <c r="U218" s="82" t="s">
        <v>858</v>
      </c>
      <c r="V218" s="82" t="s">
        <v>858</v>
      </c>
      <c r="W218" s="81">
        <v>43782.48537037037</v>
      </c>
      <c r="X218" s="82" t="s">
        <v>1268</v>
      </c>
      <c r="Y218" s="79"/>
      <c r="Z218" s="79"/>
      <c r="AA218" s="85" t="s">
        <v>1578</v>
      </c>
      <c r="AB218" s="79"/>
      <c r="AC218" s="79" t="b">
        <v>0</v>
      </c>
      <c r="AD218" s="79">
        <v>0</v>
      </c>
      <c r="AE218" s="85" t="s">
        <v>1737</v>
      </c>
      <c r="AF218" s="79" t="b">
        <v>0</v>
      </c>
      <c r="AG218" s="79" t="s">
        <v>1757</v>
      </c>
      <c r="AH218" s="79"/>
      <c r="AI218" s="85" t="s">
        <v>1737</v>
      </c>
      <c r="AJ218" s="79" t="b">
        <v>0</v>
      </c>
      <c r="AK218" s="79">
        <v>0</v>
      </c>
      <c r="AL218" s="85" t="s">
        <v>1737</v>
      </c>
      <c r="AM218" s="79" t="s">
        <v>1773</v>
      </c>
      <c r="AN218" s="79" t="b">
        <v>0</v>
      </c>
      <c r="AO218" s="85" t="s">
        <v>1578</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3</v>
      </c>
      <c r="BC218" s="78" t="str">
        <f>REPLACE(INDEX(GroupVertices[Group],MATCH(Edges[[#This Row],[Vertex 2]],GroupVertices[Vertex],0)),1,1,"")</f>
        <v>3</v>
      </c>
      <c r="BD218" s="48">
        <v>0</v>
      </c>
      <c r="BE218" s="49">
        <v>0</v>
      </c>
      <c r="BF218" s="48">
        <v>0</v>
      </c>
      <c r="BG218" s="49">
        <v>0</v>
      </c>
      <c r="BH218" s="48">
        <v>0</v>
      </c>
      <c r="BI218" s="49">
        <v>0</v>
      </c>
      <c r="BJ218" s="48">
        <v>23</v>
      </c>
      <c r="BK218" s="49">
        <v>100</v>
      </c>
      <c r="BL218" s="48">
        <v>23</v>
      </c>
    </row>
    <row r="219" spans="1:64" ht="15">
      <c r="A219" s="64" t="s">
        <v>354</v>
      </c>
      <c r="B219" s="64" t="s">
        <v>354</v>
      </c>
      <c r="C219" s="65" t="s">
        <v>5056</v>
      </c>
      <c r="D219" s="66">
        <v>10</v>
      </c>
      <c r="E219" s="67" t="s">
        <v>136</v>
      </c>
      <c r="F219" s="68">
        <v>12</v>
      </c>
      <c r="G219" s="65"/>
      <c r="H219" s="69"/>
      <c r="I219" s="70"/>
      <c r="J219" s="70"/>
      <c r="K219" s="34" t="s">
        <v>65</v>
      </c>
      <c r="L219" s="77">
        <v>219</v>
      </c>
      <c r="M219" s="77"/>
      <c r="N219" s="72"/>
      <c r="O219" s="79" t="s">
        <v>176</v>
      </c>
      <c r="P219" s="81">
        <v>43783.87394675926</v>
      </c>
      <c r="Q219" s="79" t="s">
        <v>598</v>
      </c>
      <c r="R219" s="79"/>
      <c r="S219" s="79"/>
      <c r="T219" s="79" t="s">
        <v>799</v>
      </c>
      <c r="U219" s="82" t="s">
        <v>859</v>
      </c>
      <c r="V219" s="82" t="s">
        <v>859</v>
      </c>
      <c r="W219" s="81">
        <v>43783.87394675926</v>
      </c>
      <c r="X219" s="82" t="s">
        <v>1269</v>
      </c>
      <c r="Y219" s="79"/>
      <c r="Z219" s="79"/>
      <c r="AA219" s="85" t="s">
        <v>1579</v>
      </c>
      <c r="AB219" s="79"/>
      <c r="AC219" s="79" t="b">
        <v>0</v>
      </c>
      <c r="AD219" s="79">
        <v>0</v>
      </c>
      <c r="AE219" s="85" t="s">
        <v>1737</v>
      </c>
      <c r="AF219" s="79" t="b">
        <v>0</v>
      </c>
      <c r="AG219" s="79" t="s">
        <v>1757</v>
      </c>
      <c r="AH219" s="79"/>
      <c r="AI219" s="85" t="s">
        <v>1737</v>
      </c>
      <c r="AJ219" s="79" t="b">
        <v>0</v>
      </c>
      <c r="AK219" s="79">
        <v>0</v>
      </c>
      <c r="AL219" s="85" t="s">
        <v>1737</v>
      </c>
      <c r="AM219" s="79" t="s">
        <v>1773</v>
      </c>
      <c r="AN219" s="79" t="b">
        <v>0</v>
      </c>
      <c r="AO219" s="85" t="s">
        <v>1579</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21</v>
      </c>
      <c r="BK219" s="49">
        <v>100</v>
      </c>
      <c r="BL219" s="48">
        <v>21</v>
      </c>
    </row>
    <row r="220" spans="1:64" ht="15">
      <c r="A220" s="64" t="s">
        <v>355</v>
      </c>
      <c r="B220" s="64" t="s">
        <v>355</v>
      </c>
      <c r="C220" s="65" t="s">
        <v>5054</v>
      </c>
      <c r="D220" s="66">
        <v>3</v>
      </c>
      <c r="E220" s="67" t="s">
        <v>132</v>
      </c>
      <c r="F220" s="68">
        <v>35</v>
      </c>
      <c r="G220" s="65"/>
      <c r="H220" s="69"/>
      <c r="I220" s="70"/>
      <c r="J220" s="70"/>
      <c r="K220" s="34" t="s">
        <v>65</v>
      </c>
      <c r="L220" s="77">
        <v>220</v>
      </c>
      <c r="M220" s="77"/>
      <c r="N220" s="72"/>
      <c r="O220" s="79" t="s">
        <v>176</v>
      </c>
      <c r="P220" s="81">
        <v>43783.90306712963</v>
      </c>
      <c r="Q220" s="79" t="s">
        <v>599</v>
      </c>
      <c r="R220" s="82" t="s">
        <v>702</v>
      </c>
      <c r="S220" s="79" t="s">
        <v>719</v>
      </c>
      <c r="T220" s="79" t="s">
        <v>802</v>
      </c>
      <c r="U220" s="79"/>
      <c r="V220" s="82" t="s">
        <v>1014</v>
      </c>
      <c r="W220" s="81">
        <v>43783.90306712963</v>
      </c>
      <c r="X220" s="82" t="s">
        <v>1270</v>
      </c>
      <c r="Y220" s="79"/>
      <c r="Z220" s="79"/>
      <c r="AA220" s="85" t="s">
        <v>1580</v>
      </c>
      <c r="AB220" s="79"/>
      <c r="AC220" s="79" t="b">
        <v>0</v>
      </c>
      <c r="AD220" s="79">
        <v>0</v>
      </c>
      <c r="AE220" s="85" t="s">
        <v>1737</v>
      </c>
      <c r="AF220" s="79" t="b">
        <v>1</v>
      </c>
      <c r="AG220" s="79" t="s">
        <v>1751</v>
      </c>
      <c r="AH220" s="79"/>
      <c r="AI220" s="85" t="s">
        <v>1769</v>
      </c>
      <c r="AJ220" s="79" t="b">
        <v>0</v>
      </c>
      <c r="AK220" s="79">
        <v>0</v>
      </c>
      <c r="AL220" s="85" t="s">
        <v>1737</v>
      </c>
      <c r="AM220" s="79" t="s">
        <v>1772</v>
      </c>
      <c r="AN220" s="79" t="b">
        <v>0</v>
      </c>
      <c r="AO220" s="85" t="s">
        <v>1580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3</v>
      </c>
      <c r="BE220" s="49">
        <v>9.67741935483871</v>
      </c>
      <c r="BF220" s="48">
        <v>0</v>
      </c>
      <c r="BG220" s="49">
        <v>0</v>
      </c>
      <c r="BH220" s="48">
        <v>0</v>
      </c>
      <c r="BI220" s="49">
        <v>0</v>
      </c>
      <c r="BJ220" s="48">
        <v>28</v>
      </c>
      <c r="BK220" s="49">
        <v>90.3225806451613</v>
      </c>
      <c r="BL220" s="48">
        <v>31</v>
      </c>
    </row>
    <row r="221" spans="1:64" ht="15">
      <c r="A221" s="64" t="s">
        <v>356</v>
      </c>
      <c r="B221" s="64" t="s">
        <v>356</v>
      </c>
      <c r="C221" s="65" t="s">
        <v>5054</v>
      </c>
      <c r="D221" s="66">
        <v>3</v>
      </c>
      <c r="E221" s="67" t="s">
        <v>132</v>
      </c>
      <c r="F221" s="68">
        <v>35</v>
      </c>
      <c r="G221" s="65"/>
      <c r="H221" s="69"/>
      <c r="I221" s="70"/>
      <c r="J221" s="70"/>
      <c r="K221" s="34" t="s">
        <v>65</v>
      </c>
      <c r="L221" s="77">
        <v>221</v>
      </c>
      <c r="M221" s="77"/>
      <c r="N221" s="72"/>
      <c r="O221" s="79" t="s">
        <v>176</v>
      </c>
      <c r="P221" s="81">
        <v>43783.126539351855</v>
      </c>
      <c r="Q221" s="79" t="s">
        <v>600</v>
      </c>
      <c r="R221" s="79"/>
      <c r="S221" s="79"/>
      <c r="T221" s="79" t="s">
        <v>746</v>
      </c>
      <c r="U221" s="79"/>
      <c r="V221" s="82" t="s">
        <v>1015</v>
      </c>
      <c r="W221" s="81">
        <v>43783.126539351855</v>
      </c>
      <c r="X221" s="82" t="s">
        <v>1271</v>
      </c>
      <c r="Y221" s="79"/>
      <c r="Z221" s="79"/>
      <c r="AA221" s="85" t="s">
        <v>1581</v>
      </c>
      <c r="AB221" s="85" t="s">
        <v>1733</v>
      </c>
      <c r="AC221" s="79" t="b">
        <v>0</v>
      </c>
      <c r="AD221" s="79">
        <v>16</v>
      </c>
      <c r="AE221" s="85" t="s">
        <v>1747</v>
      </c>
      <c r="AF221" s="79" t="b">
        <v>0</v>
      </c>
      <c r="AG221" s="79" t="s">
        <v>1751</v>
      </c>
      <c r="AH221" s="79"/>
      <c r="AI221" s="85" t="s">
        <v>1737</v>
      </c>
      <c r="AJ221" s="79" t="b">
        <v>0</v>
      </c>
      <c r="AK221" s="79">
        <v>9</v>
      </c>
      <c r="AL221" s="85" t="s">
        <v>1737</v>
      </c>
      <c r="AM221" s="79" t="s">
        <v>1775</v>
      </c>
      <c r="AN221" s="79" t="b">
        <v>0</v>
      </c>
      <c r="AO221" s="85" t="s">
        <v>1733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7</v>
      </c>
      <c r="BC221" s="78" t="str">
        <f>REPLACE(INDEX(GroupVertices[Group],MATCH(Edges[[#This Row],[Vertex 2]],GroupVertices[Vertex],0)),1,1,"")</f>
        <v>7</v>
      </c>
      <c r="BD221" s="48">
        <v>1</v>
      </c>
      <c r="BE221" s="49">
        <v>2.0833333333333335</v>
      </c>
      <c r="BF221" s="48">
        <v>1</v>
      </c>
      <c r="BG221" s="49">
        <v>2.0833333333333335</v>
      </c>
      <c r="BH221" s="48">
        <v>0</v>
      </c>
      <c r="BI221" s="49">
        <v>0</v>
      </c>
      <c r="BJ221" s="48">
        <v>46</v>
      </c>
      <c r="BK221" s="49">
        <v>95.83333333333333</v>
      </c>
      <c r="BL221" s="48">
        <v>48</v>
      </c>
    </row>
    <row r="222" spans="1:64" ht="15">
      <c r="A222" s="64" t="s">
        <v>357</v>
      </c>
      <c r="B222" s="64" t="s">
        <v>356</v>
      </c>
      <c r="C222" s="65" t="s">
        <v>5054</v>
      </c>
      <c r="D222" s="66">
        <v>3</v>
      </c>
      <c r="E222" s="67" t="s">
        <v>132</v>
      </c>
      <c r="F222" s="68">
        <v>35</v>
      </c>
      <c r="G222" s="65"/>
      <c r="H222" s="69"/>
      <c r="I222" s="70"/>
      <c r="J222" s="70"/>
      <c r="K222" s="34" t="s">
        <v>65</v>
      </c>
      <c r="L222" s="77">
        <v>222</v>
      </c>
      <c r="M222" s="77"/>
      <c r="N222" s="72"/>
      <c r="O222" s="79" t="s">
        <v>506</v>
      </c>
      <c r="P222" s="81">
        <v>43783.91103009259</v>
      </c>
      <c r="Q222" s="79" t="s">
        <v>583</v>
      </c>
      <c r="R222" s="79"/>
      <c r="S222" s="79"/>
      <c r="T222" s="79"/>
      <c r="U222" s="79"/>
      <c r="V222" s="82" t="s">
        <v>1016</v>
      </c>
      <c r="W222" s="81">
        <v>43783.91103009259</v>
      </c>
      <c r="X222" s="82" t="s">
        <v>1272</v>
      </c>
      <c r="Y222" s="79"/>
      <c r="Z222" s="79"/>
      <c r="AA222" s="85" t="s">
        <v>1582</v>
      </c>
      <c r="AB222" s="79"/>
      <c r="AC222" s="79" t="b">
        <v>0</v>
      </c>
      <c r="AD222" s="79">
        <v>0</v>
      </c>
      <c r="AE222" s="85" t="s">
        <v>1737</v>
      </c>
      <c r="AF222" s="79" t="b">
        <v>0</v>
      </c>
      <c r="AG222" s="79" t="s">
        <v>1751</v>
      </c>
      <c r="AH222" s="79"/>
      <c r="AI222" s="85" t="s">
        <v>1737</v>
      </c>
      <c r="AJ222" s="79" t="b">
        <v>0</v>
      </c>
      <c r="AK222" s="79">
        <v>10</v>
      </c>
      <c r="AL222" s="85" t="s">
        <v>1581</v>
      </c>
      <c r="AM222" s="79" t="s">
        <v>1772</v>
      </c>
      <c r="AN222" s="79" t="b">
        <v>0</v>
      </c>
      <c r="AO222" s="85" t="s">
        <v>1581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24</v>
      </c>
      <c r="BK222" s="49">
        <v>100</v>
      </c>
      <c r="BL222" s="48">
        <v>24</v>
      </c>
    </row>
    <row r="223" spans="1:64" ht="15">
      <c r="A223" s="64" t="s">
        <v>358</v>
      </c>
      <c r="B223" s="64" t="s">
        <v>358</v>
      </c>
      <c r="C223" s="65" t="s">
        <v>5054</v>
      </c>
      <c r="D223" s="66">
        <v>3</v>
      </c>
      <c r="E223" s="67" t="s">
        <v>132</v>
      </c>
      <c r="F223" s="68">
        <v>35</v>
      </c>
      <c r="G223" s="65"/>
      <c r="H223" s="69"/>
      <c r="I223" s="70"/>
      <c r="J223" s="70"/>
      <c r="K223" s="34" t="s">
        <v>65</v>
      </c>
      <c r="L223" s="77">
        <v>223</v>
      </c>
      <c r="M223" s="77"/>
      <c r="N223" s="72"/>
      <c r="O223" s="79" t="s">
        <v>176</v>
      </c>
      <c r="P223" s="81">
        <v>43784.43543981481</v>
      </c>
      <c r="Q223" s="79" t="s">
        <v>601</v>
      </c>
      <c r="R223" s="82" t="s">
        <v>703</v>
      </c>
      <c r="S223" s="79" t="s">
        <v>740</v>
      </c>
      <c r="T223" s="79" t="s">
        <v>803</v>
      </c>
      <c r="U223" s="79"/>
      <c r="V223" s="82" t="s">
        <v>1017</v>
      </c>
      <c r="W223" s="81">
        <v>43784.43543981481</v>
      </c>
      <c r="X223" s="82" t="s">
        <v>1273</v>
      </c>
      <c r="Y223" s="79"/>
      <c r="Z223" s="79"/>
      <c r="AA223" s="85" t="s">
        <v>1583</v>
      </c>
      <c r="AB223" s="79"/>
      <c r="AC223" s="79" t="b">
        <v>0</v>
      </c>
      <c r="AD223" s="79">
        <v>0</v>
      </c>
      <c r="AE223" s="85" t="s">
        <v>1737</v>
      </c>
      <c r="AF223" s="79" t="b">
        <v>0</v>
      </c>
      <c r="AG223" s="79" t="s">
        <v>1752</v>
      </c>
      <c r="AH223" s="79"/>
      <c r="AI223" s="85" t="s">
        <v>1737</v>
      </c>
      <c r="AJ223" s="79" t="b">
        <v>0</v>
      </c>
      <c r="AK223" s="79">
        <v>0</v>
      </c>
      <c r="AL223" s="85" t="s">
        <v>1737</v>
      </c>
      <c r="AM223" s="79" t="s">
        <v>1782</v>
      </c>
      <c r="AN223" s="79" t="b">
        <v>0</v>
      </c>
      <c r="AO223" s="85" t="s">
        <v>1583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1</v>
      </c>
      <c r="BE223" s="49">
        <v>11.11111111111111</v>
      </c>
      <c r="BF223" s="48">
        <v>0</v>
      </c>
      <c r="BG223" s="49">
        <v>0</v>
      </c>
      <c r="BH223" s="48">
        <v>0</v>
      </c>
      <c r="BI223" s="49">
        <v>0</v>
      </c>
      <c r="BJ223" s="48">
        <v>8</v>
      </c>
      <c r="BK223" s="49">
        <v>88.88888888888889</v>
      </c>
      <c r="BL223" s="48">
        <v>9</v>
      </c>
    </row>
    <row r="224" spans="1:64" ht="15">
      <c r="A224" s="64" t="s">
        <v>359</v>
      </c>
      <c r="B224" s="64" t="s">
        <v>469</v>
      </c>
      <c r="C224" s="65" t="s">
        <v>5054</v>
      </c>
      <c r="D224" s="66">
        <v>3</v>
      </c>
      <c r="E224" s="67" t="s">
        <v>132</v>
      </c>
      <c r="F224" s="68">
        <v>35</v>
      </c>
      <c r="G224" s="65"/>
      <c r="H224" s="69"/>
      <c r="I224" s="70"/>
      <c r="J224" s="70"/>
      <c r="K224" s="34" t="s">
        <v>65</v>
      </c>
      <c r="L224" s="77">
        <v>224</v>
      </c>
      <c r="M224" s="77"/>
      <c r="N224" s="72"/>
      <c r="O224" s="79" t="s">
        <v>506</v>
      </c>
      <c r="P224" s="81">
        <v>43780.336539351854</v>
      </c>
      <c r="Q224" s="79" t="s">
        <v>602</v>
      </c>
      <c r="R224" s="79" t="s">
        <v>686</v>
      </c>
      <c r="S224" s="79" t="s">
        <v>729</v>
      </c>
      <c r="T224" s="79" t="s">
        <v>772</v>
      </c>
      <c r="U224" s="79"/>
      <c r="V224" s="82" t="s">
        <v>1018</v>
      </c>
      <c r="W224" s="81">
        <v>43780.336539351854</v>
      </c>
      <c r="X224" s="82" t="s">
        <v>1274</v>
      </c>
      <c r="Y224" s="79"/>
      <c r="Z224" s="79"/>
      <c r="AA224" s="85" t="s">
        <v>1584</v>
      </c>
      <c r="AB224" s="79"/>
      <c r="AC224" s="79" t="b">
        <v>0</v>
      </c>
      <c r="AD224" s="79">
        <v>12</v>
      </c>
      <c r="AE224" s="85" t="s">
        <v>1737</v>
      </c>
      <c r="AF224" s="79" t="b">
        <v>1</v>
      </c>
      <c r="AG224" s="79" t="s">
        <v>1751</v>
      </c>
      <c r="AH224" s="79"/>
      <c r="AI224" s="85" t="s">
        <v>1765</v>
      </c>
      <c r="AJ224" s="79" t="b">
        <v>0</v>
      </c>
      <c r="AK224" s="79">
        <v>11</v>
      </c>
      <c r="AL224" s="85" t="s">
        <v>1737</v>
      </c>
      <c r="AM224" s="79" t="s">
        <v>1772</v>
      </c>
      <c r="AN224" s="79" t="b">
        <v>0</v>
      </c>
      <c r="AO224" s="85" t="s">
        <v>1584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6</v>
      </c>
      <c r="BE224" s="49">
        <v>17.142857142857142</v>
      </c>
      <c r="BF224" s="48">
        <v>1</v>
      </c>
      <c r="BG224" s="49">
        <v>2.857142857142857</v>
      </c>
      <c r="BH224" s="48">
        <v>0</v>
      </c>
      <c r="BI224" s="49">
        <v>0</v>
      </c>
      <c r="BJ224" s="48">
        <v>28</v>
      </c>
      <c r="BK224" s="49">
        <v>80</v>
      </c>
      <c r="BL224" s="48">
        <v>35</v>
      </c>
    </row>
    <row r="225" spans="1:64" ht="15">
      <c r="A225" s="64" t="s">
        <v>360</v>
      </c>
      <c r="B225" s="64" t="s">
        <v>360</v>
      </c>
      <c r="C225" s="65" t="s">
        <v>5055</v>
      </c>
      <c r="D225" s="66">
        <v>6.5</v>
      </c>
      <c r="E225" s="67" t="s">
        <v>136</v>
      </c>
      <c r="F225" s="68">
        <v>23.5</v>
      </c>
      <c r="G225" s="65"/>
      <c r="H225" s="69"/>
      <c r="I225" s="70"/>
      <c r="J225" s="70"/>
      <c r="K225" s="34" t="s">
        <v>65</v>
      </c>
      <c r="L225" s="77">
        <v>225</v>
      </c>
      <c r="M225" s="77"/>
      <c r="N225" s="72"/>
      <c r="O225" s="79" t="s">
        <v>176</v>
      </c>
      <c r="P225" s="81">
        <v>43780.83466435185</v>
      </c>
      <c r="Q225" s="79" t="s">
        <v>603</v>
      </c>
      <c r="R225" s="82" t="s">
        <v>704</v>
      </c>
      <c r="S225" s="79" t="s">
        <v>741</v>
      </c>
      <c r="T225" s="79" t="s">
        <v>804</v>
      </c>
      <c r="U225" s="79"/>
      <c r="V225" s="82" t="s">
        <v>1019</v>
      </c>
      <c r="W225" s="81">
        <v>43780.83466435185</v>
      </c>
      <c r="X225" s="82" t="s">
        <v>1275</v>
      </c>
      <c r="Y225" s="79"/>
      <c r="Z225" s="79"/>
      <c r="AA225" s="85" t="s">
        <v>1585</v>
      </c>
      <c r="AB225" s="79"/>
      <c r="AC225" s="79" t="b">
        <v>0</v>
      </c>
      <c r="AD225" s="79">
        <v>1</v>
      </c>
      <c r="AE225" s="85" t="s">
        <v>1737</v>
      </c>
      <c r="AF225" s="79" t="b">
        <v>0</v>
      </c>
      <c r="AG225" s="79" t="s">
        <v>1751</v>
      </c>
      <c r="AH225" s="79"/>
      <c r="AI225" s="85" t="s">
        <v>1737</v>
      </c>
      <c r="AJ225" s="79" t="b">
        <v>0</v>
      </c>
      <c r="AK225" s="79">
        <v>0</v>
      </c>
      <c r="AL225" s="85" t="s">
        <v>1737</v>
      </c>
      <c r="AM225" s="79" t="s">
        <v>1775</v>
      </c>
      <c r="AN225" s="79" t="b">
        <v>0</v>
      </c>
      <c r="AO225" s="85" t="s">
        <v>1585</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32</v>
      </c>
      <c r="BC225" s="78" t="str">
        <f>REPLACE(INDEX(GroupVertices[Group],MATCH(Edges[[#This Row],[Vertex 2]],GroupVertices[Vertex],0)),1,1,"")</f>
        <v>32</v>
      </c>
      <c r="BD225" s="48">
        <v>0</v>
      </c>
      <c r="BE225" s="49">
        <v>0</v>
      </c>
      <c r="BF225" s="48">
        <v>0</v>
      </c>
      <c r="BG225" s="49">
        <v>0</v>
      </c>
      <c r="BH225" s="48">
        <v>0</v>
      </c>
      <c r="BI225" s="49">
        <v>0</v>
      </c>
      <c r="BJ225" s="48">
        <v>18</v>
      </c>
      <c r="BK225" s="49">
        <v>100</v>
      </c>
      <c r="BL225" s="48">
        <v>18</v>
      </c>
    </row>
    <row r="226" spans="1:64" ht="15">
      <c r="A226" s="64" t="s">
        <v>360</v>
      </c>
      <c r="B226" s="64" t="s">
        <v>360</v>
      </c>
      <c r="C226" s="65" t="s">
        <v>5055</v>
      </c>
      <c r="D226" s="66">
        <v>6.5</v>
      </c>
      <c r="E226" s="67" t="s">
        <v>136</v>
      </c>
      <c r="F226" s="68">
        <v>23.5</v>
      </c>
      <c r="G226" s="65"/>
      <c r="H226" s="69"/>
      <c r="I226" s="70"/>
      <c r="J226" s="70"/>
      <c r="K226" s="34" t="s">
        <v>65</v>
      </c>
      <c r="L226" s="77">
        <v>226</v>
      </c>
      <c r="M226" s="77"/>
      <c r="N226" s="72"/>
      <c r="O226" s="79" t="s">
        <v>176</v>
      </c>
      <c r="P226" s="81">
        <v>43784.61498842593</v>
      </c>
      <c r="Q226" s="79" t="s">
        <v>604</v>
      </c>
      <c r="R226" s="82" t="s">
        <v>705</v>
      </c>
      <c r="S226" s="79" t="s">
        <v>741</v>
      </c>
      <c r="T226" s="79" t="s">
        <v>805</v>
      </c>
      <c r="U226" s="82" t="s">
        <v>860</v>
      </c>
      <c r="V226" s="82" t="s">
        <v>860</v>
      </c>
      <c r="W226" s="81">
        <v>43784.61498842593</v>
      </c>
      <c r="X226" s="82" t="s">
        <v>1276</v>
      </c>
      <c r="Y226" s="79"/>
      <c r="Z226" s="79"/>
      <c r="AA226" s="85" t="s">
        <v>1586</v>
      </c>
      <c r="AB226" s="79"/>
      <c r="AC226" s="79" t="b">
        <v>0</v>
      </c>
      <c r="AD226" s="79">
        <v>1</v>
      </c>
      <c r="AE226" s="85" t="s">
        <v>1737</v>
      </c>
      <c r="AF226" s="79" t="b">
        <v>0</v>
      </c>
      <c r="AG226" s="79" t="s">
        <v>1751</v>
      </c>
      <c r="AH226" s="79"/>
      <c r="AI226" s="85" t="s">
        <v>1737</v>
      </c>
      <c r="AJ226" s="79" t="b">
        <v>0</v>
      </c>
      <c r="AK226" s="79">
        <v>1</v>
      </c>
      <c r="AL226" s="85" t="s">
        <v>1737</v>
      </c>
      <c r="AM226" s="79" t="s">
        <v>1775</v>
      </c>
      <c r="AN226" s="79" t="b">
        <v>0</v>
      </c>
      <c r="AO226" s="85" t="s">
        <v>1586</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32</v>
      </c>
      <c r="BC226" s="78" t="str">
        <f>REPLACE(INDEX(GroupVertices[Group],MATCH(Edges[[#This Row],[Vertex 2]],GroupVertices[Vertex],0)),1,1,"")</f>
        <v>32</v>
      </c>
      <c r="BD226" s="48">
        <v>0</v>
      </c>
      <c r="BE226" s="49">
        <v>0</v>
      </c>
      <c r="BF226" s="48">
        <v>0</v>
      </c>
      <c r="BG226" s="49">
        <v>0</v>
      </c>
      <c r="BH226" s="48">
        <v>0</v>
      </c>
      <c r="BI226" s="49">
        <v>0</v>
      </c>
      <c r="BJ226" s="48">
        <v>16</v>
      </c>
      <c r="BK226" s="49">
        <v>100</v>
      </c>
      <c r="BL226" s="48">
        <v>16</v>
      </c>
    </row>
    <row r="227" spans="1:64" ht="15">
      <c r="A227" s="64" t="s">
        <v>361</v>
      </c>
      <c r="B227" s="64" t="s">
        <v>360</v>
      </c>
      <c r="C227" s="65" t="s">
        <v>5054</v>
      </c>
      <c r="D227" s="66">
        <v>3</v>
      </c>
      <c r="E227" s="67" t="s">
        <v>132</v>
      </c>
      <c r="F227" s="68">
        <v>35</v>
      </c>
      <c r="G227" s="65"/>
      <c r="H227" s="69"/>
      <c r="I227" s="70"/>
      <c r="J227" s="70"/>
      <c r="K227" s="34" t="s">
        <v>65</v>
      </c>
      <c r="L227" s="77">
        <v>227</v>
      </c>
      <c r="M227" s="77"/>
      <c r="N227" s="72"/>
      <c r="O227" s="79" t="s">
        <v>506</v>
      </c>
      <c r="P227" s="81">
        <v>43784.620162037034</v>
      </c>
      <c r="Q227" s="79" t="s">
        <v>605</v>
      </c>
      <c r="R227" s="82" t="s">
        <v>705</v>
      </c>
      <c r="S227" s="79" t="s">
        <v>741</v>
      </c>
      <c r="T227" s="79" t="s">
        <v>805</v>
      </c>
      <c r="U227" s="79"/>
      <c r="V227" s="82" t="s">
        <v>1020</v>
      </c>
      <c r="W227" s="81">
        <v>43784.620162037034</v>
      </c>
      <c r="X227" s="82" t="s">
        <v>1277</v>
      </c>
      <c r="Y227" s="79"/>
      <c r="Z227" s="79"/>
      <c r="AA227" s="85" t="s">
        <v>1587</v>
      </c>
      <c r="AB227" s="79"/>
      <c r="AC227" s="79" t="b">
        <v>0</v>
      </c>
      <c r="AD227" s="79">
        <v>0</v>
      </c>
      <c r="AE227" s="85" t="s">
        <v>1737</v>
      </c>
      <c r="AF227" s="79" t="b">
        <v>0</v>
      </c>
      <c r="AG227" s="79" t="s">
        <v>1751</v>
      </c>
      <c r="AH227" s="79"/>
      <c r="AI227" s="85" t="s">
        <v>1737</v>
      </c>
      <c r="AJ227" s="79" t="b">
        <v>0</v>
      </c>
      <c r="AK227" s="79">
        <v>1</v>
      </c>
      <c r="AL227" s="85" t="s">
        <v>1586</v>
      </c>
      <c r="AM227" s="79" t="s">
        <v>1775</v>
      </c>
      <c r="AN227" s="79" t="b">
        <v>0</v>
      </c>
      <c r="AO227" s="85" t="s">
        <v>1586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32</v>
      </c>
      <c r="BC227" s="78" t="str">
        <f>REPLACE(INDEX(GroupVertices[Group],MATCH(Edges[[#This Row],[Vertex 2]],GroupVertices[Vertex],0)),1,1,"")</f>
        <v>32</v>
      </c>
      <c r="BD227" s="48">
        <v>0</v>
      </c>
      <c r="BE227" s="49">
        <v>0</v>
      </c>
      <c r="BF227" s="48">
        <v>0</v>
      </c>
      <c r="BG227" s="49">
        <v>0</v>
      </c>
      <c r="BH227" s="48">
        <v>0</v>
      </c>
      <c r="BI227" s="49">
        <v>0</v>
      </c>
      <c r="BJ227" s="48">
        <v>18</v>
      </c>
      <c r="BK227" s="49">
        <v>100</v>
      </c>
      <c r="BL227" s="48">
        <v>18</v>
      </c>
    </row>
    <row r="228" spans="1:64" ht="15">
      <c r="A228" s="64" t="s">
        <v>362</v>
      </c>
      <c r="B228" s="64" t="s">
        <v>492</v>
      </c>
      <c r="C228" s="65" t="s">
        <v>5054</v>
      </c>
      <c r="D228" s="66">
        <v>3</v>
      </c>
      <c r="E228" s="67" t="s">
        <v>132</v>
      </c>
      <c r="F228" s="68">
        <v>35</v>
      </c>
      <c r="G228" s="65"/>
      <c r="H228" s="69"/>
      <c r="I228" s="70"/>
      <c r="J228" s="70"/>
      <c r="K228" s="34" t="s">
        <v>65</v>
      </c>
      <c r="L228" s="77">
        <v>228</v>
      </c>
      <c r="M228" s="77"/>
      <c r="N228" s="72"/>
      <c r="O228" s="79" t="s">
        <v>506</v>
      </c>
      <c r="P228" s="81">
        <v>43784.72043981482</v>
      </c>
      <c r="Q228" s="79" t="s">
        <v>606</v>
      </c>
      <c r="R228" s="79"/>
      <c r="S228" s="79"/>
      <c r="T228" s="79" t="s">
        <v>746</v>
      </c>
      <c r="U228" s="79"/>
      <c r="V228" s="82" t="s">
        <v>1021</v>
      </c>
      <c r="W228" s="81">
        <v>43784.72043981482</v>
      </c>
      <c r="X228" s="82" t="s">
        <v>1278</v>
      </c>
      <c r="Y228" s="79"/>
      <c r="Z228" s="79"/>
      <c r="AA228" s="85" t="s">
        <v>1588</v>
      </c>
      <c r="AB228" s="79"/>
      <c r="AC228" s="79" t="b">
        <v>0</v>
      </c>
      <c r="AD228" s="79">
        <v>0</v>
      </c>
      <c r="AE228" s="85" t="s">
        <v>1737</v>
      </c>
      <c r="AF228" s="79" t="b">
        <v>0</v>
      </c>
      <c r="AG228" s="79" t="s">
        <v>1751</v>
      </c>
      <c r="AH228" s="79"/>
      <c r="AI228" s="85" t="s">
        <v>1737</v>
      </c>
      <c r="AJ228" s="79" t="b">
        <v>0</v>
      </c>
      <c r="AK228" s="79">
        <v>8</v>
      </c>
      <c r="AL228" s="85" t="s">
        <v>1653</v>
      </c>
      <c r="AM228" s="79" t="s">
        <v>1772</v>
      </c>
      <c r="AN228" s="79" t="b">
        <v>0</v>
      </c>
      <c r="AO228" s="85" t="s">
        <v>1653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v>0</v>
      </c>
      <c r="BE228" s="49">
        <v>0</v>
      </c>
      <c r="BF228" s="48">
        <v>2</v>
      </c>
      <c r="BG228" s="49">
        <v>10</v>
      </c>
      <c r="BH228" s="48">
        <v>0</v>
      </c>
      <c r="BI228" s="49">
        <v>0</v>
      </c>
      <c r="BJ228" s="48">
        <v>18</v>
      </c>
      <c r="BK228" s="49">
        <v>90</v>
      </c>
      <c r="BL228" s="48">
        <v>20</v>
      </c>
    </row>
    <row r="229" spans="1:64" ht="15">
      <c r="A229" s="64" t="s">
        <v>362</v>
      </c>
      <c r="B229" s="64" t="s">
        <v>417</v>
      </c>
      <c r="C229" s="65" t="s">
        <v>5054</v>
      </c>
      <c r="D229" s="66">
        <v>3</v>
      </c>
      <c r="E229" s="67" t="s">
        <v>132</v>
      </c>
      <c r="F229" s="68">
        <v>35</v>
      </c>
      <c r="G229" s="65"/>
      <c r="H229" s="69"/>
      <c r="I229" s="70"/>
      <c r="J229" s="70"/>
      <c r="K229" s="34" t="s">
        <v>65</v>
      </c>
      <c r="L229" s="77">
        <v>229</v>
      </c>
      <c r="M229" s="77"/>
      <c r="N229" s="72"/>
      <c r="O229" s="79" t="s">
        <v>506</v>
      </c>
      <c r="P229" s="81">
        <v>43784.72043981482</v>
      </c>
      <c r="Q229" s="79" t="s">
        <v>606</v>
      </c>
      <c r="R229" s="79"/>
      <c r="S229" s="79"/>
      <c r="T229" s="79" t="s">
        <v>746</v>
      </c>
      <c r="U229" s="79"/>
      <c r="V229" s="82" t="s">
        <v>1021</v>
      </c>
      <c r="W229" s="81">
        <v>43784.72043981482</v>
      </c>
      <c r="X229" s="82" t="s">
        <v>1278</v>
      </c>
      <c r="Y229" s="79"/>
      <c r="Z229" s="79"/>
      <c r="AA229" s="85" t="s">
        <v>1588</v>
      </c>
      <c r="AB229" s="79"/>
      <c r="AC229" s="79" t="b">
        <v>0</v>
      </c>
      <c r="AD229" s="79">
        <v>0</v>
      </c>
      <c r="AE229" s="85" t="s">
        <v>1737</v>
      </c>
      <c r="AF229" s="79" t="b">
        <v>0</v>
      </c>
      <c r="AG229" s="79" t="s">
        <v>1751</v>
      </c>
      <c r="AH229" s="79"/>
      <c r="AI229" s="85" t="s">
        <v>1737</v>
      </c>
      <c r="AJ229" s="79" t="b">
        <v>0</v>
      </c>
      <c r="AK229" s="79">
        <v>8</v>
      </c>
      <c r="AL229" s="85" t="s">
        <v>1653</v>
      </c>
      <c r="AM229" s="79" t="s">
        <v>1772</v>
      </c>
      <c r="AN229" s="79" t="b">
        <v>0</v>
      </c>
      <c r="AO229" s="85" t="s">
        <v>1653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363</v>
      </c>
      <c r="B230" s="64" t="s">
        <v>492</v>
      </c>
      <c r="C230" s="65" t="s">
        <v>5054</v>
      </c>
      <c r="D230" s="66">
        <v>3</v>
      </c>
      <c r="E230" s="67" t="s">
        <v>132</v>
      </c>
      <c r="F230" s="68">
        <v>35</v>
      </c>
      <c r="G230" s="65"/>
      <c r="H230" s="69"/>
      <c r="I230" s="70"/>
      <c r="J230" s="70"/>
      <c r="K230" s="34" t="s">
        <v>65</v>
      </c>
      <c r="L230" s="77">
        <v>230</v>
      </c>
      <c r="M230" s="77"/>
      <c r="N230" s="72"/>
      <c r="O230" s="79" t="s">
        <v>506</v>
      </c>
      <c r="P230" s="81">
        <v>43784.77416666667</v>
      </c>
      <c r="Q230" s="79" t="s">
        <v>606</v>
      </c>
      <c r="R230" s="79"/>
      <c r="S230" s="79"/>
      <c r="T230" s="79" t="s">
        <v>746</v>
      </c>
      <c r="U230" s="79"/>
      <c r="V230" s="82" t="s">
        <v>1022</v>
      </c>
      <c r="W230" s="81">
        <v>43784.77416666667</v>
      </c>
      <c r="X230" s="82" t="s">
        <v>1279</v>
      </c>
      <c r="Y230" s="79"/>
      <c r="Z230" s="79"/>
      <c r="AA230" s="85" t="s">
        <v>1589</v>
      </c>
      <c r="AB230" s="79"/>
      <c r="AC230" s="79" t="b">
        <v>0</v>
      </c>
      <c r="AD230" s="79">
        <v>0</v>
      </c>
      <c r="AE230" s="85" t="s">
        <v>1737</v>
      </c>
      <c r="AF230" s="79" t="b">
        <v>0</v>
      </c>
      <c r="AG230" s="79" t="s">
        <v>1751</v>
      </c>
      <c r="AH230" s="79"/>
      <c r="AI230" s="85" t="s">
        <v>1737</v>
      </c>
      <c r="AJ230" s="79" t="b">
        <v>0</v>
      </c>
      <c r="AK230" s="79">
        <v>8</v>
      </c>
      <c r="AL230" s="85" t="s">
        <v>1653</v>
      </c>
      <c r="AM230" s="79" t="s">
        <v>1775</v>
      </c>
      <c r="AN230" s="79" t="b">
        <v>0</v>
      </c>
      <c r="AO230" s="85" t="s">
        <v>1653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c r="BE230" s="49"/>
      <c r="BF230" s="48"/>
      <c r="BG230" s="49"/>
      <c r="BH230" s="48"/>
      <c r="BI230" s="49"/>
      <c r="BJ230" s="48"/>
      <c r="BK230" s="49"/>
      <c r="BL230" s="48"/>
    </row>
    <row r="231" spans="1:64" ht="15">
      <c r="A231" s="64" t="s">
        <v>363</v>
      </c>
      <c r="B231" s="64" t="s">
        <v>417</v>
      </c>
      <c r="C231" s="65" t="s">
        <v>5054</v>
      </c>
      <c r="D231" s="66">
        <v>3</v>
      </c>
      <c r="E231" s="67" t="s">
        <v>132</v>
      </c>
      <c r="F231" s="68">
        <v>35</v>
      </c>
      <c r="G231" s="65"/>
      <c r="H231" s="69"/>
      <c r="I231" s="70"/>
      <c r="J231" s="70"/>
      <c r="K231" s="34" t="s">
        <v>65</v>
      </c>
      <c r="L231" s="77">
        <v>231</v>
      </c>
      <c r="M231" s="77"/>
      <c r="N231" s="72"/>
      <c r="O231" s="79" t="s">
        <v>506</v>
      </c>
      <c r="P231" s="81">
        <v>43784.77416666667</v>
      </c>
      <c r="Q231" s="79" t="s">
        <v>606</v>
      </c>
      <c r="R231" s="79"/>
      <c r="S231" s="79"/>
      <c r="T231" s="79" t="s">
        <v>746</v>
      </c>
      <c r="U231" s="79"/>
      <c r="V231" s="82" t="s">
        <v>1022</v>
      </c>
      <c r="W231" s="81">
        <v>43784.77416666667</v>
      </c>
      <c r="X231" s="82" t="s">
        <v>1279</v>
      </c>
      <c r="Y231" s="79"/>
      <c r="Z231" s="79"/>
      <c r="AA231" s="85" t="s">
        <v>1589</v>
      </c>
      <c r="AB231" s="79"/>
      <c r="AC231" s="79" t="b">
        <v>0</v>
      </c>
      <c r="AD231" s="79">
        <v>0</v>
      </c>
      <c r="AE231" s="85" t="s">
        <v>1737</v>
      </c>
      <c r="AF231" s="79" t="b">
        <v>0</v>
      </c>
      <c r="AG231" s="79" t="s">
        <v>1751</v>
      </c>
      <c r="AH231" s="79"/>
      <c r="AI231" s="85" t="s">
        <v>1737</v>
      </c>
      <c r="AJ231" s="79" t="b">
        <v>0</v>
      </c>
      <c r="AK231" s="79">
        <v>8</v>
      </c>
      <c r="AL231" s="85" t="s">
        <v>1653</v>
      </c>
      <c r="AM231" s="79" t="s">
        <v>1775</v>
      </c>
      <c r="AN231" s="79" t="b">
        <v>0</v>
      </c>
      <c r="AO231" s="85" t="s">
        <v>1653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v>0</v>
      </c>
      <c r="BE231" s="49">
        <v>0</v>
      </c>
      <c r="BF231" s="48">
        <v>2</v>
      </c>
      <c r="BG231" s="49">
        <v>10</v>
      </c>
      <c r="BH231" s="48">
        <v>0</v>
      </c>
      <c r="BI231" s="49">
        <v>0</v>
      </c>
      <c r="BJ231" s="48">
        <v>18</v>
      </c>
      <c r="BK231" s="49">
        <v>90</v>
      </c>
      <c r="BL231" s="48">
        <v>20</v>
      </c>
    </row>
    <row r="232" spans="1:64" ht="15">
      <c r="A232" s="64" t="s">
        <v>364</v>
      </c>
      <c r="B232" s="64" t="s">
        <v>492</v>
      </c>
      <c r="C232" s="65" t="s">
        <v>5054</v>
      </c>
      <c r="D232" s="66">
        <v>3</v>
      </c>
      <c r="E232" s="67" t="s">
        <v>132</v>
      </c>
      <c r="F232" s="68">
        <v>35</v>
      </c>
      <c r="G232" s="65"/>
      <c r="H232" s="69"/>
      <c r="I232" s="70"/>
      <c r="J232" s="70"/>
      <c r="K232" s="34" t="s">
        <v>65</v>
      </c>
      <c r="L232" s="77">
        <v>232</v>
      </c>
      <c r="M232" s="77"/>
      <c r="N232" s="72"/>
      <c r="O232" s="79" t="s">
        <v>506</v>
      </c>
      <c r="P232" s="81">
        <v>43784.77805555556</v>
      </c>
      <c r="Q232" s="79" t="s">
        <v>606</v>
      </c>
      <c r="R232" s="79"/>
      <c r="S232" s="79"/>
      <c r="T232" s="79" t="s">
        <v>746</v>
      </c>
      <c r="U232" s="79"/>
      <c r="V232" s="82" t="s">
        <v>1023</v>
      </c>
      <c r="W232" s="81">
        <v>43784.77805555556</v>
      </c>
      <c r="X232" s="82" t="s">
        <v>1280</v>
      </c>
      <c r="Y232" s="79"/>
      <c r="Z232" s="79"/>
      <c r="AA232" s="85" t="s">
        <v>1590</v>
      </c>
      <c r="AB232" s="79"/>
      <c r="AC232" s="79" t="b">
        <v>0</v>
      </c>
      <c r="AD232" s="79">
        <v>0</v>
      </c>
      <c r="AE232" s="85" t="s">
        <v>1737</v>
      </c>
      <c r="AF232" s="79" t="b">
        <v>0</v>
      </c>
      <c r="AG232" s="79" t="s">
        <v>1751</v>
      </c>
      <c r="AH232" s="79"/>
      <c r="AI232" s="85" t="s">
        <v>1737</v>
      </c>
      <c r="AJ232" s="79" t="b">
        <v>0</v>
      </c>
      <c r="AK232" s="79">
        <v>8</v>
      </c>
      <c r="AL232" s="85" t="s">
        <v>1653</v>
      </c>
      <c r="AM232" s="79" t="s">
        <v>1778</v>
      </c>
      <c r="AN232" s="79" t="b">
        <v>0</v>
      </c>
      <c r="AO232" s="85" t="s">
        <v>1653</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364</v>
      </c>
      <c r="B233" s="64" t="s">
        <v>417</v>
      </c>
      <c r="C233" s="65" t="s">
        <v>5054</v>
      </c>
      <c r="D233" s="66">
        <v>3</v>
      </c>
      <c r="E233" s="67" t="s">
        <v>132</v>
      </c>
      <c r="F233" s="68">
        <v>35</v>
      </c>
      <c r="G233" s="65"/>
      <c r="H233" s="69"/>
      <c r="I233" s="70"/>
      <c r="J233" s="70"/>
      <c r="K233" s="34" t="s">
        <v>65</v>
      </c>
      <c r="L233" s="77">
        <v>233</v>
      </c>
      <c r="M233" s="77"/>
      <c r="N233" s="72"/>
      <c r="O233" s="79" t="s">
        <v>506</v>
      </c>
      <c r="P233" s="81">
        <v>43784.77805555556</v>
      </c>
      <c r="Q233" s="79" t="s">
        <v>606</v>
      </c>
      <c r="R233" s="79"/>
      <c r="S233" s="79"/>
      <c r="T233" s="79" t="s">
        <v>746</v>
      </c>
      <c r="U233" s="79"/>
      <c r="V233" s="82" t="s">
        <v>1023</v>
      </c>
      <c r="W233" s="81">
        <v>43784.77805555556</v>
      </c>
      <c r="X233" s="82" t="s">
        <v>1280</v>
      </c>
      <c r="Y233" s="79"/>
      <c r="Z233" s="79"/>
      <c r="AA233" s="85" t="s">
        <v>1590</v>
      </c>
      <c r="AB233" s="79"/>
      <c r="AC233" s="79" t="b">
        <v>0</v>
      </c>
      <c r="AD233" s="79">
        <v>0</v>
      </c>
      <c r="AE233" s="85" t="s">
        <v>1737</v>
      </c>
      <c r="AF233" s="79" t="b">
        <v>0</v>
      </c>
      <c r="AG233" s="79" t="s">
        <v>1751</v>
      </c>
      <c r="AH233" s="79"/>
      <c r="AI233" s="85" t="s">
        <v>1737</v>
      </c>
      <c r="AJ233" s="79" t="b">
        <v>0</v>
      </c>
      <c r="AK233" s="79">
        <v>8</v>
      </c>
      <c r="AL233" s="85" t="s">
        <v>1653</v>
      </c>
      <c r="AM233" s="79" t="s">
        <v>1778</v>
      </c>
      <c r="AN233" s="79" t="b">
        <v>0</v>
      </c>
      <c r="AO233" s="85" t="s">
        <v>1653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2</v>
      </c>
      <c r="BG233" s="49">
        <v>10</v>
      </c>
      <c r="BH233" s="48">
        <v>0</v>
      </c>
      <c r="BI233" s="49">
        <v>0</v>
      </c>
      <c r="BJ233" s="48">
        <v>18</v>
      </c>
      <c r="BK233" s="49">
        <v>90</v>
      </c>
      <c r="BL233" s="48">
        <v>20</v>
      </c>
    </row>
    <row r="234" spans="1:64" ht="15">
      <c r="A234" s="64" t="s">
        <v>365</v>
      </c>
      <c r="B234" s="64" t="s">
        <v>492</v>
      </c>
      <c r="C234" s="65" t="s">
        <v>5054</v>
      </c>
      <c r="D234" s="66">
        <v>3</v>
      </c>
      <c r="E234" s="67" t="s">
        <v>132</v>
      </c>
      <c r="F234" s="68">
        <v>35</v>
      </c>
      <c r="G234" s="65"/>
      <c r="H234" s="69"/>
      <c r="I234" s="70"/>
      <c r="J234" s="70"/>
      <c r="K234" s="34" t="s">
        <v>65</v>
      </c>
      <c r="L234" s="77">
        <v>234</v>
      </c>
      <c r="M234" s="77"/>
      <c r="N234" s="72"/>
      <c r="O234" s="79" t="s">
        <v>506</v>
      </c>
      <c r="P234" s="81">
        <v>43784.778969907406</v>
      </c>
      <c r="Q234" s="79" t="s">
        <v>606</v>
      </c>
      <c r="R234" s="79"/>
      <c r="S234" s="79"/>
      <c r="T234" s="79" t="s">
        <v>746</v>
      </c>
      <c r="U234" s="79"/>
      <c r="V234" s="82" t="s">
        <v>1024</v>
      </c>
      <c r="W234" s="81">
        <v>43784.778969907406</v>
      </c>
      <c r="X234" s="82" t="s">
        <v>1281</v>
      </c>
      <c r="Y234" s="79"/>
      <c r="Z234" s="79"/>
      <c r="AA234" s="85" t="s">
        <v>1591</v>
      </c>
      <c r="AB234" s="79"/>
      <c r="AC234" s="79" t="b">
        <v>0</v>
      </c>
      <c r="AD234" s="79">
        <v>0</v>
      </c>
      <c r="AE234" s="85" t="s">
        <v>1737</v>
      </c>
      <c r="AF234" s="79" t="b">
        <v>0</v>
      </c>
      <c r="AG234" s="79" t="s">
        <v>1751</v>
      </c>
      <c r="AH234" s="79"/>
      <c r="AI234" s="85" t="s">
        <v>1737</v>
      </c>
      <c r="AJ234" s="79" t="b">
        <v>0</v>
      </c>
      <c r="AK234" s="79">
        <v>8</v>
      </c>
      <c r="AL234" s="85" t="s">
        <v>1653</v>
      </c>
      <c r="AM234" s="79" t="s">
        <v>1775</v>
      </c>
      <c r="AN234" s="79" t="b">
        <v>0</v>
      </c>
      <c r="AO234" s="85" t="s">
        <v>1653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365</v>
      </c>
      <c r="B235" s="64" t="s">
        <v>417</v>
      </c>
      <c r="C235" s="65" t="s">
        <v>5054</v>
      </c>
      <c r="D235" s="66">
        <v>3</v>
      </c>
      <c r="E235" s="67" t="s">
        <v>132</v>
      </c>
      <c r="F235" s="68">
        <v>35</v>
      </c>
      <c r="G235" s="65"/>
      <c r="H235" s="69"/>
      <c r="I235" s="70"/>
      <c r="J235" s="70"/>
      <c r="K235" s="34" t="s">
        <v>65</v>
      </c>
      <c r="L235" s="77">
        <v>235</v>
      </c>
      <c r="M235" s="77"/>
      <c r="N235" s="72"/>
      <c r="O235" s="79" t="s">
        <v>506</v>
      </c>
      <c r="P235" s="81">
        <v>43784.778969907406</v>
      </c>
      <c r="Q235" s="79" t="s">
        <v>606</v>
      </c>
      <c r="R235" s="79"/>
      <c r="S235" s="79"/>
      <c r="T235" s="79" t="s">
        <v>746</v>
      </c>
      <c r="U235" s="79"/>
      <c r="V235" s="82" t="s">
        <v>1024</v>
      </c>
      <c r="W235" s="81">
        <v>43784.778969907406</v>
      </c>
      <c r="X235" s="82" t="s">
        <v>1281</v>
      </c>
      <c r="Y235" s="79"/>
      <c r="Z235" s="79"/>
      <c r="AA235" s="85" t="s">
        <v>1591</v>
      </c>
      <c r="AB235" s="79"/>
      <c r="AC235" s="79" t="b">
        <v>0</v>
      </c>
      <c r="AD235" s="79">
        <v>0</v>
      </c>
      <c r="AE235" s="85" t="s">
        <v>1737</v>
      </c>
      <c r="AF235" s="79" t="b">
        <v>0</v>
      </c>
      <c r="AG235" s="79" t="s">
        <v>1751</v>
      </c>
      <c r="AH235" s="79"/>
      <c r="AI235" s="85" t="s">
        <v>1737</v>
      </c>
      <c r="AJ235" s="79" t="b">
        <v>0</v>
      </c>
      <c r="AK235" s="79">
        <v>8</v>
      </c>
      <c r="AL235" s="85" t="s">
        <v>1653</v>
      </c>
      <c r="AM235" s="79" t="s">
        <v>1775</v>
      </c>
      <c r="AN235" s="79" t="b">
        <v>0</v>
      </c>
      <c r="AO235" s="85" t="s">
        <v>1653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2</v>
      </c>
      <c r="BG235" s="49">
        <v>10</v>
      </c>
      <c r="BH235" s="48">
        <v>0</v>
      </c>
      <c r="BI235" s="49">
        <v>0</v>
      </c>
      <c r="BJ235" s="48">
        <v>18</v>
      </c>
      <c r="BK235" s="49">
        <v>90</v>
      </c>
      <c r="BL235" s="48">
        <v>20</v>
      </c>
    </row>
    <row r="236" spans="1:64" ht="15">
      <c r="A236" s="64" t="s">
        <v>366</v>
      </c>
      <c r="B236" s="64" t="s">
        <v>493</v>
      </c>
      <c r="C236" s="65" t="s">
        <v>5054</v>
      </c>
      <c r="D236" s="66">
        <v>3</v>
      </c>
      <c r="E236" s="67" t="s">
        <v>132</v>
      </c>
      <c r="F236" s="68">
        <v>35</v>
      </c>
      <c r="G236" s="65"/>
      <c r="H236" s="69"/>
      <c r="I236" s="70"/>
      <c r="J236" s="70"/>
      <c r="K236" s="34" t="s">
        <v>65</v>
      </c>
      <c r="L236" s="77">
        <v>236</v>
      </c>
      <c r="M236" s="77"/>
      <c r="N236" s="72"/>
      <c r="O236" s="79" t="s">
        <v>506</v>
      </c>
      <c r="P236" s="81">
        <v>43784.8100462963</v>
      </c>
      <c r="Q236" s="79" t="s">
        <v>607</v>
      </c>
      <c r="R236" s="79"/>
      <c r="S236" s="79"/>
      <c r="T236" s="79"/>
      <c r="U236" s="79"/>
      <c r="V236" s="82" t="s">
        <v>894</v>
      </c>
      <c r="W236" s="81">
        <v>43784.8100462963</v>
      </c>
      <c r="X236" s="82" t="s">
        <v>1282</v>
      </c>
      <c r="Y236" s="79"/>
      <c r="Z236" s="79"/>
      <c r="AA236" s="85" t="s">
        <v>1592</v>
      </c>
      <c r="AB236" s="79"/>
      <c r="AC236" s="79" t="b">
        <v>0</v>
      </c>
      <c r="AD236" s="79">
        <v>0</v>
      </c>
      <c r="AE236" s="85" t="s">
        <v>1737</v>
      </c>
      <c r="AF236" s="79" t="b">
        <v>1</v>
      </c>
      <c r="AG236" s="79" t="s">
        <v>1751</v>
      </c>
      <c r="AH236" s="79"/>
      <c r="AI236" s="85" t="s">
        <v>1770</v>
      </c>
      <c r="AJ236" s="79" t="b">
        <v>0</v>
      </c>
      <c r="AK236" s="79">
        <v>42</v>
      </c>
      <c r="AL236" s="85" t="s">
        <v>1682</v>
      </c>
      <c r="AM236" s="79" t="s">
        <v>1775</v>
      </c>
      <c r="AN236" s="79" t="b">
        <v>0</v>
      </c>
      <c r="AO236" s="85" t="s">
        <v>1682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366</v>
      </c>
      <c r="B237" s="64" t="s">
        <v>494</v>
      </c>
      <c r="C237" s="65" t="s">
        <v>5054</v>
      </c>
      <c r="D237" s="66">
        <v>3</v>
      </c>
      <c r="E237" s="67" t="s">
        <v>132</v>
      </c>
      <c r="F237" s="68">
        <v>35</v>
      </c>
      <c r="G237" s="65"/>
      <c r="H237" s="69"/>
      <c r="I237" s="70"/>
      <c r="J237" s="70"/>
      <c r="K237" s="34" t="s">
        <v>65</v>
      </c>
      <c r="L237" s="77">
        <v>237</v>
      </c>
      <c r="M237" s="77"/>
      <c r="N237" s="72"/>
      <c r="O237" s="79" t="s">
        <v>506</v>
      </c>
      <c r="P237" s="81">
        <v>43784.8100462963</v>
      </c>
      <c r="Q237" s="79" t="s">
        <v>607</v>
      </c>
      <c r="R237" s="79"/>
      <c r="S237" s="79"/>
      <c r="T237" s="79"/>
      <c r="U237" s="79"/>
      <c r="V237" s="82" t="s">
        <v>894</v>
      </c>
      <c r="W237" s="81">
        <v>43784.8100462963</v>
      </c>
      <c r="X237" s="82" t="s">
        <v>1282</v>
      </c>
      <c r="Y237" s="79"/>
      <c r="Z237" s="79"/>
      <c r="AA237" s="85" t="s">
        <v>1592</v>
      </c>
      <c r="AB237" s="79"/>
      <c r="AC237" s="79" t="b">
        <v>0</v>
      </c>
      <c r="AD237" s="79">
        <v>0</v>
      </c>
      <c r="AE237" s="85" t="s">
        <v>1737</v>
      </c>
      <c r="AF237" s="79" t="b">
        <v>1</v>
      </c>
      <c r="AG237" s="79" t="s">
        <v>1751</v>
      </c>
      <c r="AH237" s="79"/>
      <c r="AI237" s="85" t="s">
        <v>1770</v>
      </c>
      <c r="AJ237" s="79" t="b">
        <v>0</v>
      </c>
      <c r="AK237" s="79">
        <v>42</v>
      </c>
      <c r="AL237" s="85" t="s">
        <v>1682</v>
      </c>
      <c r="AM237" s="79" t="s">
        <v>1775</v>
      </c>
      <c r="AN237" s="79" t="b">
        <v>0</v>
      </c>
      <c r="AO237" s="85" t="s">
        <v>1682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366</v>
      </c>
      <c r="B238" s="64" t="s">
        <v>434</v>
      </c>
      <c r="C238" s="65" t="s">
        <v>5054</v>
      </c>
      <c r="D238" s="66">
        <v>3</v>
      </c>
      <c r="E238" s="67" t="s">
        <v>132</v>
      </c>
      <c r="F238" s="68">
        <v>35</v>
      </c>
      <c r="G238" s="65"/>
      <c r="H238" s="69"/>
      <c r="I238" s="70"/>
      <c r="J238" s="70"/>
      <c r="K238" s="34" t="s">
        <v>65</v>
      </c>
      <c r="L238" s="77">
        <v>238</v>
      </c>
      <c r="M238" s="77"/>
      <c r="N238" s="72"/>
      <c r="O238" s="79" t="s">
        <v>506</v>
      </c>
      <c r="P238" s="81">
        <v>43784.8100462963</v>
      </c>
      <c r="Q238" s="79" t="s">
        <v>607</v>
      </c>
      <c r="R238" s="79"/>
      <c r="S238" s="79"/>
      <c r="T238" s="79"/>
      <c r="U238" s="79"/>
      <c r="V238" s="82" t="s">
        <v>894</v>
      </c>
      <c r="W238" s="81">
        <v>43784.8100462963</v>
      </c>
      <c r="X238" s="82" t="s">
        <v>1282</v>
      </c>
      <c r="Y238" s="79"/>
      <c r="Z238" s="79"/>
      <c r="AA238" s="85" t="s">
        <v>1592</v>
      </c>
      <c r="AB238" s="79"/>
      <c r="AC238" s="79" t="b">
        <v>0</v>
      </c>
      <c r="AD238" s="79">
        <v>0</v>
      </c>
      <c r="AE238" s="85" t="s">
        <v>1737</v>
      </c>
      <c r="AF238" s="79" t="b">
        <v>1</v>
      </c>
      <c r="AG238" s="79" t="s">
        <v>1751</v>
      </c>
      <c r="AH238" s="79"/>
      <c r="AI238" s="85" t="s">
        <v>1770</v>
      </c>
      <c r="AJ238" s="79" t="b">
        <v>0</v>
      </c>
      <c r="AK238" s="79">
        <v>42</v>
      </c>
      <c r="AL238" s="85" t="s">
        <v>1682</v>
      </c>
      <c r="AM238" s="79" t="s">
        <v>1775</v>
      </c>
      <c r="AN238" s="79" t="b">
        <v>0</v>
      </c>
      <c r="AO238" s="85" t="s">
        <v>1682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21</v>
      </c>
      <c r="BK238" s="49">
        <v>100</v>
      </c>
      <c r="BL238" s="48">
        <v>21</v>
      </c>
    </row>
    <row r="239" spans="1:64" ht="15">
      <c r="A239" s="64" t="s">
        <v>367</v>
      </c>
      <c r="B239" s="64" t="s">
        <v>493</v>
      </c>
      <c r="C239" s="65" t="s">
        <v>5054</v>
      </c>
      <c r="D239" s="66">
        <v>3</v>
      </c>
      <c r="E239" s="67" t="s">
        <v>132</v>
      </c>
      <c r="F239" s="68">
        <v>35</v>
      </c>
      <c r="G239" s="65"/>
      <c r="H239" s="69"/>
      <c r="I239" s="70"/>
      <c r="J239" s="70"/>
      <c r="K239" s="34" t="s">
        <v>65</v>
      </c>
      <c r="L239" s="77">
        <v>239</v>
      </c>
      <c r="M239" s="77"/>
      <c r="N239" s="72"/>
      <c r="O239" s="79" t="s">
        <v>506</v>
      </c>
      <c r="P239" s="81">
        <v>43784.81101851852</v>
      </c>
      <c r="Q239" s="79" t="s">
        <v>607</v>
      </c>
      <c r="R239" s="79"/>
      <c r="S239" s="79"/>
      <c r="T239" s="79"/>
      <c r="U239" s="79"/>
      <c r="V239" s="82" t="s">
        <v>1025</v>
      </c>
      <c r="W239" s="81">
        <v>43784.81101851852</v>
      </c>
      <c r="X239" s="82" t="s">
        <v>1283</v>
      </c>
      <c r="Y239" s="79"/>
      <c r="Z239" s="79"/>
      <c r="AA239" s="85" t="s">
        <v>1593</v>
      </c>
      <c r="AB239" s="79"/>
      <c r="AC239" s="79" t="b">
        <v>0</v>
      </c>
      <c r="AD239" s="79">
        <v>0</v>
      </c>
      <c r="AE239" s="85" t="s">
        <v>1737</v>
      </c>
      <c r="AF239" s="79" t="b">
        <v>1</v>
      </c>
      <c r="AG239" s="79" t="s">
        <v>1751</v>
      </c>
      <c r="AH239" s="79"/>
      <c r="AI239" s="85" t="s">
        <v>1770</v>
      </c>
      <c r="AJ239" s="79" t="b">
        <v>0</v>
      </c>
      <c r="AK239" s="79">
        <v>42</v>
      </c>
      <c r="AL239" s="85" t="s">
        <v>1682</v>
      </c>
      <c r="AM239" s="79" t="s">
        <v>1775</v>
      </c>
      <c r="AN239" s="79" t="b">
        <v>0</v>
      </c>
      <c r="AO239" s="85" t="s">
        <v>1682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367</v>
      </c>
      <c r="B240" s="64" t="s">
        <v>494</v>
      </c>
      <c r="C240" s="65" t="s">
        <v>5054</v>
      </c>
      <c r="D240" s="66">
        <v>3</v>
      </c>
      <c r="E240" s="67" t="s">
        <v>132</v>
      </c>
      <c r="F240" s="68">
        <v>35</v>
      </c>
      <c r="G240" s="65"/>
      <c r="H240" s="69"/>
      <c r="I240" s="70"/>
      <c r="J240" s="70"/>
      <c r="K240" s="34" t="s">
        <v>65</v>
      </c>
      <c r="L240" s="77">
        <v>240</v>
      </c>
      <c r="M240" s="77"/>
      <c r="N240" s="72"/>
      <c r="O240" s="79" t="s">
        <v>506</v>
      </c>
      <c r="P240" s="81">
        <v>43784.81101851852</v>
      </c>
      <c r="Q240" s="79" t="s">
        <v>607</v>
      </c>
      <c r="R240" s="79"/>
      <c r="S240" s="79"/>
      <c r="T240" s="79"/>
      <c r="U240" s="79"/>
      <c r="V240" s="82" t="s">
        <v>1025</v>
      </c>
      <c r="W240" s="81">
        <v>43784.81101851852</v>
      </c>
      <c r="X240" s="82" t="s">
        <v>1283</v>
      </c>
      <c r="Y240" s="79"/>
      <c r="Z240" s="79"/>
      <c r="AA240" s="85" t="s">
        <v>1593</v>
      </c>
      <c r="AB240" s="79"/>
      <c r="AC240" s="79" t="b">
        <v>0</v>
      </c>
      <c r="AD240" s="79">
        <v>0</v>
      </c>
      <c r="AE240" s="85" t="s">
        <v>1737</v>
      </c>
      <c r="AF240" s="79" t="b">
        <v>1</v>
      </c>
      <c r="AG240" s="79" t="s">
        <v>1751</v>
      </c>
      <c r="AH240" s="79"/>
      <c r="AI240" s="85" t="s">
        <v>1770</v>
      </c>
      <c r="AJ240" s="79" t="b">
        <v>0</v>
      </c>
      <c r="AK240" s="79">
        <v>42</v>
      </c>
      <c r="AL240" s="85" t="s">
        <v>1682</v>
      </c>
      <c r="AM240" s="79" t="s">
        <v>1775</v>
      </c>
      <c r="AN240" s="79" t="b">
        <v>0</v>
      </c>
      <c r="AO240" s="85" t="s">
        <v>1682</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367</v>
      </c>
      <c r="B241" s="64" t="s">
        <v>434</v>
      </c>
      <c r="C241" s="65" t="s">
        <v>5054</v>
      </c>
      <c r="D241" s="66">
        <v>3</v>
      </c>
      <c r="E241" s="67" t="s">
        <v>132</v>
      </c>
      <c r="F241" s="68">
        <v>35</v>
      </c>
      <c r="G241" s="65"/>
      <c r="H241" s="69"/>
      <c r="I241" s="70"/>
      <c r="J241" s="70"/>
      <c r="K241" s="34" t="s">
        <v>65</v>
      </c>
      <c r="L241" s="77">
        <v>241</v>
      </c>
      <c r="M241" s="77"/>
      <c r="N241" s="72"/>
      <c r="O241" s="79" t="s">
        <v>506</v>
      </c>
      <c r="P241" s="81">
        <v>43784.81101851852</v>
      </c>
      <c r="Q241" s="79" t="s">
        <v>607</v>
      </c>
      <c r="R241" s="79"/>
      <c r="S241" s="79"/>
      <c r="T241" s="79"/>
      <c r="U241" s="79"/>
      <c r="V241" s="82" t="s">
        <v>1025</v>
      </c>
      <c r="W241" s="81">
        <v>43784.81101851852</v>
      </c>
      <c r="X241" s="82" t="s">
        <v>1283</v>
      </c>
      <c r="Y241" s="79"/>
      <c r="Z241" s="79"/>
      <c r="AA241" s="85" t="s">
        <v>1593</v>
      </c>
      <c r="AB241" s="79"/>
      <c r="AC241" s="79" t="b">
        <v>0</v>
      </c>
      <c r="AD241" s="79">
        <v>0</v>
      </c>
      <c r="AE241" s="85" t="s">
        <v>1737</v>
      </c>
      <c r="AF241" s="79" t="b">
        <v>1</v>
      </c>
      <c r="AG241" s="79" t="s">
        <v>1751</v>
      </c>
      <c r="AH241" s="79"/>
      <c r="AI241" s="85" t="s">
        <v>1770</v>
      </c>
      <c r="AJ241" s="79" t="b">
        <v>0</v>
      </c>
      <c r="AK241" s="79">
        <v>42</v>
      </c>
      <c r="AL241" s="85" t="s">
        <v>1682</v>
      </c>
      <c r="AM241" s="79" t="s">
        <v>1775</v>
      </c>
      <c r="AN241" s="79" t="b">
        <v>0</v>
      </c>
      <c r="AO241" s="85" t="s">
        <v>1682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21</v>
      </c>
      <c r="BK241" s="49">
        <v>100</v>
      </c>
      <c r="BL241" s="48">
        <v>21</v>
      </c>
    </row>
    <row r="242" spans="1:64" ht="15">
      <c r="A242" s="64" t="s">
        <v>368</v>
      </c>
      <c r="B242" s="64" t="s">
        <v>493</v>
      </c>
      <c r="C242" s="65" t="s">
        <v>5054</v>
      </c>
      <c r="D242" s="66">
        <v>3</v>
      </c>
      <c r="E242" s="67" t="s">
        <v>132</v>
      </c>
      <c r="F242" s="68">
        <v>35</v>
      </c>
      <c r="G242" s="65"/>
      <c r="H242" s="69"/>
      <c r="I242" s="70"/>
      <c r="J242" s="70"/>
      <c r="K242" s="34" t="s">
        <v>65</v>
      </c>
      <c r="L242" s="77">
        <v>242</v>
      </c>
      <c r="M242" s="77"/>
      <c r="N242" s="72"/>
      <c r="O242" s="79" t="s">
        <v>506</v>
      </c>
      <c r="P242" s="81">
        <v>43784.811215277776</v>
      </c>
      <c r="Q242" s="79" t="s">
        <v>607</v>
      </c>
      <c r="R242" s="79"/>
      <c r="S242" s="79"/>
      <c r="T242" s="79"/>
      <c r="U242" s="79"/>
      <c r="V242" s="82" t="s">
        <v>1026</v>
      </c>
      <c r="W242" s="81">
        <v>43784.811215277776</v>
      </c>
      <c r="X242" s="82" t="s">
        <v>1284</v>
      </c>
      <c r="Y242" s="79"/>
      <c r="Z242" s="79"/>
      <c r="AA242" s="85" t="s">
        <v>1594</v>
      </c>
      <c r="AB242" s="79"/>
      <c r="AC242" s="79" t="b">
        <v>0</v>
      </c>
      <c r="AD242" s="79">
        <v>0</v>
      </c>
      <c r="AE242" s="85" t="s">
        <v>1737</v>
      </c>
      <c r="AF242" s="79" t="b">
        <v>1</v>
      </c>
      <c r="AG242" s="79" t="s">
        <v>1751</v>
      </c>
      <c r="AH242" s="79"/>
      <c r="AI242" s="85" t="s">
        <v>1770</v>
      </c>
      <c r="AJ242" s="79" t="b">
        <v>0</v>
      </c>
      <c r="AK242" s="79">
        <v>42</v>
      </c>
      <c r="AL242" s="85" t="s">
        <v>1682</v>
      </c>
      <c r="AM242" s="79" t="s">
        <v>1772</v>
      </c>
      <c r="AN242" s="79" t="b">
        <v>0</v>
      </c>
      <c r="AO242" s="85" t="s">
        <v>1682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368</v>
      </c>
      <c r="B243" s="64" t="s">
        <v>494</v>
      </c>
      <c r="C243" s="65" t="s">
        <v>5054</v>
      </c>
      <c r="D243" s="66">
        <v>3</v>
      </c>
      <c r="E243" s="67" t="s">
        <v>132</v>
      </c>
      <c r="F243" s="68">
        <v>35</v>
      </c>
      <c r="G243" s="65"/>
      <c r="H243" s="69"/>
      <c r="I243" s="70"/>
      <c r="J243" s="70"/>
      <c r="K243" s="34" t="s">
        <v>65</v>
      </c>
      <c r="L243" s="77">
        <v>243</v>
      </c>
      <c r="M243" s="77"/>
      <c r="N243" s="72"/>
      <c r="O243" s="79" t="s">
        <v>506</v>
      </c>
      <c r="P243" s="81">
        <v>43784.811215277776</v>
      </c>
      <c r="Q243" s="79" t="s">
        <v>607</v>
      </c>
      <c r="R243" s="79"/>
      <c r="S243" s="79"/>
      <c r="T243" s="79"/>
      <c r="U243" s="79"/>
      <c r="V243" s="82" t="s">
        <v>1026</v>
      </c>
      <c r="W243" s="81">
        <v>43784.811215277776</v>
      </c>
      <c r="X243" s="82" t="s">
        <v>1284</v>
      </c>
      <c r="Y243" s="79"/>
      <c r="Z243" s="79"/>
      <c r="AA243" s="85" t="s">
        <v>1594</v>
      </c>
      <c r="AB243" s="79"/>
      <c r="AC243" s="79" t="b">
        <v>0</v>
      </c>
      <c r="AD243" s="79">
        <v>0</v>
      </c>
      <c r="AE243" s="85" t="s">
        <v>1737</v>
      </c>
      <c r="AF243" s="79" t="b">
        <v>1</v>
      </c>
      <c r="AG243" s="79" t="s">
        <v>1751</v>
      </c>
      <c r="AH243" s="79"/>
      <c r="AI243" s="85" t="s">
        <v>1770</v>
      </c>
      <c r="AJ243" s="79" t="b">
        <v>0</v>
      </c>
      <c r="AK243" s="79">
        <v>42</v>
      </c>
      <c r="AL243" s="85" t="s">
        <v>1682</v>
      </c>
      <c r="AM243" s="79" t="s">
        <v>1772</v>
      </c>
      <c r="AN243" s="79" t="b">
        <v>0</v>
      </c>
      <c r="AO243" s="85" t="s">
        <v>1682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368</v>
      </c>
      <c r="B244" s="64" t="s">
        <v>434</v>
      </c>
      <c r="C244" s="65" t="s">
        <v>5054</v>
      </c>
      <c r="D244" s="66">
        <v>3</v>
      </c>
      <c r="E244" s="67" t="s">
        <v>132</v>
      </c>
      <c r="F244" s="68">
        <v>35</v>
      </c>
      <c r="G244" s="65"/>
      <c r="H244" s="69"/>
      <c r="I244" s="70"/>
      <c r="J244" s="70"/>
      <c r="K244" s="34" t="s">
        <v>65</v>
      </c>
      <c r="L244" s="77">
        <v>244</v>
      </c>
      <c r="M244" s="77"/>
      <c r="N244" s="72"/>
      <c r="O244" s="79" t="s">
        <v>506</v>
      </c>
      <c r="P244" s="81">
        <v>43784.811215277776</v>
      </c>
      <c r="Q244" s="79" t="s">
        <v>607</v>
      </c>
      <c r="R244" s="79"/>
      <c r="S244" s="79"/>
      <c r="T244" s="79"/>
      <c r="U244" s="79"/>
      <c r="V244" s="82" t="s">
        <v>1026</v>
      </c>
      <c r="W244" s="81">
        <v>43784.811215277776</v>
      </c>
      <c r="X244" s="82" t="s">
        <v>1284</v>
      </c>
      <c r="Y244" s="79"/>
      <c r="Z244" s="79"/>
      <c r="AA244" s="85" t="s">
        <v>1594</v>
      </c>
      <c r="AB244" s="79"/>
      <c r="AC244" s="79" t="b">
        <v>0</v>
      </c>
      <c r="AD244" s="79">
        <v>0</v>
      </c>
      <c r="AE244" s="85" t="s">
        <v>1737</v>
      </c>
      <c r="AF244" s="79" t="b">
        <v>1</v>
      </c>
      <c r="AG244" s="79" t="s">
        <v>1751</v>
      </c>
      <c r="AH244" s="79"/>
      <c r="AI244" s="85" t="s">
        <v>1770</v>
      </c>
      <c r="AJ244" s="79" t="b">
        <v>0</v>
      </c>
      <c r="AK244" s="79">
        <v>42</v>
      </c>
      <c r="AL244" s="85" t="s">
        <v>1682</v>
      </c>
      <c r="AM244" s="79" t="s">
        <v>1772</v>
      </c>
      <c r="AN244" s="79" t="b">
        <v>0</v>
      </c>
      <c r="AO244" s="85" t="s">
        <v>1682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21</v>
      </c>
      <c r="BK244" s="49">
        <v>100</v>
      </c>
      <c r="BL244" s="48">
        <v>21</v>
      </c>
    </row>
    <row r="245" spans="1:64" ht="15">
      <c r="A245" s="64" t="s">
        <v>369</v>
      </c>
      <c r="B245" s="64" t="s">
        <v>493</v>
      </c>
      <c r="C245" s="65" t="s">
        <v>5054</v>
      </c>
      <c r="D245" s="66">
        <v>3</v>
      </c>
      <c r="E245" s="67" t="s">
        <v>132</v>
      </c>
      <c r="F245" s="68">
        <v>35</v>
      </c>
      <c r="G245" s="65"/>
      <c r="H245" s="69"/>
      <c r="I245" s="70"/>
      <c r="J245" s="70"/>
      <c r="K245" s="34" t="s">
        <v>65</v>
      </c>
      <c r="L245" s="77">
        <v>245</v>
      </c>
      <c r="M245" s="77"/>
      <c r="N245" s="72"/>
      <c r="O245" s="79" t="s">
        <v>506</v>
      </c>
      <c r="P245" s="81">
        <v>43784.81149305555</v>
      </c>
      <c r="Q245" s="79" t="s">
        <v>607</v>
      </c>
      <c r="R245" s="79"/>
      <c r="S245" s="79"/>
      <c r="T245" s="79"/>
      <c r="U245" s="79"/>
      <c r="V245" s="82" t="s">
        <v>1027</v>
      </c>
      <c r="W245" s="81">
        <v>43784.81149305555</v>
      </c>
      <c r="X245" s="82" t="s">
        <v>1285</v>
      </c>
      <c r="Y245" s="79"/>
      <c r="Z245" s="79"/>
      <c r="AA245" s="85" t="s">
        <v>1595</v>
      </c>
      <c r="AB245" s="79"/>
      <c r="AC245" s="79" t="b">
        <v>0</v>
      </c>
      <c r="AD245" s="79">
        <v>0</v>
      </c>
      <c r="AE245" s="85" t="s">
        <v>1737</v>
      </c>
      <c r="AF245" s="79" t="b">
        <v>1</v>
      </c>
      <c r="AG245" s="79" t="s">
        <v>1751</v>
      </c>
      <c r="AH245" s="79"/>
      <c r="AI245" s="85" t="s">
        <v>1770</v>
      </c>
      <c r="AJ245" s="79" t="b">
        <v>0</v>
      </c>
      <c r="AK245" s="79">
        <v>42</v>
      </c>
      <c r="AL245" s="85" t="s">
        <v>1682</v>
      </c>
      <c r="AM245" s="79" t="s">
        <v>1772</v>
      </c>
      <c r="AN245" s="79" t="b">
        <v>0</v>
      </c>
      <c r="AO245" s="85" t="s">
        <v>1682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369</v>
      </c>
      <c r="B246" s="64" t="s">
        <v>494</v>
      </c>
      <c r="C246" s="65" t="s">
        <v>5054</v>
      </c>
      <c r="D246" s="66">
        <v>3</v>
      </c>
      <c r="E246" s="67" t="s">
        <v>132</v>
      </c>
      <c r="F246" s="68">
        <v>35</v>
      </c>
      <c r="G246" s="65"/>
      <c r="H246" s="69"/>
      <c r="I246" s="70"/>
      <c r="J246" s="70"/>
      <c r="K246" s="34" t="s">
        <v>65</v>
      </c>
      <c r="L246" s="77">
        <v>246</v>
      </c>
      <c r="M246" s="77"/>
      <c r="N246" s="72"/>
      <c r="O246" s="79" t="s">
        <v>506</v>
      </c>
      <c r="P246" s="81">
        <v>43784.81149305555</v>
      </c>
      <c r="Q246" s="79" t="s">
        <v>607</v>
      </c>
      <c r="R246" s="79"/>
      <c r="S246" s="79"/>
      <c r="T246" s="79"/>
      <c r="U246" s="79"/>
      <c r="V246" s="82" t="s">
        <v>1027</v>
      </c>
      <c r="W246" s="81">
        <v>43784.81149305555</v>
      </c>
      <c r="X246" s="82" t="s">
        <v>1285</v>
      </c>
      <c r="Y246" s="79"/>
      <c r="Z246" s="79"/>
      <c r="AA246" s="85" t="s">
        <v>1595</v>
      </c>
      <c r="AB246" s="79"/>
      <c r="AC246" s="79" t="b">
        <v>0</v>
      </c>
      <c r="AD246" s="79">
        <v>0</v>
      </c>
      <c r="AE246" s="85" t="s">
        <v>1737</v>
      </c>
      <c r="AF246" s="79" t="b">
        <v>1</v>
      </c>
      <c r="AG246" s="79" t="s">
        <v>1751</v>
      </c>
      <c r="AH246" s="79"/>
      <c r="AI246" s="85" t="s">
        <v>1770</v>
      </c>
      <c r="AJ246" s="79" t="b">
        <v>0</v>
      </c>
      <c r="AK246" s="79">
        <v>42</v>
      </c>
      <c r="AL246" s="85" t="s">
        <v>1682</v>
      </c>
      <c r="AM246" s="79" t="s">
        <v>1772</v>
      </c>
      <c r="AN246" s="79" t="b">
        <v>0</v>
      </c>
      <c r="AO246" s="85" t="s">
        <v>1682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369</v>
      </c>
      <c r="B247" s="64" t="s">
        <v>434</v>
      </c>
      <c r="C247" s="65" t="s">
        <v>5054</v>
      </c>
      <c r="D247" s="66">
        <v>3</v>
      </c>
      <c r="E247" s="67" t="s">
        <v>132</v>
      </c>
      <c r="F247" s="68">
        <v>35</v>
      </c>
      <c r="G247" s="65"/>
      <c r="H247" s="69"/>
      <c r="I247" s="70"/>
      <c r="J247" s="70"/>
      <c r="K247" s="34" t="s">
        <v>65</v>
      </c>
      <c r="L247" s="77">
        <v>247</v>
      </c>
      <c r="M247" s="77"/>
      <c r="N247" s="72"/>
      <c r="O247" s="79" t="s">
        <v>506</v>
      </c>
      <c r="P247" s="81">
        <v>43784.81149305555</v>
      </c>
      <c r="Q247" s="79" t="s">
        <v>607</v>
      </c>
      <c r="R247" s="79"/>
      <c r="S247" s="79"/>
      <c r="T247" s="79"/>
      <c r="U247" s="79"/>
      <c r="V247" s="82" t="s">
        <v>1027</v>
      </c>
      <c r="W247" s="81">
        <v>43784.81149305555</v>
      </c>
      <c r="X247" s="82" t="s">
        <v>1285</v>
      </c>
      <c r="Y247" s="79"/>
      <c r="Z247" s="79"/>
      <c r="AA247" s="85" t="s">
        <v>1595</v>
      </c>
      <c r="AB247" s="79"/>
      <c r="AC247" s="79" t="b">
        <v>0</v>
      </c>
      <c r="AD247" s="79">
        <v>0</v>
      </c>
      <c r="AE247" s="85" t="s">
        <v>1737</v>
      </c>
      <c r="AF247" s="79" t="b">
        <v>1</v>
      </c>
      <c r="AG247" s="79" t="s">
        <v>1751</v>
      </c>
      <c r="AH247" s="79"/>
      <c r="AI247" s="85" t="s">
        <v>1770</v>
      </c>
      <c r="AJ247" s="79" t="b">
        <v>0</v>
      </c>
      <c r="AK247" s="79">
        <v>42</v>
      </c>
      <c r="AL247" s="85" t="s">
        <v>1682</v>
      </c>
      <c r="AM247" s="79" t="s">
        <v>1772</v>
      </c>
      <c r="AN247" s="79" t="b">
        <v>0</v>
      </c>
      <c r="AO247" s="85" t="s">
        <v>1682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21</v>
      </c>
      <c r="BK247" s="49">
        <v>100</v>
      </c>
      <c r="BL247" s="48">
        <v>21</v>
      </c>
    </row>
    <row r="248" spans="1:64" ht="15">
      <c r="A248" s="64" t="s">
        <v>370</v>
      </c>
      <c r="B248" s="64" t="s">
        <v>493</v>
      </c>
      <c r="C248" s="65" t="s">
        <v>5054</v>
      </c>
      <c r="D248" s="66">
        <v>3</v>
      </c>
      <c r="E248" s="67" t="s">
        <v>132</v>
      </c>
      <c r="F248" s="68">
        <v>35</v>
      </c>
      <c r="G248" s="65"/>
      <c r="H248" s="69"/>
      <c r="I248" s="70"/>
      <c r="J248" s="70"/>
      <c r="K248" s="34" t="s">
        <v>65</v>
      </c>
      <c r="L248" s="77">
        <v>248</v>
      </c>
      <c r="M248" s="77"/>
      <c r="N248" s="72"/>
      <c r="O248" s="79" t="s">
        <v>506</v>
      </c>
      <c r="P248" s="81">
        <v>43784.814780092594</v>
      </c>
      <c r="Q248" s="79" t="s">
        <v>607</v>
      </c>
      <c r="R248" s="79"/>
      <c r="S248" s="79"/>
      <c r="T248" s="79"/>
      <c r="U248" s="79"/>
      <c r="V248" s="82" t="s">
        <v>1028</v>
      </c>
      <c r="W248" s="81">
        <v>43784.814780092594</v>
      </c>
      <c r="X248" s="82" t="s">
        <v>1286</v>
      </c>
      <c r="Y248" s="79"/>
      <c r="Z248" s="79"/>
      <c r="AA248" s="85" t="s">
        <v>1596</v>
      </c>
      <c r="AB248" s="79"/>
      <c r="AC248" s="79" t="b">
        <v>0</v>
      </c>
      <c r="AD248" s="79">
        <v>0</v>
      </c>
      <c r="AE248" s="85" t="s">
        <v>1737</v>
      </c>
      <c r="AF248" s="79" t="b">
        <v>1</v>
      </c>
      <c r="AG248" s="79" t="s">
        <v>1751</v>
      </c>
      <c r="AH248" s="79"/>
      <c r="AI248" s="85" t="s">
        <v>1770</v>
      </c>
      <c r="AJ248" s="79" t="b">
        <v>0</v>
      </c>
      <c r="AK248" s="79">
        <v>42</v>
      </c>
      <c r="AL248" s="85" t="s">
        <v>1682</v>
      </c>
      <c r="AM248" s="79" t="s">
        <v>1775</v>
      </c>
      <c r="AN248" s="79" t="b">
        <v>0</v>
      </c>
      <c r="AO248" s="85" t="s">
        <v>1682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370</v>
      </c>
      <c r="B249" s="64" t="s">
        <v>494</v>
      </c>
      <c r="C249" s="65" t="s">
        <v>5054</v>
      </c>
      <c r="D249" s="66">
        <v>3</v>
      </c>
      <c r="E249" s="67" t="s">
        <v>132</v>
      </c>
      <c r="F249" s="68">
        <v>35</v>
      </c>
      <c r="G249" s="65"/>
      <c r="H249" s="69"/>
      <c r="I249" s="70"/>
      <c r="J249" s="70"/>
      <c r="K249" s="34" t="s">
        <v>65</v>
      </c>
      <c r="L249" s="77">
        <v>249</v>
      </c>
      <c r="M249" s="77"/>
      <c r="N249" s="72"/>
      <c r="O249" s="79" t="s">
        <v>506</v>
      </c>
      <c r="P249" s="81">
        <v>43784.814780092594</v>
      </c>
      <c r="Q249" s="79" t="s">
        <v>607</v>
      </c>
      <c r="R249" s="79"/>
      <c r="S249" s="79"/>
      <c r="T249" s="79"/>
      <c r="U249" s="79"/>
      <c r="V249" s="82" t="s">
        <v>1028</v>
      </c>
      <c r="W249" s="81">
        <v>43784.814780092594</v>
      </c>
      <c r="X249" s="82" t="s">
        <v>1286</v>
      </c>
      <c r="Y249" s="79"/>
      <c r="Z249" s="79"/>
      <c r="AA249" s="85" t="s">
        <v>1596</v>
      </c>
      <c r="AB249" s="79"/>
      <c r="AC249" s="79" t="b">
        <v>0</v>
      </c>
      <c r="AD249" s="79">
        <v>0</v>
      </c>
      <c r="AE249" s="85" t="s">
        <v>1737</v>
      </c>
      <c r="AF249" s="79" t="b">
        <v>1</v>
      </c>
      <c r="AG249" s="79" t="s">
        <v>1751</v>
      </c>
      <c r="AH249" s="79"/>
      <c r="AI249" s="85" t="s">
        <v>1770</v>
      </c>
      <c r="AJ249" s="79" t="b">
        <v>0</v>
      </c>
      <c r="AK249" s="79">
        <v>42</v>
      </c>
      <c r="AL249" s="85" t="s">
        <v>1682</v>
      </c>
      <c r="AM249" s="79" t="s">
        <v>1775</v>
      </c>
      <c r="AN249" s="79" t="b">
        <v>0</v>
      </c>
      <c r="AO249" s="85" t="s">
        <v>1682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370</v>
      </c>
      <c r="B250" s="64" t="s">
        <v>434</v>
      </c>
      <c r="C250" s="65" t="s">
        <v>5054</v>
      </c>
      <c r="D250" s="66">
        <v>3</v>
      </c>
      <c r="E250" s="67" t="s">
        <v>132</v>
      </c>
      <c r="F250" s="68">
        <v>35</v>
      </c>
      <c r="G250" s="65"/>
      <c r="H250" s="69"/>
      <c r="I250" s="70"/>
      <c r="J250" s="70"/>
      <c r="K250" s="34" t="s">
        <v>65</v>
      </c>
      <c r="L250" s="77">
        <v>250</v>
      </c>
      <c r="M250" s="77"/>
      <c r="N250" s="72"/>
      <c r="O250" s="79" t="s">
        <v>506</v>
      </c>
      <c r="P250" s="81">
        <v>43784.814780092594</v>
      </c>
      <c r="Q250" s="79" t="s">
        <v>607</v>
      </c>
      <c r="R250" s="79"/>
      <c r="S250" s="79"/>
      <c r="T250" s="79"/>
      <c r="U250" s="79"/>
      <c r="V250" s="82" t="s">
        <v>1028</v>
      </c>
      <c r="W250" s="81">
        <v>43784.814780092594</v>
      </c>
      <c r="X250" s="82" t="s">
        <v>1286</v>
      </c>
      <c r="Y250" s="79"/>
      <c r="Z250" s="79"/>
      <c r="AA250" s="85" t="s">
        <v>1596</v>
      </c>
      <c r="AB250" s="79"/>
      <c r="AC250" s="79" t="b">
        <v>0</v>
      </c>
      <c r="AD250" s="79">
        <v>0</v>
      </c>
      <c r="AE250" s="85" t="s">
        <v>1737</v>
      </c>
      <c r="AF250" s="79" t="b">
        <v>1</v>
      </c>
      <c r="AG250" s="79" t="s">
        <v>1751</v>
      </c>
      <c r="AH250" s="79"/>
      <c r="AI250" s="85" t="s">
        <v>1770</v>
      </c>
      <c r="AJ250" s="79" t="b">
        <v>0</v>
      </c>
      <c r="AK250" s="79">
        <v>42</v>
      </c>
      <c r="AL250" s="85" t="s">
        <v>1682</v>
      </c>
      <c r="AM250" s="79" t="s">
        <v>1775</v>
      </c>
      <c r="AN250" s="79" t="b">
        <v>0</v>
      </c>
      <c r="AO250" s="85" t="s">
        <v>1682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21</v>
      </c>
      <c r="BK250" s="49">
        <v>100</v>
      </c>
      <c r="BL250" s="48">
        <v>21</v>
      </c>
    </row>
    <row r="251" spans="1:64" ht="15">
      <c r="A251" s="64" t="s">
        <v>371</v>
      </c>
      <c r="B251" s="64" t="s">
        <v>493</v>
      </c>
      <c r="C251" s="65" t="s">
        <v>5054</v>
      </c>
      <c r="D251" s="66">
        <v>3</v>
      </c>
      <c r="E251" s="67" t="s">
        <v>132</v>
      </c>
      <c r="F251" s="68">
        <v>35</v>
      </c>
      <c r="G251" s="65"/>
      <c r="H251" s="69"/>
      <c r="I251" s="70"/>
      <c r="J251" s="70"/>
      <c r="K251" s="34" t="s">
        <v>65</v>
      </c>
      <c r="L251" s="77">
        <v>251</v>
      </c>
      <c r="M251" s="77"/>
      <c r="N251" s="72"/>
      <c r="O251" s="79" t="s">
        <v>506</v>
      </c>
      <c r="P251" s="81">
        <v>43784.81638888889</v>
      </c>
      <c r="Q251" s="79" t="s">
        <v>607</v>
      </c>
      <c r="R251" s="79"/>
      <c r="S251" s="79"/>
      <c r="T251" s="79"/>
      <c r="U251" s="79"/>
      <c r="V251" s="82" t="s">
        <v>1029</v>
      </c>
      <c r="W251" s="81">
        <v>43784.81638888889</v>
      </c>
      <c r="X251" s="82" t="s">
        <v>1287</v>
      </c>
      <c r="Y251" s="79"/>
      <c r="Z251" s="79"/>
      <c r="AA251" s="85" t="s">
        <v>1597</v>
      </c>
      <c r="AB251" s="79"/>
      <c r="AC251" s="79" t="b">
        <v>0</v>
      </c>
      <c r="AD251" s="79">
        <v>0</v>
      </c>
      <c r="AE251" s="85" t="s">
        <v>1737</v>
      </c>
      <c r="AF251" s="79" t="b">
        <v>1</v>
      </c>
      <c r="AG251" s="79" t="s">
        <v>1751</v>
      </c>
      <c r="AH251" s="79"/>
      <c r="AI251" s="85" t="s">
        <v>1770</v>
      </c>
      <c r="AJ251" s="79" t="b">
        <v>0</v>
      </c>
      <c r="AK251" s="79">
        <v>42</v>
      </c>
      <c r="AL251" s="85" t="s">
        <v>1682</v>
      </c>
      <c r="AM251" s="79" t="s">
        <v>1780</v>
      </c>
      <c r="AN251" s="79" t="b">
        <v>0</v>
      </c>
      <c r="AO251" s="85" t="s">
        <v>1682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371</v>
      </c>
      <c r="B252" s="64" t="s">
        <v>494</v>
      </c>
      <c r="C252" s="65" t="s">
        <v>5054</v>
      </c>
      <c r="D252" s="66">
        <v>3</v>
      </c>
      <c r="E252" s="67" t="s">
        <v>132</v>
      </c>
      <c r="F252" s="68">
        <v>35</v>
      </c>
      <c r="G252" s="65"/>
      <c r="H252" s="69"/>
      <c r="I252" s="70"/>
      <c r="J252" s="70"/>
      <c r="K252" s="34" t="s">
        <v>65</v>
      </c>
      <c r="L252" s="77">
        <v>252</v>
      </c>
      <c r="M252" s="77"/>
      <c r="N252" s="72"/>
      <c r="O252" s="79" t="s">
        <v>506</v>
      </c>
      <c r="P252" s="81">
        <v>43784.81638888889</v>
      </c>
      <c r="Q252" s="79" t="s">
        <v>607</v>
      </c>
      <c r="R252" s="79"/>
      <c r="S252" s="79"/>
      <c r="T252" s="79"/>
      <c r="U252" s="79"/>
      <c r="V252" s="82" t="s">
        <v>1029</v>
      </c>
      <c r="W252" s="81">
        <v>43784.81638888889</v>
      </c>
      <c r="X252" s="82" t="s">
        <v>1287</v>
      </c>
      <c r="Y252" s="79"/>
      <c r="Z252" s="79"/>
      <c r="AA252" s="85" t="s">
        <v>1597</v>
      </c>
      <c r="AB252" s="79"/>
      <c r="AC252" s="79" t="b">
        <v>0</v>
      </c>
      <c r="AD252" s="79">
        <v>0</v>
      </c>
      <c r="AE252" s="85" t="s">
        <v>1737</v>
      </c>
      <c r="AF252" s="79" t="b">
        <v>1</v>
      </c>
      <c r="AG252" s="79" t="s">
        <v>1751</v>
      </c>
      <c r="AH252" s="79"/>
      <c r="AI252" s="85" t="s">
        <v>1770</v>
      </c>
      <c r="AJ252" s="79" t="b">
        <v>0</v>
      </c>
      <c r="AK252" s="79">
        <v>42</v>
      </c>
      <c r="AL252" s="85" t="s">
        <v>1682</v>
      </c>
      <c r="AM252" s="79" t="s">
        <v>1780</v>
      </c>
      <c r="AN252" s="79" t="b">
        <v>0</v>
      </c>
      <c r="AO252" s="85" t="s">
        <v>1682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371</v>
      </c>
      <c r="B253" s="64" t="s">
        <v>434</v>
      </c>
      <c r="C253" s="65" t="s">
        <v>5054</v>
      </c>
      <c r="D253" s="66">
        <v>3</v>
      </c>
      <c r="E253" s="67" t="s">
        <v>132</v>
      </c>
      <c r="F253" s="68">
        <v>35</v>
      </c>
      <c r="G253" s="65"/>
      <c r="H253" s="69"/>
      <c r="I253" s="70"/>
      <c r="J253" s="70"/>
      <c r="K253" s="34" t="s">
        <v>65</v>
      </c>
      <c r="L253" s="77">
        <v>253</v>
      </c>
      <c r="M253" s="77"/>
      <c r="N253" s="72"/>
      <c r="O253" s="79" t="s">
        <v>506</v>
      </c>
      <c r="P253" s="81">
        <v>43784.81638888889</v>
      </c>
      <c r="Q253" s="79" t="s">
        <v>607</v>
      </c>
      <c r="R253" s="79"/>
      <c r="S253" s="79"/>
      <c r="T253" s="79"/>
      <c r="U253" s="79"/>
      <c r="V253" s="82" t="s">
        <v>1029</v>
      </c>
      <c r="W253" s="81">
        <v>43784.81638888889</v>
      </c>
      <c r="X253" s="82" t="s">
        <v>1287</v>
      </c>
      <c r="Y253" s="79"/>
      <c r="Z253" s="79"/>
      <c r="AA253" s="85" t="s">
        <v>1597</v>
      </c>
      <c r="AB253" s="79"/>
      <c r="AC253" s="79" t="b">
        <v>0</v>
      </c>
      <c r="AD253" s="79">
        <v>0</v>
      </c>
      <c r="AE253" s="85" t="s">
        <v>1737</v>
      </c>
      <c r="AF253" s="79" t="b">
        <v>1</v>
      </c>
      <c r="AG253" s="79" t="s">
        <v>1751</v>
      </c>
      <c r="AH253" s="79"/>
      <c r="AI253" s="85" t="s">
        <v>1770</v>
      </c>
      <c r="AJ253" s="79" t="b">
        <v>0</v>
      </c>
      <c r="AK253" s="79">
        <v>42</v>
      </c>
      <c r="AL253" s="85" t="s">
        <v>1682</v>
      </c>
      <c r="AM253" s="79" t="s">
        <v>1780</v>
      </c>
      <c r="AN253" s="79" t="b">
        <v>0</v>
      </c>
      <c r="AO253" s="85" t="s">
        <v>1682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21</v>
      </c>
      <c r="BK253" s="49">
        <v>100</v>
      </c>
      <c r="BL253" s="48">
        <v>21</v>
      </c>
    </row>
    <row r="254" spans="1:64" ht="15">
      <c r="A254" s="64" t="s">
        <v>372</v>
      </c>
      <c r="B254" s="64" t="s">
        <v>493</v>
      </c>
      <c r="C254" s="65" t="s">
        <v>5054</v>
      </c>
      <c r="D254" s="66">
        <v>3</v>
      </c>
      <c r="E254" s="67" t="s">
        <v>132</v>
      </c>
      <c r="F254" s="68">
        <v>35</v>
      </c>
      <c r="G254" s="65"/>
      <c r="H254" s="69"/>
      <c r="I254" s="70"/>
      <c r="J254" s="70"/>
      <c r="K254" s="34" t="s">
        <v>65</v>
      </c>
      <c r="L254" s="77">
        <v>254</v>
      </c>
      <c r="M254" s="77"/>
      <c r="N254" s="72"/>
      <c r="O254" s="79" t="s">
        <v>506</v>
      </c>
      <c r="P254" s="81">
        <v>43784.82233796296</v>
      </c>
      <c r="Q254" s="79" t="s">
        <v>607</v>
      </c>
      <c r="R254" s="79"/>
      <c r="S254" s="79"/>
      <c r="T254" s="79"/>
      <c r="U254" s="79"/>
      <c r="V254" s="82" t="s">
        <v>1030</v>
      </c>
      <c r="W254" s="81">
        <v>43784.82233796296</v>
      </c>
      <c r="X254" s="82" t="s">
        <v>1288</v>
      </c>
      <c r="Y254" s="79"/>
      <c r="Z254" s="79"/>
      <c r="AA254" s="85" t="s">
        <v>1598</v>
      </c>
      <c r="AB254" s="79"/>
      <c r="AC254" s="79" t="b">
        <v>0</v>
      </c>
      <c r="AD254" s="79">
        <v>0</v>
      </c>
      <c r="AE254" s="85" t="s">
        <v>1737</v>
      </c>
      <c r="AF254" s="79" t="b">
        <v>1</v>
      </c>
      <c r="AG254" s="79" t="s">
        <v>1751</v>
      </c>
      <c r="AH254" s="79"/>
      <c r="AI254" s="85" t="s">
        <v>1770</v>
      </c>
      <c r="AJ254" s="79" t="b">
        <v>0</v>
      </c>
      <c r="AK254" s="79">
        <v>42</v>
      </c>
      <c r="AL254" s="85" t="s">
        <v>1682</v>
      </c>
      <c r="AM254" s="79" t="s">
        <v>1775</v>
      </c>
      <c r="AN254" s="79" t="b">
        <v>0</v>
      </c>
      <c r="AO254" s="85" t="s">
        <v>1682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372</v>
      </c>
      <c r="B255" s="64" t="s">
        <v>494</v>
      </c>
      <c r="C255" s="65" t="s">
        <v>5054</v>
      </c>
      <c r="D255" s="66">
        <v>3</v>
      </c>
      <c r="E255" s="67" t="s">
        <v>132</v>
      </c>
      <c r="F255" s="68">
        <v>35</v>
      </c>
      <c r="G255" s="65"/>
      <c r="H255" s="69"/>
      <c r="I255" s="70"/>
      <c r="J255" s="70"/>
      <c r="K255" s="34" t="s">
        <v>65</v>
      </c>
      <c r="L255" s="77">
        <v>255</v>
      </c>
      <c r="M255" s="77"/>
      <c r="N255" s="72"/>
      <c r="O255" s="79" t="s">
        <v>506</v>
      </c>
      <c r="P255" s="81">
        <v>43784.82233796296</v>
      </c>
      <c r="Q255" s="79" t="s">
        <v>607</v>
      </c>
      <c r="R255" s="79"/>
      <c r="S255" s="79"/>
      <c r="T255" s="79"/>
      <c r="U255" s="79"/>
      <c r="V255" s="82" t="s">
        <v>1030</v>
      </c>
      <c r="W255" s="81">
        <v>43784.82233796296</v>
      </c>
      <c r="X255" s="82" t="s">
        <v>1288</v>
      </c>
      <c r="Y255" s="79"/>
      <c r="Z255" s="79"/>
      <c r="AA255" s="85" t="s">
        <v>1598</v>
      </c>
      <c r="AB255" s="79"/>
      <c r="AC255" s="79" t="b">
        <v>0</v>
      </c>
      <c r="AD255" s="79">
        <v>0</v>
      </c>
      <c r="AE255" s="85" t="s">
        <v>1737</v>
      </c>
      <c r="AF255" s="79" t="b">
        <v>1</v>
      </c>
      <c r="AG255" s="79" t="s">
        <v>1751</v>
      </c>
      <c r="AH255" s="79"/>
      <c r="AI255" s="85" t="s">
        <v>1770</v>
      </c>
      <c r="AJ255" s="79" t="b">
        <v>0</v>
      </c>
      <c r="AK255" s="79">
        <v>42</v>
      </c>
      <c r="AL255" s="85" t="s">
        <v>1682</v>
      </c>
      <c r="AM255" s="79" t="s">
        <v>1775</v>
      </c>
      <c r="AN255" s="79" t="b">
        <v>0</v>
      </c>
      <c r="AO255" s="85" t="s">
        <v>1682</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372</v>
      </c>
      <c r="B256" s="64" t="s">
        <v>434</v>
      </c>
      <c r="C256" s="65" t="s">
        <v>5054</v>
      </c>
      <c r="D256" s="66">
        <v>3</v>
      </c>
      <c r="E256" s="67" t="s">
        <v>132</v>
      </c>
      <c r="F256" s="68">
        <v>35</v>
      </c>
      <c r="G256" s="65"/>
      <c r="H256" s="69"/>
      <c r="I256" s="70"/>
      <c r="J256" s="70"/>
      <c r="K256" s="34" t="s">
        <v>65</v>
      </c>
      <c r="L256" s="77">
        <v>256</v>
      </c>
      <c r="M256" s="77"/>
      <c r="N256" s="72"/>
      <c r="O256" s="79" t="s">
        <v>506</v>
      </c>
      <c r="P256" s="81">
        <v>43784.82233796296</v>
      </c>
      <c r="Q256" s="79" t="s">
        <v>607</v>
      </c>
      <c r="R256" s="79"/>
      <c r="S256" s="79"/>
      <c r="T256" s="79"/>
      <c r="U256" s="79"/>
      <c r="V256" s="82" t="s">
        <v>1030</v>
      </c>
      <c r="W256" s="81">
        <v>43784.82233796296</v>
      </c>
      <c r="X256" s="82" t="s">
        <v>1288</v>
      </c>
      <c r="Y256" s="79"/>
      <c r="Z256" s="79"/>
      <c r="AA256" s="85" t="s">
        <v>1598</v>
      </c>
      <c r="AB256" s="79"/>
      <c r="AC256" s="79" t="b">
        <v>0</v>
      </c>
      <c r="AD256" s="79">
        <v>0</v>
      </c>
      <c r="AE256" s="85" t="s">
        <v>1737</v>
      </c>
      <c r="AF256" s="79" t="b">
        <v>1</v>
      </c>
      <c r="AG256" s="79" t="s">
        <v>1751</v>
      </c>
      <c r="AH256" s="79"/>
      <c r="AI256" s="85" t="s">
        <v>1770</v>
      </c>
      <c r="AJ256" s="79" t="b">
        <v>0</v>
      </c>
      <c r="AK256" s="79">
        <v>42</v>
      </c>
      <c r="AL256" s="85" t="s">
        <v>1682</v>
      </c>
      <c r="AM256" s="79" t="s">
        <v>1775</v>
      </c>
      <c r="AN256" s="79" t="b">
        <v>0</v>
      </c>
      <c r="AO256" s="85" t="s">
        <v>1682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21</v>
      </c>
      <c r="BK256" s="49">
        <v>100</v>
      </c>
      <c r="BL256" s="48">
        <v>21</v>
      </c>
    </row>
    <row r="257" spans="1:64" ht="15">
      <c r="A257" s="64" t="s">
        <v>373</v>
      </c>
      <c r="B257" s="64" t="s">
        <v>493</v>
      </c>
      <c r="C257" s="65" t="s">
        <v>5054</v>
      </c>
      <c r="D257" s="66">
        <v>3</v>
      </c>
      <c r="E257" s="67" t="s">
        <v>132</v>
      </c>
      <c r="F257" s="68">
        <v>35</v>
      </c>
      <c r="G257" s="65"/>
      <c r="H257" s="69"/>
      <c r="I257" s="70"/>
      <c r="J257" s="70"/>
      <c r="K257" s="34" t="s">
        <v>65</v>
      </c>
      <c r="L257" s="77">
        <v>257</v>
      </c>
      <c r="M257" s="77"/>
      <c r="N257" s="72"/>
      <c r="O257" s="79" t="s">
        <v>506</v>
      </c>
      <c r="P257" s="81">
        <v>43784.822800925926</v>
      </c>
      <c r="Q257" s="79" t="s">
        <v>607</v>
      </c>
      <c r="R257" s="79"/>
      <c r="S257" s="79"/>
      <c r="T257" s="79"/>
      <c r="U257" s="79"/>
      <c r="V257" s="82" t="s">
        <v>1031</v>
      </c>
      <c r="W257" s="81">
        <v>43784.822800925926</v>
      </c>
      <c r="X257" s="82" t="s">
        <v>1289</v>
      </c>
      <c r="Y257" s="79"/>
      <c r="Z257" s="79"/>
      <c r="AA257" s="85" t="s">
        <v>1599</v>
      </c>
      <c r="AB257" s="79"/>
      <c r="AC257" s="79" t="b">
        <v>0</v>
      </c>
      <c r="AD257" s="79">
        <v>0</v>
      </c>
      <c r="AE257" s="85" t="s">
        <v>1737</v>
      </c>
      <c r="AF257" s="79" t="b">
        <v>1</v>
      </c>
      <c r="AG257" s="79" t="s">
        <v>1751</v>
      </c>
      <c r="AH257" s="79"/>
      <c r="AI257" s="85" t="s">
        <v>1770</v>
      </c>
      <c r="AJ257" s="79" t="b">
        <v>0</v>
      </c>
      <c r="AK257" s="79">
        <v>42</v>
      </c>
      <c r="AL257" s="85" t="s">
        <v>1682</v>
      </c>
      <c r="AM257" s="79" t="s">
        <v>1780</v>
      </c>
      <c r="AN257" s="79" t="b">
        <v>0</v>
      </c>
      <c r="AO257" s="85" t="s">
        <v>1682</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373</v>
      </c>
      <c r="B258" s="64" t="s">
        <v>494</v>
      </c>
      <c r="C258" s="65" t="s">
        <v>5054</v>
      </c>
      <c r="D258" s="66">
        <v>3</v>
      </c>
      <c r="E258" s="67" t="s">
        <v>132</v>
      </c>
      <c r="F258" s="68">
        <v>35</v>
      </c>
      <c r="G258" s="65"/>
      <c r="H258" s="69"/>
      <c r="I258" s="70"/>
      <c r="J258" s="70"/>
      <c r="K258" s="34" t="s">
        <v>65</v>
      </c>
      <c r="L258" s="77">
        <v>258</v>
      </c>
      <c r="M258" s="77"/>
      <c r="N258" s="72"/>
      <c r="O258" s="79" t="s">
        <v>506</v>
      </c>
      <c r="P258" s="81">
        <v>43784.822800925926</v>
      </c>
      <c r="Q258" s="79" t="s">
        <v>607</v>
      </c>
      <c r="R258" s="79"/>
      <c r="S258" s="79"/>
      <c r="T258" s="79"/>
      <c r="U258" s="79"/>
      <c r="V258" s="82" t="s">
        <v>1031</v>
      </c>
      <c r="W258" s="81">
        <v>43784.822800925926</v>
      </c>
      <c r="X258" s="82" t="s">
        <v>1289</v>
      </c>
      <c r="Y258" s="79"/>
      <c r="Z258" s="79"/>
      <c r="AA258" s="85" t="s">
        <v>1599</v>
      </c>
      <c r="AB258" s="79"/>
      <c r="AC258" s="79" t="b">
        <v>0</v>
      </c>
      <c r="AD258" s="79">
        <v>0</v>
      </c>
      <c r="AE258" s="85" t="s">
        <v>1737</v>
      </c>
      <c r="AF258" s="79" t="b">
        <v>1</v>
      </c>
      <c r="AG258" s="79" t="s">
        <v>1751</v>
      </c>
      <c r="AH258" s="79"/>
      <c r="AI258" s="85" t="s">
        <v>1770</v>
      </c>
      <c r="AJ258" s="79" t="b">
        <v>0</v>
      </c>
      <c r="AK258" s="79">
        <v>42</v>
      </c>
      <c r="AL258" s="85" t="s">
        <v>1682</v>
      </c>
      <c r="AM258" s="79" t="s">
        <v>1780</v>
      </c>
      <c r="AN258" s="79" t="b">
        <v>0</v>
      </c>
      <c r="AO258" s="85" t="s">
        <v>1682</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373</v>
      </c>
      <c r="B259" s="64" t="s">
        <v>434</v>
      </c>
      <c r="C259" s="65" t="s">
        <v>5054</v>
      </c>
      <c r="D259" s="66">
        <v>3</v>
      </c>
      <c r="E259" s="67" t="s">
        <v>132</v>
      </c>
      <c r="F259" s="68">
        <v>35</v>
      </c>
      <c r="G259" s="65"/>
      <c r="H259" s="69"/>
      <c r="I259" s="70"/>
      <c r="J259" s="70"/>
      <c r="K259" s="34" t="s">
        <v>65</v>
      </c>
      <c r="L259" s="77">
        <v>259</v>
      </c>
      <c r="M259" s="77"/>
      <c r="N259" s="72"/>
      <c r="O259" s="79" t="s">
        <v>506</v>
      </c>
      <c r="P259" s="81">
        <v>43784.822800925926</v>
      </c>
      <c r="Q259" s="79" t="s">
        <v>607</v>
      </c>
      <c r="R259" s="79"/>
      <c r="S259" s="79"/>
      <c r="T259" s="79"/>
      <c r="U259" s="79"/>
      <c r="V259" s="82" t="s">
        <v>1031</v>
      </c>
      <c r="W259" s="81">
        <v>43784.822800925926</v>
      </c>
      <c r="X259" s="82" t="s">
        <v>1289</v>
      </c>
      <c r="Y259" s="79"/>
      <c r="Z259" s="79"/>
      <c r="AA259" s="85" t="s">
        <v>1599</v>
      </c>
      <c r="AB259" s="79"/>
      <c r="AC259" s="79" t="b">
        <v>0</v>
      </c>
      <c r="AD259" s="79">
        <v>0</v>
      </c>
      <c r="AE259" s="85" t="s">
        <v>1737</v>
      </c>
      <c r="AF259" s="79" t="b">
        <v>1</v>
      </c>
      <c r="AG259" s="79" t="s">
        <v>1751</v>
      </c>
      <c r="AH259" s="79"/>
      <c r="AI259" s="85" t="s">
        <v>1770</v>
      </c>
      <c r="AJ259" s="79" t="b">
        <v>0</v>
      </c>
      <c r="AK259" s="79">
        <v>42</v>
      </c>
      <c r="AL259" s="85" t="s">
        <v>1682</v>
      </c>
      <c r="AM259" s="79" t="s">
        <v>1780</v>
      </c>
      <c r="AN259" s="79" t="b">
        <v>0</v>
      </c>
      <c r="AO259" s="85" t="s">
        <v>1682</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21</v>
      </c>
      <c r="BK259" s="49">
        <v>100</v>
      </c>
      <c r="BL259" s="48">
        <v>21</v>
      </c>
    </row>
    <row r="260" spans="1:64" ht="15">
      <c r="A260" s="64" t="s">
        <v>374</v>
      </c>
      <c r="B260" s="64" t="s">
        <v>493</v>
      </c>
      <c r="C260" s="65" t="s">
        <v>5054</v>
      </c>
      <c r="D260" s="66">
        <v>3</v>
      </c>
      <c r="E260" s="67" t="s">
        <v>132</v>
      </c>
      <c r="F260" s="68">
        <v>35</v>
      </c>
      <c r="G260" s="65"/>
      <c r="H260" s="69"/>
      <c r="I260" s="70"/>
      <c r="J260" s="70"/>
      <c r="K260" s="34" t="s">
        <v>65</v>
      </c>
      <c r="L260" s="77">
        <v>260</v>
      </c>
      <c r="M260" s="77"/>
      <c r="N260" s="72"/>
      <c r="O260" s="79" t="s">
        <v>506</v>
      </c>
      <c r="P260" s="81">
        <v>43784.823483796295</v>
      </c>
      <c r="Q260" s="79" t="s">
        <v>607</v>
      </c>
      <c r="R260" s="79"/>
      <c r="S260" s="79"/>
      <c r="T260" s="79"/>
      <c r="U260" s="79"/>
      <c r="V260" s="82" t="s">
        <v>894</v>
      </c>
      <c r="W260" s="81">
        <v>43784.823483796295</v>
      </c>
      <c r="X260" s="82" t="s">
        <v>1290</v>
      </c>
      <c r="Y260" s="79"/>
      <c r="Z260" s="79"/>
      <c r="AA260" s="85" t="s">
        <v>1600</v>
      </c>
      <c r="AB260" s="79"/>
      <c r="AC260" s="79" t="b">
        <v>0</v>
      </c>
      <c r="AD260" s="79">
        <v>0</v>
      </c>
      <c r="AE260" s="85" t="s">
        <v>1737</v>
      </c>
      <c r="AF260" s="79" t="b">
        <v>1</v>
      </c>
      <c r="AG260" s="79" t="s">
        <v>1751</v>
      </c>
      <c r="AH260" s="79"/>
      <c r="AI260" s="85" t="s">
        <v>1770</v>
      </c>
      <c r="AJ260" s="79" t="b">
        <v>0</v>
      </c>
      <c r="AK260" s="79">
        <v>42</v>
      </c>
      <c r="AL260" s="85" t="s">
        <v>1682</v>
      </c>
      <c r="AM260" s="79" t="s">
        <v>1780</v>
      </c>
      <c r="AN260" s="79" t="b">
        <v>0</v>
      </c>
      <c r="AO260" s="85" t="s">
        <v>1682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374</v>
      </c>
      <c r="B261" s="64" t="s">
        <v>494</v>
      </c>
      <c r="C261" s="65" t="s">
        <v>5054</v>
      </c>
      <c r="D261" s="66">
        <v>3</v>
      </c>
      <c r="E261" s="67" t="s">
        <v>132</v>
      </c>
      <c r="F261" s="68">
        <v>35</v>
      </c>
      <c r="G261" s="65"/>
      <c r="H261" s="69"/>
      <c r="I261" s="70"/>
      <c r="J261" s="70"/>
      <c r="K261" s="34" t="s">
        <v>65</v>
      </c>
      <c r="L261" s="77">
        <v>261</v>
      </c>
      <c r="M261" s="77"/>
      <c r="N261" s="72"/>
      <c r="O261" s="79" t="s">
        <v>506</v>
      </c>
      <c r="P261" s="81">
        <v>43784.823483796295</v>
      </c>
      <c r="Q261" s="79" t="s">
        <v>607</v>
      </c>
      <c r="R261" s="79"/>
      <c r="S261" s="79"/>
      <c r="T261" s="79"/>
      <c r="U261" s="79"/>
      <c r="V261" s="82" t="s">
        <v>894</v>
      </c>
      <c r="W261" s="81">
        <v>43784.823483796295</v>
      </c>
      <c r="X261" s="82" t="s">
        <v>1290</v>
      </c>
      <c r="Y261" s="79"/>
      <c r="Z261" s="79"/>
      <c r="AA261" s="85" t="s">
        <v>1600</v>
      </c>
      <c r="AB261" s="79"/>
      <c r="AC261" s="79" t="b">
        <v>0</v>
      </c>
      <c r="AD261" s="79">
        <v>0</v>
      </c>
      <c r="AE261" s="85" t="s">
        <v>1737</v>
      </c>
      <c r="AF261" s="79" t="b">
        <v>1</v>
      </c>
      <c r="AG261" s="79" t="s">
        <v>1751</v>
      </c>
      <c r="AH261" s="79"/>
      <c r="AI261" s="85" t="s">
        <v>1770</v>
      </c>
      <c r="AJ261" s="79" t="b">
        <v>0</v>
      </c>
      <c r="AK261" s="79">
        <v>42</v>
      </c>
      <c r="AL261" s="85" t="s">
        <v>1682</v>
      </c>
      <c r="AM261" s="79" t="s">
        <v>1780</v>
      </c>
      <c r="AN261" s="79" t="b">
        <v>0</v>
      </c>
      <c r="AO261" s="85" t="s">
        <v>1682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374</v>
      </c>
      <c r="B262" s="64" t="s">
        <v>434</v>
      </c>
      <c r="C262" s="65" t="s">
        <v>5054</v>
      </c>
      <c r="D262" s="66">
        <v>3</v>
      </c>
      <c r="E262" s="67" t="s">
        <v>132</v>
      </c>
      <c r="F262" s="68">
        <v>35</v>
      </c>
      <c r="G262" s="65"/>
      <c r="H262" s="69"/>
      <c r="I262" s="70"/>
      <c r="J262" s="70"/>
      <c r="K262" s="34" t="s">
        <v>65</v>
      </c>
      <c r="L262" s="77">
        <v>262</v>
      </c>
      <c r="M262" s="77"/>
      <c r="N262" s="72"/>
      <c r="O262" s="79" t="s">
        <v>506</v>
      </c>
      <c r="P262" s="81">
        <v>43784.823483796295</v>
      </c>
      <c r="Q262" s="79" t="s">
        <v>607</v>
      </c>
      <c r="R262" s="79"/>
      <c r="S262" s="79"/>
      <c r="T262" s="79"/>
      <c r="U262" s="79"/>
      <c r="V262" s="82" t="s">
        <v>894</v>
      </c>
      <c r="W262" s="81">
        <v>43784.823483796295</v>
      </c>
      <c r="X262" s="82" t="s">
        <v>1290</v>
      </c>
      <c r="Y262" s="79"/>
      <c r="Z262" s="79"/>
      <c r="AA262" s="85" t="s">
        <v>1600</v>
      </c>
      <c r="AB262" s="79"/>
      <c r="AC262" s="79" t="b">
        <v>0</v>
      </c>
      <c r="AD262" s="79">
        <v>0</v>
      </c>
      <c r="AE262" s="85" t="s">
        <v>1737</v>
      </c>
      <c r="AF262" s="79" t="b">
        <v>1</v>
      </c>
      <c r="AG262" s="79" t="s">
        <v>1751</v>
      </c>
      <c r="AH262" s="79"/>
      <c r="AI262" s="85" t="s">
        <v>1770</v>
      </c>
      <c r="AJ262" s="79" t="b">
        <v>0</v>
      </c>
      <c r="AK262" s="79">
        <v>42</v>
      </c>
      <c r="AL262" s="85" t="s">
        <v>1682</v>
      </c>
      <c r="AM262" s="79" t="s">
        <v>1780</v>
      </c>
      <c r="AN262" s="79" t="b">
        <v>0</v>
      </c>
      <c r="AO262" s="85" t="s">
        <v>1682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21</v>
      </c>
      <c r="BK262" s="49">
        <v>100</v>
      </c>
      <c r="BL262" s="48">
        <v>21</v>
      </c>
    </row>
    <row r="263" spans="1:64" ht="15">
      <c r="A263" s="64" t="s">
        <v>375</v>
      </c>
      <c r="B263" s="64" t="s">
        <v>493</v>
      </c>
      <c r="C263" s="65" t="s">
        <v>5054</v>
      </c>
      <c r="D263" s="66">
        <v>3</v>
      </c>
      <c r="E263" s="67" t="s">
        <v>132</v>
      </c>
      <c r="F263" s="68">
        <v>35</v>
      </c>
      <c r="G263" s="65"/>
      <c r="H263" s="69"/>
      <c r="I263" s="70"/>
      <c r="J263" s="70"/>
      <c r="K263" s="34" t="s">
        <v>65</v>
      </c>
      <c r="L263" s="77">
        <v>263</v>
      </c>
      <c r="M263" s="77"/>
      <c r="N263" s="72"/>
      <c r="O263" s="79" t="s">
        <v>506</v>
      </c>
      <c r="P263" s="81">
        <v>43784.82350694444</v>
      </c>
      <c r="Q263" s="79" t="s">
        <v>607</v>
      </c>
      <c r="R263" s="79"/>
      <c r="S263" s="79"/>
      <c r="T263" s="79"/>
      <c r="U263" s="79"/>
      <c r="V263" s="82" t="s">
        <v>1032</v>
      </c>
      <c r="W263" s="81">
        <v>43784.82350694444</v>
      </c>
      <c r="X263" s="82" t="s">
        <v>1291</v>
      </c>
      <c r="Y263" s="79"/>
      <c r="Z263" s="79"/>
      <c r="AA263" s="85" t="s">
        <v>1601</v>
      </c>
      <c r="AB263" s="79"/>
      <c r="AC263" s="79" t="b">
        <v>0</v>
      </c>
      <c r="AD263" s="79">
        <v>0</v>
      </c>
      <c r="AE263" s="85" t="s">
        <v>1737</v>
      </c>
      <c r="AF263" s="79" t="b">
        <v>1</v>
      </c>
      <c r="AG263" s="79" t="s">
        <v>1751</v>
      </c>
      <c r="AH263" s="79"/>
      <c r="AI263" s="85" t="s">
        <v>1770</v>
      </c>
      <c r="AJ263" s="79" t="b">
        <v>0</v>
      </c>
      <c r="AK263" s="79">
        <v>42</v>
      </c>
      <c r="AL263" s="85" t="s">
        <v>1682</v>
      </c>
      <c r="AM263" s="79" t="s">
        <v>1775</v>
      </c>
      <c r="AN263" s="79" t="b">
        <v>0</v>
      </c>
      <c r="AO263" s="85" t="s">
        <v>1682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375</v>
      </c>
      <c r="B264" s="64" t="s">
        <v>494</v>
      </c>
      <c r="C264" s="65" t="s">
        <v>5054</v>
      </c>
      <c r="D264" s="66">
        <v>3</v>
      </c>
      <c r="E264" s="67" t="s">
        <v>132</v>
      </c>
      <c r="F264" s="68">
        <v>35</v>
      </c>
      <c r="G264" s="65"/>
      <c r="H264" s="69"/>
      <c r="I264" s="70"/>
      <c r="J264" s="70"/>
      <c r="K264" s="34" t="s">
        <v>65</v>
      </c>
      <c r="L264" s="77">
        <v>264</v>
      </c>
      <c r="M264" s="77"/>
      <c r="N264" s="72"/>
      <c r="O264" s="79" t="s">
        <v>506</v>
      </c>
      <c r="P264" s="81">
        <v>43784.82350694444</v>
      </c>
      <c r="Q264" s="79" t="s">
        <v>607</v>
      </c>
      <c r="R264" s="79"/>
      <c r="S264" s="79"/>
      <c r="T264" s="79"/>
      <c r="U264" s="79"/>
      <c r="V264" s="82" t="s">
        <v>1032</v>
      </c>
      <c r="W264" s="81">
        <v>43784.82350694444</v>
      </c>
      <c r="X264" s="82" t="s">
        <v>1291</v>
      </c>
      <c r="Y264" s="79"/>
      <c r="Z264" s="79"/>
      <c r="AA264" s="85" t="s">
        <v>1601</v>
      </c>
      <c r="AB264" s="79"/>
      <c r="AC264" s="79" t="b">
        <v>0</v>
      </c>
      <c r="AD264" s="79">
        <v>0</v>
      </c>
      <c r="AE264" s="85" t="s">
        <v>1737</v>
      </c>
      <c r="AF264" s="79" t="b">
        <v>1</v>
      </c>
      <c r="AG264" s="79" t="s">
        <v>1751</v>
      </c>
      <c r="AH264" s="79"/>
      <c r="AI264" s="85" t="s">
        <v>1770</v>
      </c>
      <c r="AJ264" s="79" t="b">
        <v>0</v>
      </c>
      <c r="AK264" s="79">
        <v>42</v>
      </c>
      <c r="AL264" s="85" t="s">
        <v>1682</v>
      </c>
      <c r="AM264" s="79" t="s">
        <v>1775</v>
      </c>
      <c r="AN264" s="79" t="b">
        <v>0</v>
      </c>
      <c r="AO264" s="85" t="s">
        <v>1682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375</v>
      </c>
      <c r="B265" s="64" t="s">
        <v>434</v>
      </c>
      <c r="C265" s="65" t="s">
        <v>5054</v>
      </c>
      <c r="D265" s="66">
        <v>3</v>
      </c>
      <c r="E265" s="67" t="s">
        <v>132</v>
      </c>
      <c r="F265" s="68">
        <v>35</v>
      </c>
      <c r="G265" s="65"/>
      <c r="H265" s="69"/>
      <c r="I265" s="70"/>
      <c r="J265" s="70"/>
      <c r="K265" s="34" t="s">
        <v>65</v>
      </c>
      <c r="L265" s="77">
        <v>265</v>
      </c>
      <c r="M265" s="77"/>
      <c r="N265" s="72"/>
      <c r="O265" s="79" t="s">
        <v>506</v>
      </c>
      <c r="P265" s="81">
        <v>43784.82350694444</v>
      </c>
      <c r="Q265" s="79" t="s">
        <v>607</v>
      </c>
      <c r="R265" s="79"/>
      <c r="S265" s="79"/>
      <c r="T265" s="79"/>
      <c r="U265" s="79"/>
      <c r="V265" s="82" t="s">
        <v>1032</v>
      </c>
      <c r="W265" s="81">
        <v>43784.82350694444</v>
      </c>
      <c r="X265" s="82" t="s">
        <v>1291</v>
      </c>
      <c r="Y265" s="79"/>
      <c r="Z265" s="79"/>
      <c r="AA265" s="85" t="s">
        <v>1601</v>
      </c>
      <c r="AB265" s="79"/>
      <c r="AC265" s="79" t="b">
        <v>0</v>
      </c>
      <c r="AD265" s="79">
        <v>0</v>
      </c>
      <c r="AE265" s="85" t="s">
        <v>1737</v>
      </c>
      <c r="AF265" s="79" t="b">
        <v>1</v>
      </c>
      <c r="AG265" s="79" t="s">
        <v>1751</v>
      </c>
      <c r="AH265" s="79"/>
      <c r="AI265" s="85" t="s">
        <v>1770</v>
      </c>
      <c r="AJ265" s="79" t="b">
        <v>0</v>
      </c>
      <c r="AK265" s="79">
        <v>42</v>
      </c>
      <c r="AL265" s="85" t="s">
        <v>1682</v>
      </c>
      <c r="AM265" s="79" t="s">
        <v>1775</v>
      </c>
      <c r="AN265" s="79" t="b">
        <v>0</v>
      </c>
      <c r="AO265" s="85" t="s">
        <v>1682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21</v>
      </c>
      <c r="BK265" s="49">
        <v>100</v>
      </c>
      <c r="BL265" s="48">
        <v>21</v>
      </c>
    </row>
    <row r="266" spans="1:64" ht="15">
      <c r="A266" s="64" t="s">
        <v>376</v>
      </c>
      <c r="B266" s="64" t="s">
        <v>493</v>
      </c>
      <c r="C266" s="65" t="s">
        <v>5054</v>
      </c>
      <c r="D266" s="66">
        <v>3</v>
      </c>
      <c r="E266" s="67" t="s">
        <v>132</v>
      </c>
      <c r="F266" s="68">
        <v>35</v>
      </c>
      <c r="G266" s="65"/>
      <c r="H266" s="69"/>
      <c r="I266" s="70"/>
      <c r="J266" s="70"/>
      <c r="K266" s="34" t="s">
        <v>65</v>
      </c>
      <c r="L266" s="77">
        <v>266</v>
      </c>
      <c r="M266" s="77"/>
      <c r="N266" s="72"/>
      <c r="O266" s="79" t="s">
        <v>506</v>
      </c>
      <c r="P266" s="81">
        <v>43784.82407407407</v>
      </c>
      <c r="Q266" s="79" t="s">
        <v>607</v>
      </c>
      <c r="R266" s="79"/>
      <c r="S266" s="79"/>
      <c r="T266" s="79"/>
      <c r="U266" s="79"/>
      <c r="V266" s="82" t="s">
        <v>1033</v>
      </c>
      <c r="W266" s="81">
        <v>43784.82407407407</v>
      </c>
      <c r="X266" s="82" t="s">
        <v>1292</v>
      </c>
      <c r="Y266" s="79"/>
      <c r="Z266" s="79"/>
      <c r="AA266" s="85" t="s">
        <v>1602</v>
      </c>
      <c r="AB266" s="79"/>
      <c r="AC266" s="79" t="b">
        <v>0</v>
      </c>
      <c r="AD266" s="79">
        <v>0</v>
      </c>
      <c r="AE266" s="85" t="s">
        <v>1737</v>
      </c>
      <c r="AF266" s="79" t="b">
        <v>1</v>
      </c>
      <c r="AG266" s="79" t="s">
        <v>1751</v>
      </c>
      <c r="AH266" s="79"/>
      <c r="AI266" s="85" t="s">
        <v>1770</v>
      </c>
      <c r="AJ266" s="79" t="b">
        <v>0</v>
      </c>
      <c r="AK266" s="79">
        <v>42</v>
      </c>
      <c r="AL266" s="85" t="s">
        <v>1682</v>
      </c>
      <c r="AM266" s="79" t="s">
        <v>1775</v>
      </c>
      <c r="AN266" s="79" t="b">
        <v>0</v>
      </c>
      <c r="AO266" s="85" t="s">
        <v>1682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376</v>
      </c>
      <c r="B267" s="64" t="s">
        <v>494</v>
      </c>
      <c r="C267" s="65" t="s">
        <v>5054</v>
      </c>
      <c r="D267" s="66">
        <v>3</v>
      </c>
      <c r="E267" s="67" t="s">
        <v>132</v>
      </c>
      <c r="F267" s="68">
        <v>35</v>
      </c>
      <c r="G267" s="65"/>
      <c r="H267" s="69"/>
      <c r="I267" s="70"/>
      <c r="J267" s="70"/>
      <c r="K267" s="34" t="s">
        <v>65</v>
      </c>
      <c r="L267" s="77">
        <v>267</v>
      </c>
      <c r="M267" s="77"/>
      <c r="N267" s="72"/>
      <c r="O267" s="79" t="s">
        <v>506</v>
      </c>
      <c r="P267" s="81">
        <v>43784.82407407407</v>
      </c>
      <c r="Q267" s="79" t="s">
        <v>607</v>
      </c>
      <c r="R267" s="79"/>
      <c r="S267" s="79"/>
      <c r="T267" s="79"/>
      <c r="U267" s="79"/>
      <c r="V267" s="82" t="s">
        <v>1033</v>
      </c>
      <c r="W267" s="81">
        <v>43784.82407407407</v>
      </c>
      <c r="X267" s="82" t="s">
        <v>1292</v>
      </c>
      <c r="Y267" s="79"/>
      <c r="Z267" s="79"/>
      <c r="AA267" s="85" t="s">
        <v>1602</v>
      </c>
      <c r="AB267" s="79"/>
      <c r="AC267" s="79" t="b">
        <v>0</v>
      </c>
      <c r="AD267" s="79">
        <v>0</v>
      </c>
      <c r="AE267" s="85" t="s">
        <v>1737</v>
      </c>
      <c r="AF267" s="79" t="b">
        <v>1</v>
      </c>
      <c r="AG267" s="79" t="s">
        <v>1751</v>
      </c>
      <c r="AH267" s="79"/>
      <c r="AI267" s="85" t="s">
        <v>1770</v>
      </c>
      <c r="AJ267" s="79" t="b">
        <v>0</v>
      </c>
      <c r="AK267" s="79">
        <v>42</v>
      </c>
      <c r="AL267" s="85" t="s">
        <v>1682</v>
      </c>
      <c r="AM267" s="79" t="s">
        <v>1775</v>
      </c>
      <c r="AN267" s="79" t="b">
        <v>0</v>
      </c>
      <c r="AO267" s="85" t="s">
        <v>1682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376</v>
      </c>
      <c r="B268" s="64" t="s">
        <v>434</v>
      </c>
      <c r="C268" s="65" t="s">
        <v>5054</v>
      </c>
      <c r="D268" s="66">
        <v>3</v>
      </c>
      <c r="E268" s="67" t="s">
        <v>132</v>
      </c>
      <c r="F268" s="68">
        <v>35</v>
      </c>
      <c r="G268" s="65"/>
      <c r="H268" s="69"/>
      <c r="I268" s="70"/>
      <c r="J268" s="70"/>
      <c r="K268" s="34" t="s">
        <v>65</v>
      </c>
      <c r="L268" s="77">
        <v>268</v>
      </c>
      <c r="M268" s="77"/>
      <c r="N268" s="72"/>
      <c r="O268" s="79" t="s">
        <v>506</v>
      </c>
      <c r="P268" s="81">
        <v>43784.82407407407</v>
      </c>
      <c r="Q268" s="79" t="s">
        <v>607</v>
      </c>
      <c r="R268" s="79"/>
      <c r="S268" s="79"/>
      <c r="T268" s="79"/>
      <c r="U268" s="79"/>
      <c r="V268" s="82" t="s">
        <v>1033</v>
      </c>
      <c r="W268" s="81">
        <v>43784.82407407407</v>
      </c>
      <c r="X268" s="82" t="s">
        <v>1292</v>
      </c>
      <c r="Y268" s="79"/>
      <c r="Z268" s="79"/>
      <c r="AA268" s="85" t="s">
        <v>1602</v>
      </c>
      <c r="AB268" s="79"/>
      <c r="AC268" s="79" t="b">
        <v>0</v>
      </c>
      <c r="AD268" s="79">
        <v>0</v>
      </c>
      <c r="AE268" s="85" t="s">
        <v>1737</v>
      </c>
      <c r="AF268" s="79" t="b">
        <v>1</v>
      </c>
      <c r="AG268" s="79" t="s">
        <v>1751</v>
      </c>
      <c r="AH268" s="79"/>
      <c r="AI268" s="85" t="s">
        <v>1770</v>
      </c>
      <c r="AJ268" s="79" t="b">
        <v>0</v>
      </c>
      <c r="AK268" s="79">
        <v>42</v>
      </c>
      <c r="AL268" s="85" t="s">
        <v>1682</v>
      </c>
      <c r="AM268" s="79" t="s">
        <v>1775</v>
      </c>
      <c r="AN268" s="79" t="b">
        <v>0</v>
      </c>
      <c r="AO268" s="85" t="s">
        <v>1682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21</v>
      </c>
      <c r="BK268" s="49">
        <v>100</v>
      </c>
      <c r="BL268" s="48">
        <v>21</v>
      </c>
    </row>
    <row r="269" spans="1:64" ht="15">
      <c r="A269" s="64" t="s">
        <v>377</v>
      </c>
      <c r="B269" s="64" t="s">
        <v>493</v>
      </c>
      <c r="C269" s="65" t="s">
        <v>5054</v>
      </c>
      <c r="D269" s="66">
        <v>3</v>
      </c>
      <c r="E269" s="67" t="s">
        <v>132</v>
      </c>
      <c r="F269" s="68">
        <v>35</v>
      </c>
      <c r="G269" s="65"/>
      <c r="H269" s="69"/>
      <c r="I269" s="70"/>
      <c r="J269" s="70"/>
      <c r="K269" s="34" t="s">
        <v>65</v>
      </c>
      <c r="L269" s="77">
        <v>269</v>
      </c>
      <c r="M269" s="77"/>
      <c r="N269" s="72"/>
      <c r="O269" s="79" t="s">
        <v>506</v>
      </c>
      <c r="P269" s="81">
        <v>43784.82417824074</v>
      </c>
      <c r="Q269" s="79" t="s">
        <v>607</v>
      </c>
      <c r="R269" s="79"/>
      <c r="S269" s="79"/>
      <c r="T269" s="79"/>
      <c r="U269" s="79"/>
      <c r="V269" s="82" t="s">
        <v>1034</v>
      </c>
      <c r="W269" s="81">
        <v>43784.82417824074</v>
      </c>
      <c r="X269" s="82" t="s">
        <v>1293</v>
      </c>
      <c r="Y269" s="79"/>
      <c r="Z269" s="79"/>
      <c r="AA269" s="85" t="s">
        <v>1603</v>
      </c>
      <c r="AB269" s="79"/>
      <c r="AC269" s="79" t="b">
        <v>0</v>
      </c>
      <c r="AD269" s="79">
        <v>0</v>
      </c>
      <c r="AE269" s="85" t="s">
        <v>1737</v>
      </c>
      <c r="AF269" s="79" t="b">
        <v>1</v>
      </c>
      <c r="AG269" s="79" t="s">
        <v>1751</v>
      </c>
      <c r="AH269" s="79"/>
      <c r="AI269" s="85" t="s">
        <v>1770</v>
      </c>
      <c r="AJ269" s="79" t="b">
        <v>0</v>
      </c>
      <c r="AK269" s="79">
        <v>42</v>
      </c>
      <c r="AL269" s="85" t="s">
        <v>1682</v>
      </c>
      <c r="AM269" s="79" t="s">
        <v>1775</v>
      </c>
      <c r="AN269" s="79" t="b">
        <v>0</v>
      </c>
      <c r="AO269" s="85" t="s">
        <v>1682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377</v>
      </c>
      <c r="B270" s="64" t="s">
        <v>494</v>
      </c>
      <c r="C270" s="65" t="s">
        <v>5054</v>
      </c>
      <c r="D270" s="66">
        <v>3</v>
      </c>
      <c r="E270" s="67" t="s">
        <v>132</v>
      </c>
      <c r="F270" s="68">
        <v>35</v>
      </c>
      <c r="G270" s="65"/>
      <c r="H270" s="69"/>
      <c r="I270" s="70"/>
      <c r="J270" s="70"/>
      <c r="K270" s="34" t="s">
        <v>65</v>
      </c>
      <c r="L270" s="77">
        <v>270</v>
      </c>
      <c r="M270" s="77"/>
      <c r="N270" s="72"/>
      <c r="O270" s="79" t="s">
        <v>506</v>
      </c>
      <c r="P270" s="81">
        <v>43784.82417824074</v>
      </c>
      <c r="Q270" s="79" t="s">
        <v>607</v>
      </c>
      <c r="R270" s="79"/>
      <c r="S270" s="79"/>
      <c r="T270" s="79"/>
      <c r="U270" s="79"/>
      <c r="V270" s="82" t="s">
        <v>1034</v>
      </c>
      <c r="W270" s="81">
        <v>43784.82417824074</v>
      </c>
      <c r="X270" s="82" t="s">
        <v>1293</v>
      </c>
      <c r="Y270" s="79"/>
      <c r="Z270" s="79"/>
      <c r="AA270" s="85" t="s">
        <v>1603</v>
      </c>
      <c r="AB270" s="79"/>
      <c r="AC270" s="79" t="b">
        <v>0</v>
      </c>
      <c r="AD270" s="79">
        <v>0</v>
      </c>
      <c r="AE270" s="85" t="s">
        <v>1737</v>
      </c>
      <c r="AF270" s="79" t="b">
        <v>1</v>
      </c>
      <c r="AG270" s="79" t="s">
        <v>1751</v>
      </c>
      <c r="AH270" s="79"/>
      <c r="AI270" s="85" t="s">
        <v>1770</v>
      </c>
      <c r="AJ270" s="79" t="b">
        <v>0</v>
      </c>
      <c r="AK270" s="79">
        <v>42</v>
      </c>
      <c r="AL270" s="85" t="s">
        <v>1682</v>
      </c>
      <c r="AM270" s="79" t="s">
        <v>1775</v>
      </c>
      <c r="AN270" s="79" t="b">
        <v>0</v>
      </c>
      <c r="AO270" s="85" t="s">
        <v>1682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377</v>
      </c>
      <c r="B271" s="64" t="s">
        <v>434</v>
      </c>
      <c r="C271" s="65" t="s">
        <v>5054</v>
      </c>
      <c r="D271" s="66">
        <v>3</v>
      </c>
      <c r="E271" s="67" t="s">
        <v>132</v>
      </c>
      <c r="F271" s="68">
        <v>35</v>
      </c>
      <c r="G271" s="65"/>
      <c r="H271" s="69"/>
      <c r="I271" s="70"/>
      <c r="J271" s="70"/>
      <c r="K271" s="34" t="s">
        <v>65</v>
      </c>
      <c r="L271" s="77">
        <v>271</v>
      </c>
      <c r="M271" s="77"/>
      <c r="N271" s="72"/>
      <c r="O271" s="79" t="s">
        <v>506</v>
      </c>
      <c r="P271" s="81">
        <v>43784.82417824074</v>
      </c>
      <c r="Q271" s="79" t="s">
        <v>607</v>
      </c>
      <c r="R271" s="79"/>
      <c r="S271" s="79"/>
      <c r="T271" s="79"/>
      <c r="U271" s="79"/>
      <c r="V271" s="82" t="s">
        <v>1034</v>
      </c>
      <c r="W271" s="81">
        <v>43784.82417824074</v>
      </c>
      <c r="X271" s="82" t="s">
        <v>1293</v>
      </c>
      <c r="Y271" s="79"/>
      <c r="Z271" s="79"/>
      <c r="AA271" s="85" t="s">
        <v>1603</v>
      </c>
      <c r="AB271" s="79"/>
      <c r="AC271" s="79" t="b">
        <v>0</v>
      </c>
      <c r="AD271" s="79">
        <v>0</v>
      </c>
      <c r="AE271" s="85" t="s">
        <v>1737</v>
      </c>
      <c r="AF271" s="79" t="b">
        <v>1</v>
      </c>
      <c r="AG271" s="79" t="s">
        <v>1751</v>
      </c>
      <c r="AH271" s="79"/>
      <c r="AI271" s="85" t="s">
        <v>1770</v>
      </c>
      <c r="AJ271" s="79" t="b">
        <v>0</v>
      </c>
      <c r="AK271" s="79">
        <v>42</v>
      </c>
      <c r="AL271" s="85" t="s">
        <v>1682</v>
      </c>
      <c r="AM271" s="79" t="s">
        <v>1775</v>
      </c>
      <c r="AN271" s="79" t="b">
        <v>0</v>
      </c>
      <c r="AO271" s="85" t="s">
        <v>1682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21</v>
      </c>
      <c r="BK271" s="49">
        <v>100</v>
      </c>
      <c r="BL271" s="48">
        <v>21</v>
      </c>
    </row>
    <row r="272" spans="1:64" ht="15">
      <c r="A272" s="64" t="s">
        <v>378</v>
      </c>
      <c r="B272" s="64" t="s">
        <v>493</v>
      </c>
      <c r="C272" s="65" t="s">
        <v>5054</v>
      </c>
      <c r="D272" s="66">
        <v>3</v>
      </c>
      <c r="E272" s="67" t="s">
        <v>132</v>
      </c>
      <c r="F272" s="68">
        <v>35</v>
      </c>
      <c r="G272" s="65"/>
      <c r="H272" s="69"/>
      <c r="I272" s="70"/>
      <c r="J272" s="70"/>
      <c r="K272" s="34" t="s">
        <v>65</v>
      </c>
      <c r="L272" s="77">
        <v>272</v>
      </c>
      <c r="M272" s="77"/>
      <c r="N272" s="72"/>
      <c r="O272" s="79" t="s">
        <v>506</v>
      </c>
      <c r="P272" s="81">
        <v>43784.824328703704</v>
      </c>
      <c r="Q272" s="79" t="s">
        <v>607</v>
      </c>
      <c r="R272" s="79"/>
      <c r="S272" s="79"/>
      <c r="T272" s="79"/>
      <c r="U272" s="79"/>
      <c r="V272" s="82" t="s">
        <v>1035</v>
      </c>
      <c r="W272" s="81">
        <v>43784.824328703704</v>
      </c>
      <c r="X272" s="82" t="s">
        <v>1294</v>
      </c>
      <c r="Y272" s="79"/>
      <c r="Z272" s="79"/>
      <c r="AA272" s="85" t="s">
        <v>1604</v>
      </c>
      <c r="AB272" s="79"/>
      <c r="AC272" s="79" t="b">
        <v>0</v>
      </c>
      <c r="AD272" s="79">
        <v>0</v>
      </c>
      <c r="AE272" s="85" t="s">
        <v>1737</v>
      </c>
      <c r="AF272" s="79" t="b">
        <v>1</v>
      </c>
      <c r="AG272" s="79" t="s">
        <v>1751</v>
      </c>
      <c r="AH272" s="79"/>
      <c r="AI272" s="85" t="s">
        <v>1770</v>
      </c>
      <c r="AJ272" s="79" t="b">
        <v>0</v>
      </c>
      <c r="AK272" s="79">
        <v>42</v>
      </c>
      <c r="AL272" s="85" t="s">
        <v>1682</v>
      </c>
      <c r="AM272" s="79" t="s">
        <v>1775</v>
      </c>
      <c r="AN272" s="79" t="b">
        <v>0</v>
      </c>
      <c r="AO272" s="85" t="s">
        <v>1682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378</v>
      </c>
      <c r="B273" s="64" t="s">
        <v>494</v>
      </c>
      <c r="C273" s="65" t="s">
        <v>5054</v>
      </c>
      <c r="D273" s="66">
        <v>3</v>
      </c>
      <c r="E273" s="67" t="s">
        <v>132</v>
      </c>
      <c r="F273" s="68">
        <v>35</v>
      </c>
      <c r="G273" s="65"/>
      <c r="H273" s="69"/>
      <c r="I273" s="70"/>
      <c r="J273" s="70"/>
      <c r="K273" s="34" t="s">
        <v>65</v>
      </c>
      <c r="L273" s="77">
        <v>273</v>
      </c>
      <c r="M273" s="77"/>
      <c r="N273" s="72"/>
      <c r="O273" s="79" t="s">
        <v>506</v>
      </c>
      <c r="P273" s="81">
        <v>43784.824328703704</v>
      </c>
      <c r="Q273" s="79" t="s">
        <v>607</v>
      </c>
      <c r="R273" s="79"/>
      <c r="S273" s="79"/>
      <c r="T273" s="79"/>
      <c r="U273" s="79"/>
      <c r="V273" s="82" t="s">
        <v>1035</v>
      </c>
      <c r="W273" s="81">
        <v>43784.824328703704</v>
      </c>
      <c r="X273" s="82" t="s">
        <v>1294</v>
      </c>
      <c r="Y273" s="79"/>
      <c r="Z273" s="79"/>
      <c r="AA273" s="85" t="s">
        <v>1604</v>
      </c>
      <c r="AB273" s="79"/>
      <c r="AC273" s="79" t="b">
        <v>0</v>
      </c>
      <c r="AD273" s="79">
        <v>0</v>
      </c>
      <c r="AE273" s="85" t="s">
        <v>1737</v>
      </c>
      <c r="AF273" s="79" t="b">
        <v>1</v>
      </c>
      <c r="AG273" s="79" t="s">
        <v>1751</v>
      </c>
      <c r="AH273" s="79"/>
      <c r="AI273" s="85" t="s">
        <v>1770</v>
      </c>
      <c r="AJ273" s="79" t="b">
        <v>0</v>
      </c>
      <c r="AK273" s="79">
        <v>42</v>
      </c>
      <c r="AL273" s="85" t="s">
        <v>1682</v>
      </c>
      <c r="AM273" s="79" t="s">
        <v>1775</v>
      </c>
      <c r="AN273" s="79" t="b">
        <v>0</v>
      </c>
      <c r="AO273" s="85" t="s">
        <v>1682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378</v>
      </c>
      <c r="B274" s="64" t="s">
        <v>434</v>
      </c>
      <c r="C274" s="65" t="s">
        <v>5054</v>
      </c>
      <c r="D274" s="66">
        <v>3</v>
      </c>
      <c r="E274" s="67" t="s">
        <v>132</v>
      </c>
      <c r="F274" s="68">
        <v>35</v>
      </c>
      <c r="G274" s="65"/>
      <c r="H274" s="69"/>
      <c r="I274" s="70"/>
      <c r="J274" s="70"/>
      <c r="K274" s="34" t="s">
        <v>65</v>
      </c>
      <c r="L274" s="77">
        <v>274</v>
      </c>
      <c r="M274" s="77"/>
      <c r="N274" s="72"/>
      <c r="O274" s="79" t="s">
        <v>506</v>
      </c>
      <c r="P274" s="81">
        <v>43784.824328703704</v>
      </c>
      <c r="Q274" s="79" t="s">
        <v>607</v>
      </c>
      <c r="R274" s="79"/>
      <c r="S274" s="79"/>
      <c r="T274" s="79"/>
      <c r="U274" s="79"/>
      <c r="V274" s="82" t="s">
        <v>1035</v>
      </c>
      <c r="W274" s="81">
        <v>43784.824328703704</v>
      </c>
      <c r="X274" s="82" t="s">
        <v>1294</v>
      </c>
      <c r="Y274" s="79"/>
      <c r="Z274" s="79"/>
      <c r="AA274" s="85" t="s">
        <v>1604</v>
      </c>
      <c r="AB274" s="79"/>
      <c r="AC274" s="79" t="b">
        <v>0</v>
      </c>
      <c r="AD274" s="79">
        <v>0</v>
      </c>
      <c r="AE274" s="85" t="s">
        <v>1737</v>
      </c>
      <c r="AF274" s="79" t="b">
        <v>1</v>
      </c>
      <c r="AG274" s="79" t="s">
        <v>1751</v>
      </c>
      <c r="AH274" s="79"/>
      <c r="AI274" s="85" t="s">
        <v>1770</v>
      </c>
      <c r="AJ274" s="79" t="b">
        <v>0</v>
      </c>
      <c r="AK274" s="79">
        <v>42</v>
      </c>
      <c r="AL274" s="85" t="s">
        <v>1682</v>
      </c>
      <c r="AM274" s="79" t="s">
        <v>1775</v>
      </c>
      <c r="AN274" s="79" t="b">
        <v>0</v>
      </c>
      <c r="AO274" s="85" t="s">
        <v>1682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21</v>
      </c>
      <c r="BK274" s="49">
        <v>100</v>
      </c>
      <c r="BL274" s="48">
        <v>21</v>
      </c>
    </row>
    <row r="275" spans="1:64" ht="15">
      <c r="A275" s="64" t="s">
        <v>379</v>
      </c>
      <c r="B275" s="64" t="s">
        <v>493</v>
      </c>
      <c r="C275" s="65" t="s">
        <v>5054</v>
      </c>
      <c r="D275" s="66">
        <v>3</v>
      </c>
      <c r="E275" s="67" t="s">
        <v>132</v>
      </c>
      <c r="F275" s="68">
        <v>35</v>
      </c>
      <c r="G275" s="65"/>
      <c r="H275" s="69"/>
      <c r="I275" s="70"/>
      <c r="J275" s="70"/>
      <c r="K275" s="34" t="s">
        <v>65</v>
      </c>
      <c r="L275" s="77">
        <v>275</v>
      </c>
      <c r="M275" s="77"/>
      <c r="N275" s="72"/>
      <c r="O275" s="79" t="s">
        <v>506</v>
      </c>
      <c r="P275" s="81">
        <v>43784.82572916667</v>
      </c>
      <c r="Q275" s="79" t="s">
        <v>607</v>
      </c>
      <c r="R275" s="79"/>
      <c r="S275" s="79"/>
      <c r="T275" s="79"/>
      <c r="U275" s="79"/>
      <c r="V275" s="82" t="s">
        <v>1036</v>
      </c>
      <c r="W275" s="81">
        <v>43784.82572916667</v>
      </c>
      <c r="X275" s="82" t="s">
        <v>1295</v>
      </c>
      <c r="Y275" s="79"/>
      <c r="Z275" s="79"/>
      <c r="AA275" s="85" t="s">
        <v>1605</v>
      </c>
      <c r="AB275" s="79"/>
      <c r="AC275" s="79" t="b">
        <v>0</v>
      </c>
      <c r="AD275" s="79">
        <v>0</v>
      </c>
      <c r="AE275" s="85" t="s">
        <v>1737</v>
      </c>
      <c r="AF275" s="79" t="b">
        <v>1</v>
      </c>
      <c r="AG275" s="79" t="s">
        <v>1751</v>
      </c>
      <c r="AH275" s="79"/>
      <c r="AI275" s="85" t="s">
        <v>1770</v>
      </c>
      <c r="AJ275" s="79" t="b">
        <v>0</v>
      </c>
      <c r="AK275" s="79">
        <v>42</v>
      </c>
      <c r="AL275" s="85" t="s">
        <v>1682</v>
      </c>
      <c r="AM275" s="79" t="s">
        <v>1772</v>
      </c>
      <c r="AN275" s="79" t="b">
        <v>0</v>
      </c>
      <c r="AO275" s="85" t="s">
        <v>1682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379</v>
      </c>
      <c r="B276" s="64" t="s">
        <v>494</v>
      </c>
      <c r="C276" s="65" t="s">
        <v>5054</v>
      </c>
      <c r="D276" s="66">
        <v>3</v>
      </c>
      <c r="E276" s="67" t="s">
        <v>132</v>
      </c>
      <c r="F276" s="68">
        <v>35</v>
      </c>
      <c r="G276" s="65"/>
      <c r="H276" s="69"/>
      <c r="I276" s="70"/>
      <c r="J276" s="70"/>
      <c r="K276" s="34" t="s">
        <v>65</v>
      </c>
      <c r="L276" s="77">
        <v>276</v>
      </c>
      <c r="M276" s="77"/>
      <c r="N276" s="72"/>
      <c r="O276" s="79" t="s">
        <v>506</v>
      </c>
      <c r="P276" s="81">
        <v>43784.82572916667</v>
      </c>
      <c r="Q276" s="79" t="s">
        <v>607</v>
      </c>
      <c r="R276" s="79"/>
      <c r="S276" s="79"/>
      <c r="T276" s="79"/>
      <c r="U276" s="79"/>
      <c r="V276" s="82" t="s">
        <v>1036</v>
      </c>
      <c r="W276" s="81">
        <v>43784.82572916667</v>
      </c>
      <c r="X276" s="82" t="s">
        <v>1295</v>
      </c>
      <c r="Y276" s="79"/>
      <c r="Z276" s="79"/>
      <c r="AA276" s="85" t="s">
        <v>1605</v>
      </c>
      <c r="AB276" s="79"/>
      <c r="AC276" s="79" t="b">
        <v>0</v>
      </c>
      <c r="AD276" s="79">
        <v>0</v>
      </c>
      <c r="AE276" s="85" t="s">
        <v>1737</v>
      </c>
      <c r="AF276" s="79" t="b">
        <v>1</v>
      </c>
      <c r="AG276" s="79" t="s">
        <v>1751</v>
      </c>
      <c r="AH276" s="79"/>
      <c r="AI276" s="85" t="s">
        <v>1770</v>
      </c>
      <c r="AJ276" s="79" t="b">
        <v>0</v>
      </c>
      <c r="AK276" s="79">
        <v>42</v>
      </c>
      <c r="AL276" s="85" t="s">
        <v>1682</v>
      </c>
      <c r="AM276" s="79" t="s">
        <v>1772</v>
      </c>
      <c r="AN276" s="79" t="b">
        <v>0</v>
      </c>
      <c r="AO276" s="85" t="s">
        <v>1682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379</v>
      </c>
      <c r="B277" s="64" t="s">
        <v>434</v>
      </c>
      <c r="C277" s="65" t="s">
        <v>5054</v>
      </c>
      <c r="D277" s="66">
        <v>3</v>
      </c>
      <c r="E277" s="67" t="s">
        <v>132</v>
      </c>
      <c r="F277" s="68">
        <v>35</v>
      </c>
      <c r="G277" s="65"/>
      <c r="H277" s="69"/>
      <c r="I277" s="70"/>
      <c r="J277" s="70"/>
      <c r="K277" s="34" t="s">
        <v>65</v>
      </c>
      <c r="L277" s="77">
        <v>277</v>
      </c>
      <c r="M277" s="77"/>
      <c r="N277" s="72"/>
      <c r="O277" s="79" t="s">
        <v>506</v>
      </c>
      <c r="P277" s="81">
        <v>43784.82572916667</v>
      </c>
      <c r="Q277" s="79" t="s">
        <v>607</v>
      </c>
      <c r="R277" s="79"/>
      <c r="S277" s="79"/>
      <c r="T277" s="79"/>
      <c r="U277" s="79"/>
      <c r="V277" s="82" t="s">
        <v>1036</v>
      </c>
      <c r="W277" s="81">
        <v>43784.82572916667</v>
      </c>
      <c r="X277" s="82" t="s">
        <v>1295</v>
      </c>
      <c r="Y277" s="79"/>
      <c r="Z277" s="79"/>
      <c r="AA277" s="85" t="s">
        <v>1605</v>
      </c>
      <c r="AB277" s="79"/>
      <c r="AC277" s="79" t="b">
        <v>0</v>
      </c>
      <c r="AD277" s="79">
        <v>0</v>
      </c>
      <c r="AE277" s="85" t="s">
        <v>1737</v>
      </c>
      <c r="AF277" s="79" t="b">
        <v>1</v>
      </c>
      <c r="AG277" s="79" t="s">
        <v>1751</v>
      </c>
      <c r="AH277" s="79"/>
      <c r="AI277" s="85" t="s">
        <v>1770</v>
      </c>
      <c r="AJ277" s="79" t="b">
        <v>0</v>
      </c>
      <c r="AK277" s="79">
        <v>42</v>
      </c>
      <c r="AL277" s="85" t="s">
        <v>1682</v>
      </c>
      <c r="AM277" s="79" t="s">
        <v>1772</v>
      </c>
      <c r="AN277" s="79" t="b">
        <v>0</v>
      </c>
      <c r="AO277" s="85" t="s">
        <v>1682</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21</v>
      </c>
      <c r="BK277" s="49">
        <v>100</v>
      </c>
      <c r="BL277" s="48">
        <v>21</v>
      </c>
    </row>
    <row r="278" spans="1:64" ht="15">
      <c r="A278" s="64" t="s">
        <v>380</v>
      </c>
      <c r="B278" s="64" t="s">
        <v>493</v>
      </c>
      <c r="C278" s="65" t="s">
        <v>5054</v>
      </c>
      <c r="D278" s="66">
        <v>3</v>
      </c>
      <c r="E278" s="67" t="s">
        <v>132</v>
      </c>
      <c r="F278" s="68">
        <v>35</v>
      </c>
      <c r="G278" s="65"/>
      <c r="H278" s="69"/>
      <c r="I278" s="70"/>
      <c r="J278" s="70"/>
      <c r="K278" s="34" t="s">
        <v>65</v>
      </c>
      <c r="L278" s="77">
        <v>278</v>
      </c>
      <c r="M278" s="77"/>
      <c r="N278" s="72"/>
      <c r="O278" s="79" t="s">
        <v>506</v>
      </c>
      <c r="P278" s="81">
        <v>43784.82575231481</v>
      </c>
      <c r="Q278" s="79" t="s">
        <v>607</v>
      </c>
      <c r="R278" s="79"/>
      <c r="S278" s="79"/>
      <c r="T278" s="79"/>
      <c r="U278" s="79"/>
      <c r="V278" s="82" t="s">
        <v>1037</v>
      </c>
      <c r="W278" s="81">
        <v>43784.82575231481</v>
      </c>
      <c r="X278" s="82" t="s">
        <v>1296</v>
      </c>
      <c r="Y278" s="79"/>
      <c r="Z278" s="79"/>
      <c r="AA278" s="85" t="s">
        <v>1606</v>
      </c>
      <c r="AB278" s="79"/>
      <c r="AC278" s="79" t="b">
        <v>0</v>
      </c>
      <c r="AD278" s="79">
        <v>0</v>
      </c>
      <c r="AE278" s="85" t="s">
        <v>1737</v>
      </c>
      <c r="AF278" s="79" t="b">
        <v>1</v>
      </c>
      <c r="AG278" s="79" t="s">
        <v>1751</v>
      </c>
      <c r="AH278" s="79"/>
      <c r="AI278" s="85" t="s">
        <v>1770</v>
      </c>
      <c r="AJ278" s="79" t="b">
        <v>0</v>
      </c>
      <c r="AK278" s="79">
        <v>42</v>
      </c>
      <c r="AL278" s="85" t="s">
        <v>1682</v>
      </c>
      <c r="AM278" s="79" t="s">
        <v>1772</v>
      </c>
      <c r="AN278" s="79" t="b">
        <v>0</v>
      </c>
      <c r="AO278" s="85" t="s">
        <v>1682</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380</v>
      </c>
      <c r="B279" s="64" t="s">
        <v>494</v>
      </c>
      <c r="C279" s="65" t="s">
        <v>5054</v>
      </c>
      <c r="D279" s="66">
        <v>3</v>
      </c>
      <c r="E279" s="67" t="s">
        <v>132</v>
      </c>
      <c r="F279" s="68">
        <v>35</v>
      </c>
      <c r="G279" s="65"/>
      <c r="H279" s="69"/>
      <c r="I279" s="70"/>
      <c r="J279" s="70"/>
      <c r="K279" s="34" t="s">
        <v>65</v>
      </c>
      <c r="L279" s="77">
        <v>279</v>
      </c>
      <c r="M279" s="77"/>
      <c r="N279" s="72"/>
      <c r="O279" s="79" t="s">
        <v>506</v>
      </c>
      <c r="P279" s="81">
        <v>43784.82575231481</v>
      </c>
      <c r="Q279" s="79" t="s">
        <v>607</v>
      </c>
      <c r="R279" s="79"/>
      <c r="S279" s="79"/>
      <c r="T279" s="79"/>
      <c r="U279" s="79"/>
      <c r="V279" s="82" t="s">
        <v>1037</v>
      </c>
      <c r="W279" s="81">
        <v>43784.82575231481</v>
      </c>
      <c r="X279" s="82" t="s">
        <v>1296</v>
      </c>
      <c r="Y279" s="79"/>
      <c r="Z279" s="79"/>
      <c r="AA279" s="85" t="s">
        <v>1606</v>
      </c>
      <c r="AB279" s="79"/>
      <c r="AC279" s="79" t="b">
        <v>0</v>
      </c>
      <c r="AD279" s="79">
        <v>0</v>
      </c>
      <c r="AE279" s="85" t="s">
        <v>1737</v>
      </c>
      <c r="AF279" s="79" t="b">
        <v>1</v>
      </c>
      <c r="AG279" s="79" t="s">
        <v>1751</v>
      </c>
      <c r="AH279" s="79"/>
      <c r="AI279" s="85" t="s">
        <v>1770</v>
      </c>
      <c r="AJ279" s="79" t="b">
        <v>0</v>
      </c>
      <c r="AK279" s="79">
        <v>42</v>
      </c>
      <c r="AL279" s="85" t="s">
        <v>1682</v>
      </c>
      <c r="AM279" s="79" t="s">
        <v>1772</v>
      </c>
      <c r="AN279" s="79" t="b">
        <v>0</v>
      </c>
      <c r="AO279" s="85" t="s">
        <v>1682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380</v>
      </c>
      <c r="B280" s="64" t="s">
        <v>434</v>
      </c>
      <c r="C280" s="65" t="s">
        <v>5054</v>
      </c>
      <c r="D280" s="66">
        <v>3</v>
      </c>
      <c r="E280" s="67" t="s">
        <v>132</v>
      </c>
      <c r="F280" s="68">
        <v>35</v>
      </c>
      <c r="G280" s="65"/>
      <c r="H280" s="69"/>
      <c r="I280" s="70"/>
      <c r="J280" s="70"/>
      <c r="K280" s="34" t="s">
        <v>65</v>
      </c>
      <c r="L280" s="77">
        <v>280</v>
      </c>
      <c r="M280" s="77"/>
      <c r="N280" s="72"/>
      <c r="O280" s="79" t="s">
        <v>506</v>
      </c>
      <c r="P280" s="81">
        <v>43784.82575231481</v>
      </c>
      <c r="Q280" s="79" t="s">
        <v>607</v>
      </c>
      <c r="R280" s="79"/>
      <c r="S280" s="79"/>
      <c r="T280" s="79"/>
      <c r="U280" s="79"/>
      <c r="V280" s="82" t="s">
        <v>1037</v>
      </c>
      <c r="W280" s="81">
        <v>43784.82575231481</v>
      </c>
      <c r="X280" s="82" t="s">
        <v>1296</v>
      </c>
      <c r="Y280" s="79"/>
      <c r="Z280" s="79"/>
      <c r="AA280" s="85" t="s">
        <v>1606</v>
      </c>
      <c r="AB280" s="79"/>
      <c r="AC280" s="79" t="b">
        <v>0</v>
      </c>
      <c r="AD280" s="79">
        <v>0</v>
      </c>
      <c r="AE280" s="85" t="s">
        <v>1737</v>
      </c>
      <c r="AF280" s="79" t="b">
        <v>1</v>
      </c>
      <c r="AG280" s="79" t="s">
        <v>1751</v>
      </c>
      <c r="AH280" s="79"/>
      <c r="AI280" s="85" t="s">
        <v>1770</v>
      </c>
      <c r="AJ280" s="79" t="b">
        <v>0</v>
      </c>
      <c r="AK280" s="79">
        <v>42</v>
      </c>
      <c r="AL280" s="85" t="s">
        <v>1682</v>
      </c>
      <c r="AM280" s="79" t="s">
        <v>1772</v>
      </c>
      <c r="AN280" s="79" t="b">
        <v>0</v>
      </c>
      <c r="AO280" s="85" t="s">
        <v>1682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21</v>
      </c>
      <c r="BK280" s="49">
        <v>100</v>
      </c>
      <c r="BL280" s="48">
        <v>21</v>
      </c>
    </row>
    <row r="281" spans="1:64" ht="15">
      <c r="A281" s="64" t="s">
        <v>381</v>
      </c>
      <c r="B281" s="64" t="s">
        <v>493</v>
      </c>
      <c r="C281" s="65" t="s">
        <v>5054</v>
      </c>
      <c r="D281" s="66">
        <v>3</v>
      </c>
      <c r="E281" s="67" t="s">
        <v>132</v>
      </c>
      <c r="F281" s="68">
        <v>35</v>
      </c>
      <c r="G281" s="65"/>
      <c r="H281" s="69"/>
      <c r="I281" s="70"/>
      <c r="J281" s="70"/>
      <c r="K281" s="34" t="s">
        <v>65</v>
      </c>
      <c r="L281" s="77">
        <v>281</v>
      </c>
      <c r="M281" s="77"/>
      <c r="N281" s="72"/>
      <c r="O281" s="79" t="s">
        <v>506</v>
      </c>
      <c r="P281" s="81">
        <v>43784.826215277775</v>
      </c>
      <c r="Q281" s="79" t="s">
        <v>607</v>
      </c>
      <c r="R281" s="79"/>
      <c r="S281" s="79"/>
      <c r="T281" s="79"/>
      <c r="U281" s="79"/>
      <c r="V281" s="82" t="s">
        <v>1038</v>
      </c>
      <c r="W281" s="81">
        <v>43784.826215277775</v>
      </c>
      <c r="X281" s="82" t="s">
        <v>1297</v>
      </c>
      <c r="Y281" s="79"/>
      <c r="Z281" s="79"/>
      <c r="AA281" s="85" t="s">
        <v>1607</v>
      </c>
      <c r="AB281" s="79"/>
      <c r="AC281" s="79" t="b">
        <v>0</v>
      </c>
      <c r="AD281" s="79">
        <v>0</v>
      </c>
      <c r="AE281" s="85" t="s">
        <v>1737</v>
      </c>
      <c r="AF281" s="79" t="b">
        <v>1</v>
      </c>
      <c r="AG281" s="79" t="s">
        <v>1751</v>
      </c>
      <c r="AH281" s="79"/>
      <c r="AI281" s="85" t="s">
        <v>1770</v>
      </c>
      <c r="AJ281" s="79" t="b">
        <v>0</v>
      </c>
      <c r="AK281" s="79">
        <v>42</v>
      </c>
      <c r="AL281" s="85" t="s">
        <v>1682</v>
      </c>
      <c r="AM281" s="79" t="s">
        <v>1775</v>
      </c>
      <c r="AN281" s="79" t="b">
        <v>0</v>
      </c>
      <c r="AO281" s="85" t="s">
        <v>1682</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381</v>
      </c>
      <c r="B282" s="64" t="s">
        <v>494</v>
      </c>
      <c r="C282" s="65" t="s">
        <v>5054</v>
      </c>
      <c r="D282" s="66">
        <v>3</v>
      </c>
      <c r="E282" s="67" t="s">
        <v>132</v>
      </c>
      <c r="F282" s="68">
        <v>35</v>
      </c>
      <c r="G282" s="65"/>
      <c r="H282" s="69"/>
      <c r="I282" s="70"/>
      <c r="J282" s="70"/>
      <c r="K282" s="34" t="s">
        <v>65</v>
      </c>
      <c r="L282" s="77">
        <v>282</v>
      </c>
      <c r="M282" s="77"/>
      <c r="N282" s="72"/>
      <c r="O282" s="79" t="s">
        <v>506</v>
      </c>
      <c r="P282" s="81">
        <v>43784.826215277775</v>
      </c>
      <c r="Q282" s="79" t="s">
        <v>607</v>
      </c>
      <c r="R282" s="79"/>
      <c r="S282" s="79"/>
      <c r="T282" s="79"/>
      <c r="U282" s="79"/>
      <c r="V282" s="82" t="s">
        <v>1038</v>
      </c>
      <c r="W282" s="81">
        <v>43784.826215277775</v>
      </c>
      <c r="X282" s="82" t="s">
        <v>1297</v>
      </c>
      <c r="Y282" s="79"/>
      <c r="Z282" s="79"/>
      <c r="AA282" s="85" t="s">
        <v>1607</v>
      </c>
      <c r="AB282" s="79"/>
      <c r="AC282" s="79" t="b">
        <v>0</v>
      </c>
      <c r="AD282" s="79">
        <v>0</v>
      </c>
      <c r="AE282" s="85" t="s">
        <v>1737</v>
      </c>
      <c r="AF282" s="79" t="b">
        <v>1</v>
      </c>
      <c r="AG282" s="79" t="s">
        <v>1751</v>
      </c>
      <c r="AH282" s="79"/>
      <c r="AI282" s="85" t="s">
        <v>1770</v>
      </c>
      <c r="AJ282" s="79" t="b">
        <v>0</v>
      </c>
      <c r="AK282" s="79">
        <v>42</v>
      </c>
      <c r="AL282" s="85" t="s">
        <v>1682</v>
      </c>
      <c r="AM282" s="79" t="s">
        <v>1775</v>
      </c>
      <c r="AN282" s="79" t="b">
        <v>0</v>
      </c>
      <c r="AO282" s="85" t="s">
        <v>1682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381</v>
      </c>
      <c r="B283" s="64" t="s">
        <v>434</v>
      </c>
      <c r="C283" s="65" t="s">
        <v>5054</v>
      </c>
      <c r="D283" s="66">
        <v>3</v>
      </c>
      <c r="E283" s="67" t="s">
        <v>132</v>
      </c>
      <c r="F283" s="68">
        <v>35</v>
      </c>
      <c r="G283" s="65"/>
      <c r="H283" s="69"/>
      <c r="I283" s="70"/>
      <c r="J283" s="70"/>
      <c r="K283" s="34" t="s">
        <v>65</v>
      </c>
      <c r="L283" s="77">
        <v>283</v>
      </c>
      <c r="M283" s="77"/>
      <c r="N283" s="72"/>
      <c r="O283" s="79" t="s">
        <v>506</v>
      </c>
      <c r="P283" s="81">
        <v>43784.826215277775</v>
      </c>
      <c r="Q283" s="79" t="s">
        <v>607</v>
      </c>
      <c r="R283" s="79"/>
      <c r="S283" s="79"/>
      <c r="T283" s="79"/>
      <c r="U283" s="79"/>
      <c r="V283" s="82" t="s">
        <v>1038</v>
      </c>
      <c r="W283" s="81">
        <v>43784.826215277775</v>
      </c>
      <c r="X283" s="82" t="s">
        <v>1297</v>
      </c>
      <c r="Y283" s="79"/>
      <c r="Z283" s="79"/>
      <c r="AA283" s="85" t="s">
        <v>1607</v>
      </c>
      <c r="AB283" s="79"/>
      <c r="AC283" s="79" t="b">
        <v>0</v>
      </c>
      <c r="AD283" s="79">
        <v>0</v>
      </c>
      <c r="AE283" s="85" t="s">
        <v>1737</v>
      </c>
      <c r="AF283" s="79" t="b">
        <v>1</v>
      </c>
      <c r="AG283" s="79" t="s">
        <v>1751</v>
      </c>
      <c r="AH283" s="79"/>
      <c r="AI283" s="85" t="s">
        <v>1770</v>
      </c>
      <c r="AJ283" s="79" t="b">
        <v>0</v>
      </c>
      <c r="AK283" s="79">
        <v>42</v>
      </c>
      <c r="AL283" s="85" t="s">
        <v>1682</v>
      </c>
      <c r="AM283" s="79" t="s">
        <v>1775</v>
      </c>
      <c r="AN283" s="79" t="b">
        <v>0</v>
      </c>
      <c r="AO283" s="85" t="s">
        <v>1682</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21</v>
      </c>
      <c r="BK283" s="49">
        <v>100</v>
      </c>
      <c r="BL283" s="48">
        <v>21</v>
      </c>
    </row>
    <row r="284" spans="1:64" ht="15">
      <c r="A284" s="64" t="s">
        <v>382</v>
      </c>
      <c r="B284" s="64" t="s">
        <v>493</v>
      </c>
      <c r="C284" s="65" t="s">
        <v>5054</v>
      </c>
      <c r="D284" s="66">
        <v>3</v>
      </c>
      <c r="E284" s="67" t="s">
        <v>132</v>
      </c>
      <c r="F284" s="68">
        <v>35</v>
      </c>
      <c r="G284" s="65"/>
      <c r="H284" s="69"/>
      <c r="I284" s="70"/>
      <c r="J284" s="70"/>
      <c r="K284" s="34" t="s">
        <v>65</v>
      </c>
      <c r="L284" s="77">
        <v>284</v>
      </c>
      <c r="M284" s="77"/>
      <c r="N284" s="72"/>
      <c r="O284" s="79" t="s">
        <v>506</v>
      </c>
      <c r="P284" s="81">
        <v>43784.82628472222</v>
      </c>
      <c r="Q284" s="79" t="s">
        <v>607</v>
      </c>
      <c r="R284" s="79"/>
      <c r="S284" s="79"/>
      <c r="T284" s="79"/>
      <c r="U284" s="79"/>
      <c r="V284" s="82" t="s">
        <v>894</v>
      </c>
      <c r="W284" s="81">
        <v>43784.82628472222</v>
      </c>
      <c r="X284" s="82" t="s">
        <v>1298</v>
      </c>
      <c r="Y284" s="79"/>
      <c r="Z284" s="79"/>
      <c r="AA284" s="85" t="s">
        <v>1608</v>
      </c>
      <c r="AB284" s="79"/>
      <c r="AC284" s="79" t="b">
        <v>0</v>
      </c>
      <c r="AD284" s="79">
        <v>0</v>
      </c>
      <c r="AE284" s="85" t="s">
        <v>1737</v>
      </c>
      <c r="AF284" s="79" t="b">
        <v>1</v>
      </c>
      <c r="AG284" s="79" t="s">
        <v>1751</v>
      </c>
      <c r="AH284" s="79"/>
      <c r="AI284" s="85" t="s">
        <v>1770</v>
      </c>
      <c r="AJ284" s="79" t="b">
        <v>0</v>
      </c>
      <c r="AK284" s="79">
        <v>42</v>
      </c>
      <c r="AL284" s="85" t="s">
        <v>1682</v>
      </c>
      <c r="AM284" s="79" t="s">
        <v>1772</v>
      </c>
      <c r="AN284" s="79" t="b">
        <v>0</v>
      </c>
      <c r="AO284" s="85" t="s">
        <v>1682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382</v>
      </c>
      <c r="B285" s="64" t="s">
        <v>494</v>
      </c>
      <c r="C285" s="65" t="s">
        <v>5054</v>
      </c>
      <c r="D285" s="66">
        <v>3</v>
      </c>
      <c r="E285" s="67" t="s">
        <v>132</v>
      </c>
      <c r="F285" s="68">
        <v>35</v>
      </c>
      <c r="G285" s="65"/>
      <c r="H285" s="69"/>
      <c r="I285" s="70"/>
      <c r="J285" s="70"/>
      <c r="K285" s="34" t="s">
        <v>65</v>
      </c>
      <c r="L285" s="77">
        <v>285</v>
      </c>
      <c r="M285" s="77"/>
      <c r="N285" s="72"/>
      <c r="O285" s="79" t="s">
        <v>506</v>
      </c>
      <c r="P285" s="81">
        <v>43784.82628472222</v>
      </c>
      <c r="Q285" s="79" t="s">
        <v>607</v>
      </c>
      <c r="R285" s="79"/>
      <c r="S285" s="79"/>
      <c r="T285" s="79"/>
      <c r="U285" s="79"/>
      <c r="V285" s="82" t="s">
        <v>894</v>
      </c>
      <c r="W285" s="81">
        <v>43784.82628472222</v>
      </c>
      <c r="X285" s="82" t="s">
        <v>1298</v>
      </c>
      <c r="Y285" s="79"/>
      <c r="Z285" s="79"/>
      <c r="AA285" s="85" t="s">
        <v>1608</v>
      </c>
      <c r="AB285" s="79"/>
      <c r="AC285" s="79" t="b">
        <v>0</v>
      </c>
      <c r="AD285" s="79">
        <v>0</v>
      </c>
      <c r="AE285" s="85" t="s">
        <v>1737</v>
      </c>
      <c r="AF285" s="79" t="b">
        <v>1</v>
      </c>
      <c r="AG285" s="79" t="s">
        <v>1751</v>
      </c>
      <c r="AH285" s="79"/>
      <c r="AI285" s="85" t="s">
        <v>1770</v>
      </c>
      <c r="AJ285" s="79" t="b">
        <v>0</v>
      </c>
      <c r="AK285" s="79">
        <v>42</v>
      </c>
      <c r="AL285" s="85" t="s">
        <v>1682</v>
      </c>
      <c r="AM285" s="79" t="s">
        <v>1772</v>
      </c>
      <c r="AN285" s="79" t="b">
        <v>0</v>
      </c>
      <c r="AO285" s="85" t="s">
        <v>1682</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382</v>
      </c>
      <c r="B286" s="64" t="s">
        <v>434</v>
      </c>
      <c r="C286" s="65" t="s">
        <v>5054</v>
      </c>
      <c r="D286" s="66">
        <v>3</v>
      </c>
      <c r="E286" s="67" t="s">
        <v>132</v>
      </c>
      <c r="F286" s="68">
        <v>35</v>
      </c>
      <c r="G286" s="65"/>
      <c r="H286" s="69"/>
      <c r="I286" s="70"/>
      <c r="J286" s="70"/>
      <c r="K286" s="34" t="s">
        <v>65</v>
      </c>
      <c r="L286" s="77">
        <v>286</v>
      </c>
      <c r="M286" s="77"/>
      <c r="N286" s="72"/>
      <c r="O286" s="79" t="s">
        <v>506</v>
      </c>
      <c r="P286" s="81">
        <v>43784.82628472222</v>
      </c>
      <c r="Q286" s="79" t="s">
        <v>607</v>
      </c>
      <c r="R286" s="79"/>
      <c r="S286" s="79"/>
      <c r="T286" s="79"/>
      <c r="U286" s="79"/>
      <c r="V286" s="82" t="s">
        <v>894</v>
      </c>
      <c r="W286" s="81">
        <v>43784.82628472222</v>
      </c>
      <c r="X286" s="82" t="s">
        <v>1298</v>
      </c>
      <c r="Y286" s="79"/>
      <c r="Z286" s="79"/>
      <c r="AA286" s="85" t="s">
        <v>1608</v>
      </c>
      <c r="AB286" s="79"/>
      <c r="AC286" s="79" t="b">
        <v>0</v>
      </c>
      <c r="AD286" s="79">
        <v>0</v>
      </c>
      <c r="AE286" s="85" t="s">
        <v>1737</v>
      </c>
      <c r="AF286" s="79" t="b">
        <v>1</v>
      </c>
      <c r="AG286" s="79" t="s">
        <v>1751</v>
      </c>
      <c r="AH286" s="79"/>
      <c r="AI286" s="85" t="s">
        <v>1770</v>
      </c>
      <c r="AJ286" s="79" t="b">
        <v>0</v>
      </c>
      <c r="AK286" s="79">
        <v>42</v>
      </c>
      <c r="AL286" s="85" t="s">
        <v>1682</v>
      </c>
      <c r="AM286" s="79" t="s">
        <v>1772</v>
      </c>
      <c r="AN286" s="79" t="b">
        <v>0</v>
      </c>
      <c r="AO286" s="85" t="s">
        <v>1682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21</v>
      </c>
      <c r="BK286" s="49">
        <v>100</v>
      </c>
      <c r="BL286" s="48">
        <v>21</v>
      </c>
    </row>
    <row r="287" spans="1:64" ht="15">
      <c r="A287" s="64" t="s">
        <v>383</v>
      </c>
      <c r="B287" s="64" t="s">
        <v>493</v>
      </c>
      <c r="C287" s="65" t="s">
        <v>5054</v>
      </c>
      <c r="D287" s="66">
        <v>3</v>
      </c>
      <c r="E287" s="67" t="s">
        <v>132</v>
      </c>
      <c r="F287" s="68">
        <v>35</v>
      </c>
      <c r="G287" s="65"/>
      <c r="H287" s="69"/>
      <c r="I287" s="70"/>
      <c r="J287" s="70"/>
      <c r="K287" s="34" t="s">
        <v>65</v>
      </c>
      <c r="L287" s="77">
        <v>287</v>
      </c>
      <c r="M287" s="77"/>
      <c r="N287" s="72"/>
      <c r="O287" s="79" t="s">
        <v>506</v>
      </c>
      <c r="P287" s="81">
        <v>43784.82800925926</v>
      </c>
      <c r="Q287" s="79" t="s">
        <v>607</v>
      </c>
      <c r="R287" s="79"/>
      <c r="S287" s="79"/>
      <c r="T287" s="79"/>
      <c r="U287" s="79"/>
      <c r="V287" s="82" t="s">
        <v>1039</v>
      </c>
      <c r="W287" s="81">
        <v>43784.82800925926</v>
      </c>
      <c r="X287" s="82" t="s">
        <v>1299</v>
      </c>
      <c r="Y287" s="79"/>
      <c r="Z287" s="79"/>
      <c r="AA287" s="85" t="s">
        <v>1609</v>
      </c>
      <c r="AB287" s="79"/>
      <c r="AC287" s="79" t="b">
        <v>0</v>
      </c>
      <c r="AD287" s="79">
        <v>0</v>
      </c>
      <c r="AE287" s="85" t="s">
        <v>1737</v>
      </c>
      <c r="AF287" s="79" t="b">
        <v>1</v>
      </c>
      <c r="AG287" s="79" t="s">
        <v>1751</v>
      </c>
      <c r="AH287" s="79"/>
      <c r="AI287" s="85" t="s">
        <v>1770</v>
      </c>
      <c r="AJ287" s="79" t="b">
        <v>0</v>
      </c>
      <c r="AK287" s="79">
        <v>42</v>
      </c>
      <c r="AL287" s="85" t="s">
        <v>1682</v>
      </c>
      <c r="AM287" s="79" t="s">
        <v>1772</v>
      </c>
      <c r="AN287" s="79" t="b">
        <v>0</v>
      </c>
      <c r="AO287" s="85" t="s">
        <v>1682</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383</v>
      </c>
      <c r="B288" s="64" t="s">
        <v>494</v>
      </c>
      <c r="C288" s="65" t="s">
        <v>5054</v>
      </c>
      <c r="D288" s="66">
        <v>3</v>
      </c>
      <c r="E288" s="67" t="s">
        <v>132</v>
      </c>
      <c r="F288" s="68">
        <v>35</v>
      </c>
      <c r="G288" s="65"/>
      <c r="H288" s="69"/>
      <c r="I288" s="70"/>
      <c r="J288" s="70"/>
      <c r="K288" s="34" t="s">
        <v>65</v>
      </c>
      <c r="L288" s="77">
        <v>288</v>
      </c>
      <c r="M288" s="77"/>
      <c r="N288" s="72"/>
      <c r="O288" s="79" t="s">
        <v>506</v>
      </c>
      <c r="P288" s="81">
        <v>43784.82800925926</v>
      </c>
      <c r="Q288" s="79" t="s">
        <v>607</v>
      </c>
      <c r="R288" s="79"/>
      <c r="S288" s="79"/>
      <c r="T288" s="79"/>
      <c r="U288" s="79"/>
      <c r="V288" s="82" t="s">
        <v>1039</v>
      </c>
      <c r="W288" s="81">
        <v>43784.82800925926</v>
      </c>
      <c r="X288" s="82" t="s">
        <v>1299</v>
      </c>
      <c r="Y288" s="79"/>
      <c r="Z288" s="79"/>
      <c r="AA288" s="85" t="s">
        <v>1609</v>
      </c>
      <c r="AB288" s="79"/>
      <c r="AC288" s="79" t="b">
        <v>0</v>
      </c>
      <c r="AD288" s="79">
        <v>0</v>
      </c>
      <c r="AE288" s="85" t="s">
        <v>1737</v>
      </c>
      <c r="AF288" s="79" t="b">
        <v>1</v>
      </c>
      <c r="AG288" s="79" t="s">
        <v>1751</v>
      </c>
      <c r="AH288" s="79"/>
      <c r="AI288" s="85" t="s">
        <v>1770</v>
      </c>
      <c r="AJ288" s="79" t="b">
        <v>0</v>
      </c>
      <c r="AK288" s="79">
        <v>42</v>
      </c>
      <c r="AL288" s="85" t="s">
        <v>1682</v>
      </c>
      <c r="AM288" s="79" t="s">
        <v>1772</v>
      </c>
      <c r="AN288" s="79" t="b">
        <v>0</v>
      </c>
      <c r="AO288" s="85" t="s">
        <v>1682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383</v>
      </c>
      <c r="B289" s="64" t="s">
        <v>434</v>
      </c>
      <c r="C289" s="65" t="s">
        <v>5054</v>
      </c>
      <c r="D289" s="66">
        <v>3</v>
      </c>
      <c r="E289" s="67" t="s">
        <v>132</v>
      </c>
      <c r="F289" s="68">
        <v>35</v>
      </c>
      <c r="G289" s="65"/>
      <c r="H289" s="69"/>
      <c r="I289" s="70"/>
      <c r="J289" s="70"/>
      <c r="K289" s="34" t="s">
        <v>65</v>
      </c>
      <c r="L289" s="77">
        <v>289</v>
      </c>
      <c r="M289" s="77"/>
      <c r="N289" s="72"/>
      <c r="O289" s="79" t="s">
        <v>506</v>
      </c>
      <c r="P289" s="81">
        <v>43784.82800925926</v>
      </c>
      <c r="Q289" s="79" t="s">
        <v>607</v>
      </c>
      <c r="R289" s="79"/>
      <c r="S289" s="79"/>
      <c r="T289" s="79"/>
      <c r="U289" s="79"/>
      <c r="V289" s="82" t="s">
        <v>1039</v>
      </c>
      <c r="W289" s="81">
        <v>43784.82800925926</v>
      </c>
      <c r="X289" s="82" t="s">
        <v>1299</v>
      </c>
      <c r="Y289" s="79"/>
      <c r="Z289" s="79"/>
      <c r="AA289" s="85" t="s">
        <v>1609</v>
      </c>
      <c r="AB289" s="79"/>
      <c r="AC289" s="79" t="b">
        <v>0</v>
      </c>
      <c r="AD289" s="79">
        <v>0</v>
      </c>
      <c r="AE289" s="85" t="s">
        <v>1737</v>
      </c>
      <c r="AF289" s="79" t="b">
        <v>1</v>
      </c>
      <c r="AG289" s="79" t="s">
        <v>1751</v>
      </c>
      <c r="AH289" s="79"/>
      <c r="AI289" s="85" t="s">
        <v>1770</v>
      </c>
      <c r="AJ289" s="79" t="b">
        <v>0</v>
      </c>
      <c r="AK289" s="79">
        <v>42</v>
      </c>
      <c r="AL289" s="85" t="s">
        <v>1682</v>
      </c>
      <c r="AM289" s="79" t="s">
        <v>1772</v>
      </c>
      <c r="AN289" s="79" t="b">
        <v>0</v>
      </c>
      <c r="AO289" s="85" t="s">
        <v>1682</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21</v>
      </c>
      <c r="BK289" s="49">
        <v>100</v>
      </c>
      <c r="BL289" s="48">
        <v>21</v>
      </c>
    </row>
    <row r="290" spans="1:64" ht="15">
      <c r="A290" s="64" t="s">
        <v>384</v>
      </c>
      <c r="B290" s="64" t="s">
        <v>493</v>
      </c>
      <c r="C290" s="65" t="s">
        <v>5054</v>
      </c>
      <c r="D290" s="66">
        <v>3</v>
      </c>
      <c r="E290" s="67" t="s">
        <v>132</v>
      </c>
      <c r="F290" s="68">
        <v>35</v>
      </c>
      <c r="G290" s="65"/>
      <c r="H290" s="69"/>
      <c r="I290" s="70"/>
      <c r="J290" s="70"/>
      <c r="K290" s="34" t="s">
        <v>65</v>
      </c>
      <c r="L290" s="77">
        <v>290</v>
      </c>
      <c r="M290" s="77"/>
      <c r="N290" s="72"/>
      <c r="O290" s="79" t="s">
        <v>506</v>
      </c>
      <c r="P290" s="81">
        <v>43784.82877314815</v>
      </c>
      <c r="Q290" s="79" t="s">
        <v>607</v>
      </c>
      <c r="R290" s="79"/>
      <c r="S290" s="79"/>
      <c r="T290" s="79"/>
      <c r="U290" s="79"/>
      <c r="V290" s="82" t="s">
        <v>1040</v>
      </c>
      <c r="W290" s="81">
        <v>43784.82877314815</v>
      </c>
      <c r="X290" s="82" t="s">
        <v>1300</v>
      </c>
      <c r="Y290" s="79"/>
      <c r="Z290" s="79"/>
      <c r="AA290" s="85" t="s">
        <v>1610</v>
      </c>
      <c r="AB290" s="79"/>
      <c r="AC290" s="79" t="b">
        <v>0</v>
      </c>
      <c r="AD290" s="79">
        <v>0</v>
      </c>
      <c r="AE290" s="85" t="s">
        <v>1737</v>
      </c>
      <c r="AF290" s="79" t="b">
        <v>1</v>
      </c>
      <c r="AG290" s="79" t="s">
        <v>1751</v>
      </c>
      <c r="AH290" s="79"/>
      <c r="AI290" s="85" t="s">
        <v>1770</v>
      </c>
      <c r="AJ290" s="79" t="b">
        <v>0</v>
      </c>
      <c r="AK290" s="79">
        <v>42</v>
      </c>
      <c r="AL290" s="85" t="s">
        <v>1682</v>
      </c>
      <c r="AM290" s="79" t="s">
        <v>1775</v>
      </c>
      <c r="AN290" s="79" t="b">
        <v>0</v>
      </c>
      <c r="AO290" s="85" t="s">
        <v>1682</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384</v>
      </c>
      <c r="B291" s="64" t="s">
        <v>494</v>
      </c>
      <c r="C291" s="65" t="s">
        <v>5054</v>
      </c>
      <c r="D291" s="66">
        <v>3</v>
      </c>
      <c r="E291" s="67" t="s">
        <v>132</v>
      </c>
      <c r="F291" s="68">
        <v>35</v>
      </c>
      <c r="G291" s="65"/>
      <c r="H291" s="69"/>
      <c r="I291" s="70"/>
      <c r="J291" s="70"/>
      <c r="K291" s="34" t="s">
        <v>65</v>
      </c>
      <c r="L291" s="77">
        <v>291</v>
      </c>
      <c r="M291" s="77"/>
      <c r="N291" s="72"/>
      <c r="O291" s="79" t="s">
        <v>506</v>
      </c>
      <c r="P291" s="81">
        <v>43784.82877314815</v>
      </c>
      <c r="Q291" s="79" t="s">
        <v>607</v>
      </c>
      <c r="R291" s="79"/>
      <c r="S291" s="79"/>
      <c r="T291" s="79"/>
      <c r="U291" s="79"/>
      <c r="V291" s="82" t="s">
        <v>1040</v>
      </c>
      <c r="W291" s="81">
        <v>43784.82877314815</v>
      </c>
      <c r="X291" s="82" t="s">
        <v>1300</v>
      </c>
      <c r="Y291" s="79"/>
      <c r="Z291" s="79"/>
      <c r="AA291" s="85" t="s">
        <v>1610</v>
      </c>
      <c r="AB291" s="79"/>
      <c r="AC291" s="79" t="b">
        <v>0</v>
      </c>
      <c r="AD291" s="79">
        <v>0</v>
      </c>
      <c r="AE291" s="85" t="s">
        <v>1737</v>
      </c>
      <c r="AF291" s="79" t="b">
        <v>1</v>
      </c>
      <c r="AG291" s="79" t="s">
        <v>1751</v>
      </c>
      <c r="AH291" s="79"/>
      <c r="AI291" s="85" t="s">
        <v>1770</v>
      </c>
      <c r="AJ291" s="79" t="b">
        <v>0</v>
      </c>
      <c r="AK291" s="79">
        <v>42</v>
      </c>
      <c r="AL291" s="85" t="s">
        <v>1682</v>
      </c>
      <c r="AM291" s="79" t="s">
        <v>1775</v>
      </c>
      <c r="AN291" s="79" t="b">
        <v>0</v>
      </c>
      <c r="AO291" s="85" t="s">
        <v>1682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384</v>
      </c>
      <c r="B292" s="64" t="s">
        <v>434</v>
      </c>
      <c r="C292" s="65" t="s">
        <v>5054</v>
      </c>
      <c r="D292" s="66">
        <v>3</v>
      </c>
      <c r="E292" s="67" t="s">
        <v>132</v>
      </c>
      <c r="F292" s="68">
        <v>35</v>
      </c>
      <c r="G292" s="65"/>
      <c r="H292" s="69"/>
      <c r="I292" s="70"/>
      <c r="J292" s="70"/>
      <c r="K292" s="34" t="s">
        <v>65</v>
      </c>
      <c r="L292" s="77">
        <v>292</v>
      </c>
      <c r="M292" s="77"/>
      <c r="N292" s="72"/>
      <c r="O292" s="79" t="s">
        <v>506</v>
      </c>
      <c r="P292" s="81">
        <v>43784.82877314815</v>
      </c>
      <c r="Q292" s="79" t="s">
        <v>607</v>
      </c>
      <c r="R292" s="79"/>
      <c r="S292" s="79"/>
      <c r="T292" s="79"/>
      <c r="U292" s="79"/>
      <c r="V292" s="82" t="s">
        <v>1040</v>
      </c>
      <c r="W292" s="81">
        <v>43784.82877314815</v>
      </c>
      <c r="X292" s="82" t="s">
        <v>1300</v>
      </c>
      <c r="Y292" s="79"/>
      <c r="Z292" s="79"/>
      <c r="AA292" s="85" t="s">
        <v>1610</v>
      </c>
      <c r="AB292" s="79"/>
      <c r="AC292" s="79" t="b">
        <v>0</v>
      </c>
      <c r="AD292" s="79">
        <v>0</v>
      </c>
      <c r="AE292" s="85" t="s">
        <v>1737</v>
      </c>
      <c r="AF292" s="79" t="b">
        <v>1</v>
      </c>
      <c r="AG292" s="79" t="s">
        <v>1751</v>
      </c>
      <c r="AH292" s="79"/>
      <c r="AI292" s="85" t="s">
        <v>1770</v>
      </c>
      <c r="AJ292" s="79" t="b">
        <v>0</v>
      </c>
      <c r="AK292" s="79">
        <v>42</v>
      </c>
      <c r="AL292" s="85" t="s">
        <v>1682</v>
      </c>
      <c r="AM292" s="79" t="s">
        <v>1775</v>
      </c>
      <c r="AN292" s="79" t="b">
        <v>0</v>
      </c>
      <c r="AO292" s="85" t="s">
        <v>1682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21</v>
      </c>
      <c r="BK292" s="49">
        <v>100</v>
      </c>
      <c r="BL292" s="48">
        <v>21</v>
      </c>
    </row>
    <row r="293" spans="1:64" ht="15">
      <c r="A293" s="64" t="s">
        <v>385</v>
      </c>
      <c r="B293" s="64" t="s">
        <v>493</v>
      </c>
      <c r="C293" s="65" t="s">
        <v>5054</v>
      </c>
      <c r="D293" s="66">
        <v>3</v>
      </c>
      <c r="E293" s="67" t="s">
        <v>132</v>
      </c>
      <c r="F293" s="68">
        <v>35</v>
      </c>
      <c r="G293" s="65"/>
      <c r="H293" s="69"/>
      <c r="I293" s="70"/>
      <c r="J293" s="70"/>
      <c r="K293" s="34" t="s">
        <v>65</v>
      </c>
      <c r="L293" s="77">
        <v>293</v>
      </c>
      <c r="M293" s="77"/>
      <c r="N293" s="72"/>
      <c r="O293" s="79" t="s">
        <v>506</v>
      </c>
      <c r="P293" s="81">
        <v>43784.83896990741</v>
      </c>
      <c r="Q293" s="79" t="s">
        <v>607</v>
      </c>
      <c r="R293" s="79"/>
      <c r="S293" s="79"/>
      <c r="T293" s="79"/>
      <c r="U293" s="79"/>
      <c r="V293" s="82" t="s">
        <v>1041</v>
      </c>
      <c r="W293" s="81">
        <v>43784.83896990741</v>
      </c>
      <c r="X293" s="82" t="s">
        <v>1301</v>
      </c>
      <c r="Y293" s="79"/>
      <c r="Z293" s="79"/>
      <c r="AA293" s="85" t="s">
        <v>1611</v>
      </c>
      <c r="AB293" s="79"/>
      <c r="AC293" s="79" t="b">
        <v>0</v>
      </c>
      <c r="AD293" s="79">
        <v>0</v>
      </c>
      <c r="AE293" s="85" t="s">
        <v>1737</v>
      </c>
      <c r="AF293" s="79" t="b">
        <v>1</v>
      </c>
      <c r="AG293" s="79" t="s">
        <v>1751</v>
      </c>
      <c r="AH293" s="79"/>
      <c r="AI293" s="85" t="s">
        <v>1770</v>
      </c>
      <c r="AJ293" s="79" t="b">
        <v>0</v>
      </c>
      <c r="AK293" s="79">
        <v>42</v>
      </c>
      <c r="AL293" s="85" t="s">
        <v>1682</v>
      </c>
      <c r="AM293" s="79" t="s">
        <v>1773</v>
      </c>
      <c r="AN293" s="79" t="b">
        <v>0</v>
      </c>
      <c r="AO293" s="85" t="s">
        <v>1682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385</v>
      </c>
      <c r="B294" s="64" t="s">
        <v>494</v>
      </c>
      <c r="C294" s="65" t="s">
        <v>5054</v>
      </c>
      <c r="D294" s="66">
        <v>3</v>
      </c>
      <c r="E294" s="67" t="s">
        <v>132</v>
      </c>
      <c r="F294" s="68">
        <v>35</v>
      </c>
      <c r="G294" s="65"/>
      <c r="H294" s="69"/>
      <c r="I294" s="70"/>
      <c r="J294" s="70"/>
      <c r="K294" s="34" t="s">
        <v>65</v>
      </c>
      <c r="L294" s="77">
        <v>294</v>
      </c>
      <c r="M294" s="77"/>
      <c r="N294" s="72"/>
      <c r="O294" s="79" t="s">
        <v>506</v>
      </c>
      <c r="P294" s="81">
        <v>43784.83896990741</v>
      </c>
      <c r="Q294" s="79" t="s">
        <v>607</v>
      </c>
      <c r="R294" s="79"/>
      <c r="S294" s="79"/>
      <c r="T294" s="79"/>
      <c r="U294" s="79"/>
      <c r="V294" s="82" t="s">
        <v>1041</v>
      </c>
      <c r="W294" s="81">
        <v>43784.83896990741</v>
      </c>
      <c r="X294" s="82" t="s">
        <v>1301</v>
      </c>
      <c r="Y294" s="79"/>
      <c r="Z294" s="79"/>
      <c r="AA294" s="85" t="s">
        <v>1611</v>
      </c>
      <c r="AB294" s="79"/>
      <c r="AC294" s="79" t="b">
        <v>0</v>
      </c>
      <c r="AD294" s="79">
        <v>0</v>
      </c>
      <c r="AE294" s="85" t="s">
        <v>1737</v>
      </c>
      <c r="AF294" s="79" t="b">
        <v>1</v>
      </c>
      <c r="AG294" s="79" t="s">
        <v>1751</v>
      </c>
      <c r="AH294" s="79"/>
      <c r="AI294" s="85" t="s">
        <v>1770</v>
      </c>
      <c r="AJ294" s="79" t="b">
        <v>0</v>
      </c>
      <c r="AK294" s="79">
        <v>42</v>
      </c>
      <c r="AL294" s="85" t="s">
        <v>1682</v>
      </c>
      <c r="AM294" s="79" t="s">
        <v>1773</v>
      </c>
      <c r="AN294" s="79" t="b">
        <v>0</v>
      </c>
      <c r="AO294" s="85" t="s">
        <v>1682</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385</v>
      </c>
      <c r="B295" s="64" t="s">
        <v>434</v>
      </c>
      <c r="C295" s="65" t="s">
        <v>5054</v>
      </c>
      <c r="D295" s="66">
        <v>3</v>
      </c>
      <c r="E295" s="67" t="s">
        <v>132</v>
      </c>
      <c r="F295" s="68">
        <v>35</v>
      </c>
      <c r="G295" s="65"/>
      <c r="H295" s="69"/>
      <c r="I295" s="70"/>
      <c r="J295" s="70"/>
      <c r="K295" s="34" t="s">
        <v>65</v>
      </c>
      <c r="L295" s="77">
        <v>295</v>
      </c>
      <c r="M295" s="77"/>
      <c r="N295" s="72"/>
      <c r="O295" s="79" t="s">
        <v>506</v>
      </c>
      <c r="P295" s="81">
        <v>43784.83896990741</v>
      </c>
      <c r="Q295" s="79" t="s">
        <v>607</v>
      </c>
      <c r="R295" s="79"/>
      <c r="S295" s="79"/>
      <c r="T295" s="79"/>
      <c r="U295" s="79"/>
      <c r="V295" s="82" t="s">
        <v>1041</v>
      </c>
      <c r="W295" s="81">
        <v>43784.83896990741</v>
      </c>
      <c r="X295" s="82" t="s">
        <v>1301</v>
      </c>
      <c r="Y295" s="79"/>
      <c r="Z295" s="79"/>
      <c r="AA295" s="85" t="s">
        <v>1611</v>
      </c>
      <c r="AB295" s="79"/>
      <c r="AC295" s="79" t="b">
        <v>0</v>
      </c>
      <c r="AD295" s="79">
        <v>0</v>
      </c>
      <c r="AE295" s="85" t="s">
        <v>1737</v>
      </c>
      <c r="AF295" s="79" t="b">
        <v>1</v>
      </c>
      <c r="AG295" s="79" t="s">
        <v>1751</v>
      </c>
      <c r="AH295" s="79"/>
      <c r="AI295" s="85" t="s">
        <v>1770</v>
      </c>
      <c r="AJ295" s="79" t="b">
        <v>0</v>
      </c>
      <c r="AK295" s="79">
        <v>42</v>
      </c>
      <c r="AL295" s="85" t="s">
        <v>1682</v>
      </c>
      <c r="AM295" s="79" t="s">
        <v>1773</v>
      </c>
      <c r="AN295" s="79" t="b">
        <v>0</v>
      </c>
      <c r="AO295" s="85" t="s">
        <v>1682</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0</v>
      </c>
      <c r="BE295" s="49">
        <v>0</v>
      </c>
      <c r="BF295" s="48">
        <v>0</v>
      </c>
      <c r="BG295" s="49">
        <v>0</v>
      </c>
      <c r="BH295" s="48">
        <v>0</v>
      </c>
      <c r="BI295" s="49">
        <v>0</v>
      </c>
      <c r="BJ295" s="48">
        <v>21</v>
      </c>
      <c r="BK295" s="49">
        <v>100</v>
      </c>
      <c r="BL295" s="48">
        <v>21</v>
      </c>
    </row>
    <row r="296" spans="1:64" ht="15">
      <c r="A296" s="64" t="s">
        <v>386</v>
      </c>
      <c r="B296" s="64" t="s">
        <v>426</v>
      </c>
      <c r="C296" s="65" t="s">
        <v>5054</v>
      </c>
      <c r="D296" s="66">
        <v>3</v>
      </c>
      <c r="E296" s="67" t="s">
        <v>132</v>
      </c>
      <c r="F296" s="68">
        <v>35</v>
      </c>
      <c r="G296" s="65"/>
      <c r="H296" s="69"/>
      <c r="I296" s="70"/>
      <c r="J296" s="70"/>
      <c r="K296" s="34" t="s">
        <v>65</v>
      </c>
      <c r="L296" s="77">
        <v>296</v>
      </c>
      <c r="M296" s="77"/>
      <c r="N296" s="72"/>
      <c r="O296" s="79" t="s">
        <v>506</v>
      </c>
      <c r="P296" s="81">
        <v>43784.83943287037</v>
      </c>
      <c r="Q296" s="79" t="s">
        <v>608</v>
      </c>
      <c r="R296" s="79"/>
      <c r="S296" s="79"/>
      <c r="T296" s="79" t="s">
        <v>746</v>
      </c>
      <c r="U296" s="79"/>
      <c r="V296" s="82" t="s">
        <v>1042</v>
      </c>
      <c r="W296" s="81">
        <v>43784.83943287037</v>
      </c>
      <c r="X296" s="82" t="s">
        <v>1302</v>
      </c>
      <c r="Y296" s="79"/>
      <c r="Z296" s="79"/>
      <c r="AA296" s="85" t="s">
        <v>1612</v>
      </c>
      <c r="AB296" s="79"/>
      <c r="AC296" s="79" t="b">
        <v>0</v>
      </c>
      <c r="AD296" s="79">
        <v>0</v>
      </c>
      <c r="AE296" s="85" t="s">
        <v>1737</v>
      </c>
      <c r="AF296" s="79" t="b">
        <v>0</v>
      </c>
      <c r="AG296" s="79" t="s">
        <v>1751</v>
      </c>
      <c r="AH296" s="79"/>
      <c r="AI296" s="85" t="s">
        <v>1737</v>
      </c>
      <c r="AJ296" s="79" t="b">
        <v>0</v>
      </c>
      <c r="AK296" s="79">
        <v>16</v>
      </c>
      <c r="AL296" s="85" t="s">
        <v>1674</v>
      </c>
      <c r="AM296" s="79" t="s">
        <v>1775</v>
      </c>
      <c r="AN296" s="79" t="b">
        <v>0</v>
      </c>
      <c r="AO296" s="85" t="s">
        <v>1674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5</v>
      </c>
      <c r="BC296" s="78" t="str">
        <f>REPLACE(INDEX(GroupVertices[Group],MATCH(Edges[[#This Row],[Vertex 2]],GroupVertices[Vertex],0)),1,1,"")</f>
        <v>5</v>
      </c>
      <c r="BD296" s="48">
        <v>0</v>
      </c>
      <c r="BE296" s="49">
        <v>0</v>
      </c>
      <c r="BF296" s="48">
        <v>0</v>
      </c>
      <c r="BG296" s="49">
        <v>0</v>
      </c>
      <c r="BH296" s="48">
        <v>0</v>
      </c>
      <c r="BI296" s="49">
        <v>0</v>
      </c>
      <c r="BJ296" s="48">
        <v>24</v>
      </c>
      <c r="BK296" s="49">
        <v>100</v>
      </c>
      <c r="BL296" s="48">
        <v>24</v>
      </c>
    </row>
    <row r="297" spans="1:64" ht="15">
      <c r="A297" s="64" t="s">
        <v>387</v>
      </c>
      <c r="B297" s="64" t="s">
        <v>493</v>
      </c>
      <c r="C297" s="65" t="s">
        <v>5054</v>
      </c>
      <c r="D297" s="66">
        <v>3</v>
      </c>
      <c r="E297" s="67" t="s">
        <v>132</v>
      </c>
      <c r="F297" s="68">
        <v>35</v>
      </c>
      <c r="G297" s="65"/>
      <c r="H297" s="69"/>
      <c r="I297" s="70"/>
      <c r="J297" s="70"/>
      <c r="K297" s="34" t="s">
        <v>65</v>
      </c>
      <c r="L297" s="77">
        <v>297</v>
      </c>
      <c r="M297" s="77"/>
      <c r="N297" s="72"/>
      <c r="O297" s="79" t="s">
        <v>506</v>
      </c>
      <c r="P297" s="81">
        <v>43784.84657407407</v>
      </c>
      <c r="Q297" s="79" t="s">
        <v>607</v>
      </c>
      <c r="R297" s="79"/>
      <c r="S297" s="79"/>
      <c r="T297" s="79"/>
      <c r="U297" s="79"/>
      <c r="V297" s="82" t="s">
        <v>1043</v>
      </c>
      <c r="W297" s="81">
        <v>43784.84657407407</v>
      </c>
      <c r="X297" s="82" t="s">
        <v>1303</v>
      </c>
      <c r="Y297" s="79"/>
      <c r="Z297" s="79"/>
      <c r="AA297" s="85" t="s">
        <v>1613</v>
      </c>
      <c r="AB297" s="79"/>
      <c r="AC297" s="79" t="b">
        <v>0</v>
      </c>
      <c r="AD297" s="79">
        <v>0</v>
      </c>
      <c r="AE297" s="85" t="s">
        <v>1737</v>
      </c>
      <c r="AF297" s="79" t="b">
        <v>1</v>
      </c>
      <c r="AG297" s="79" t="s">
        <v>1751</v>
      </c>
      <c r="AH297" s="79"/>
      <c r="AI297" s="85" t="s">
        <v>1770</v>
      </c>
      <c r="AJ297" s="79" t="b">
        <v>0</v>
      </c>
      <c r="AK297" s="79">
        <v>42</v>
      </c>
      <c r="AL297" s="85" t="s">
        <v>1682</v>
      </c>
      <c r="AM297" s="79" t="s">
        <v>1772</v>
      </c>
      <c r="AN297" s="79" t="b">
        <v>0</v>
      </c>
      <c r="AO297" s="85" t="s">
        <v>1682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387</v>
      </c>
      <c r="B298" s="64" t="s">
        <v>494</v>
      </c>
      <c r="C298" s="65" t="s">
        <v>5054</v>
      </c>
      <c r="D298" s="66">
        <v>3</v>
      </c>
      <c r="E298" s="67" t="s">
        <v>132</v>
      </c>
      <c r="F298" s="68">
        <v>35</v>
      </c>
      <c r="G298" s="65"/>
      <c r="H298" s="69"/>
      <c r="I298" s="70"/>
      <c r="J298" s="70"/>
      <c r="K298" s="34" t="s">
        <v>65</v>
      </c>
      <c r="L298" s="77">
        <v>298</v>
      </c>
      <c r="M298" s="77"/>
      <c r="N298" s="72"/>
      <c r="O298" s="79" t="s">
        <v>506</v>
      </c>
      <c r="P298" s="81">
        <v>43784.84657407407</v>
      </c>
      <c r="Q298" s="79" t="s">
        <v>607</v>
      </c>
      <c r="R298" s="79"/>
      <c r="S298" s="79"/>
      <c r="T298" s="79"/>
      <c r="U298" s="79"/>
      <c r="V298" s="82" t="s">
        <v>1043</v>
      </c>
      <c r="W298" s="81">
        <v>43784.84657407407</v>
      </c>
      <c r="X298" s="82" t="s">
        <v>1303</v>
      </c>
      <c r="Y298" s="79"/>
      <c r="Z298" s="79"/>
      <c r="AA298" s="85" t="s">
        <v>1613</v>
      </c>
      <c r="AB298" s="79"/>
      <c r="AC298" s="79" t="b">
        <v>0</v>
      </c>
      <c r="AD298" s="79">
        <v>0</v>
      </c>
      <c r="AE298" s="85" t="s">
        <v>1737</v>
      </c>
      <c r="AF298" s="79" t="b">
        <v>1</v>
      </c>
      <c r="AG298" s="79" t="s">
        <v>1751</v>
      </c>
      <c r="AH298" s="79"/>
      <c r="AI298" s="85" t="s">
        <v>1770</v>
      </c>
      <c r="AJ298" s="79" t="b">
        <v>0</v>
      </c>
      <c r="AK298" s="79">
        <v>42</v>
      </c>
      <c r="AL298" s="85" t="s">
        <v>1682</v>
      </c>
      <c r="AM298" s="79" t="s">
        <v>1772</v>
      </c>
      <c r="AN298" s="79" t="b">
        <v>0</v>
      </c>
      <c r="AO298" s="85" t="s">
        <v>1682</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387</v>
      </c>
      <c r="B299" s="64" t="s">
        <v>434</v>
      </c>
      <c r="C299" s="65" t="s">
        <v>5054</v>
      </c>
      <c r="D299" s="66">
        <v>3</v>
      </c>
      <c r="E299" s="67" t="s">
        <v>132</v>
      </c>
      <c r="F299" s="68">
        <v>35</v>
      </c>
      <c r="G299" s="65"/>
      <c r="H299" s="69"/>
      <c r="I299" s="70"/>
      <c r="J299" s="70"/>
      <c r="K299" s="34" t="s">
        <v>65</v>
      </c>
      <c r="L299" s="77">
        <v>299</v>
      </c>
      <c r="M299" s="77"/>
      <c r="N299" s="72"/>
      <c r="O299" s="79" t="s">
        <v>506</v>
      </c>
      <c r="P299" s="81">
        <v>43784.84657407407</v>
      </c>
      <c r="Q299" s="79" t="s">
        <v>607</v>
      </c>
      <c r="R299" s="79"/>
      <c r="S299" s="79"/>
      <c r="T299" s="79"/>
      <c r="U299" s="79"/>
      <c r="V299" s="82" t="s">
        <v>1043</v>
      </c>
      <c r="W299" s="81">
        <v>43784.84657407407</v>
      </c>
      <c r="X299" s="82" t="s">
        <v>1303</v>
      </c>
      <c r="Y299" s="79"/>
      <c r="Z299" s="79"/>
      <c r="AA299" s="85" t="s">
        <v>1613</v>
      </c>
      <c r="AB299" s="79"/>
      <c r="AC299" s="79" t="b">
        <v>0</v>
      </c>
      <c r="AD299" s="79">
        <v>0</v>
      </c>
      <c r="AE299" s="85" t="s">
        <v>1737</v>
      </c>
      <c r="AF299" s="79" t="b">
        <v>1</v>
      </c>
      <c r="AG299" s="79" t="s">
        <v>1751</v>
      </c>
      <c r="AH299" s="79"/>
      <c r="AI299" s="85" t="s">
        <v>1770</v>
      </c>
      <c r="AJ299" s="79" t="b">
        <v>0</v>
      </c>
      <c r="AK299" s="79">
        <v>42</v>
      </c>
      <c r="AL299" s="85" t="s">
        <v>1682</v>
      </c>
      <c r="AM299" s="79" t="s">
        <v>1772</v>
      </c>
      <c r="AN299" s="79" t="b">
        <v>0</v>
      </c>
      <c r="AO299" s="85" t="s">
        <v>1682</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21</v>
      </c>
      <c r="BK299" s="49">
        <v>100</v>
      </c>
      <c r="BL299" s="48">
        <v>21</v>
      </c>
    </row>
    <row r="300" spans="1:64" ht="15">
      <c r="A300" s="64" t="s">
        <v>388</v>
      </c>
      <c r="B300" s="64" t="s">
        <v>493</v>
      </c>
      <c r="C300" s="65" t="s">
        <v>5054</v>
      </c>
      <c r="D300" s="66">
        <v>3</v>
      </c>
      <c r="E300" s="67" t="s">
        <v>132</v>
      </c>
      <c r="F300" s="68">
        <v>35</v>
      </c>
      <c r="G300" s="65"/>
      <c r="H300" s="69"/>
      <c r="I300" s="70"/>
      <c r="J300" s="70"/>
      <c r="K300" s="34" t="s">
        <v>65</v>
      </c>
      <c r="L300" s="77">
        <v>300</v>
      </c>
      <c r="M300" s="77"/>
      <c r="N300" s="72"/>
      <c r="O300" s="79" t="s">
        <v>506</v>
      </c>
      <c r="P300" s="81">
        <v>43784.849641203706</v>
      </c>
      <c r="Q300" s="79" t="s">
        <v>607</v>
      </c>
      <c r="R300" s="79"/>
      <c r="S300" s="79"/>
      <c r="T300" s="79"/>
      <c r="U300" s="79"/>
      <c r="V300" s="82" t="s">
        <v>1044</v>
      </c>
      <c r="W300" s="81">
        <v>43784.849641203706</v>
      </c>
      <c r="X300" s="82" t="s">
        <v>1304</v>
      </c>
      <c r="Y300" s="79"/>
      <c r="Z300" s="79"/>
      <c r="AA300" s="85" t="s">
        <v>1614</v>
      </c>
      <c r="AB300" s="79"/>
      <c r="AC300" s="79" t="b">
        <v>0</v>
      </c>
      <c r="AD300" s="79">
        <v>0</v>
      </c>
      <c r="AE300" s="85" t="s">
        <v>1737</v>
      </c>
      <c r="AF300" s="79" t="b">
        <v>1</v>
      </c>
      <c r="AG300" s="79" t="s">
        <v>1751</v>
      </c>
      <c r="AH300" s="79"/>
      <c r="AI300" s="85" t="s">
        <v>1770</v>
      </c>
      <c r="AJ300" s="79" t="b">
        <v>0</v>
      </c>
      <c r="AK300" s="79">
        <v>42</v>
      </c>
      <c r="AL300" s="85" t="s">
        <v>1682</v>
      </c>
      <c r="AM300" s="79" t="s">
        <v>1775</v>
      </c>
      <c r="AN300" s="79" t="b">
        <v>0</v>
      </c>
      <c r="AO300" s="85" t="s">
        <v>1682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388</v>
      </c>
      <c r="B301" s="64" t="s">
        <v>494</v>
      </c>
      <c r="C301" s="65" t="s">
        <v>5054</v>
      </c>
      <c r="D301" s="66">
        <v>3</v>
      </c>
      <c r="E301" s="67" t="s">
        <v>132</v>
      </c>
      <c r="F301" s="68">
        <v>35</v>
      </c>
      <c r="G301" s="65"/>
      <c r="H301" s="69"/>
      <c r="I301" s="70"/>
      <c r="J301" s="70"/>
      <c r="K301" s="34" t="s">
        <v>65</v>
      </c>
      <c r="L301" s="77">
        <v>301</v>
      </c>
      <c r="M301" s="77"/>
      <c r="N301" s="72"/>
      <c r="O301" s="79" t="s">
        <v>506</v>
      </c>
      <c r="P301" s="81">
        <v>43784.849641203706</v>
      </c>
      <c r="Q301" s="79" t="s">
        <v>607</v>
      </c>
      <c r="R301" s="79"/>
      <c r="S301" s="79"/>
      <c r="T301" s="79"/>
      <c r="U301" s="79"/>
      <c r="V301" s="82" t="s">
        <v>1044</v>
      </c>
      <c r="W301" s="81">
        <v>43784.849641203706</v>
      </c>
      <c r="X301" s="82" t="s">
        <v>1304</v>
      </c>
      <c r="Y301" s="79"/>
      <c r="Z301" s="79"/>
      <c r="AA301" s="85" t="s">
        <v>1614</v>
      </c>
      <c r="AB301" s="79"/>
      <c r="AC301" s="79" t="b">
        <v>0</v>
      </c>
      <c r="AD301" s="79">
        <v>0</v>
      </c>
      <c r="AE301" s="85" t="s">
        <v>1737</v>
      </c>
      <c r="AF301" s="79" t="b">
        <v>1</v>
      </c>
      <c r="AG301" s="79" t="s">
        <v>1751</v>
      </c>
      <c r="AH301" s="79"/>
      <c r="AI301" s="85" t="s">
        <v>1770</v>
      </c>
      <c r="AJ301" s="79" t="b">
        <v>0</v>
      </c>
      <c r="AK301" s="79">
        <v>42</v>
      </c>
      <c r="AL301" s="85" t="s">
        <v>1682</v>
      </c>
      <c r="AM301" s="79" t="s">
        <v>1775</v>
      </c>
      <c r="AN301" s="79" t="b">
        <v>0</v>
      </c>
      <c r="AO301" s="85" t="s">
        <v>1682</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388</v>
      </c>
      <c r="B302" s="64" t="s">
        <v>434</v>
      </c>
      <c r="C302" s="65" t="s">
        <v>5054</v>
      </c>
      <c r="D302" s="66">
        <v>3</v>
      </c>
      <c r="E302" s="67" t="s">
        <v>132</v>
      </c>
      <c r="F302" s="68">
        <v>35</v>
      </c>
      <c r="G302" s="65"/>
      <c r="H302" s="69"/>
      <c r="I302" s="70"/>
      <c r="J302" s="70"/>
      <c r="K302" s="34" t="s">
        <v>65</v>
      </c>
      <c r="L302" s="77">
        <v>302</v>
      </c>
      <c r="M302" s="77"/>
      <c r="N302" s="72"/>
      <c r="O302" s="79" t="s">
        <v>506</v>
      </c>
      <c r="P302" s="81">
        <v>43784.849641203706</v>
      </c>
      <c r="Q302" s="79" t="s">
        <v>607</v>
      </c>
      <c r="R302" s="79"/>
      <c r="S302" s="79"/>
      <c r="T302" s="79"/>
      <c r="U302" s="79"/>
      <c r="V302" s="82" t="s">
        <v>1044</v>
      </c>
      <c r="W302" s="81">
        <v>43784.849641203706</v>
      </c>
      <c r="X302" s="82" t="s">
        <v>1304</v>
      </c>
      <c r="Y302" s="79"/>
      <c r="Z302" s="79"/>
      <c r="AA302" s="85" t="s">
        <v>1614</v>
      </c>
      <c r="AB302" s="79"/>
      <c r="AC302" s="79" t="b">
        <v>0</v>
      </c>
      <c r="AD302" s="79">
        <v>0</v>
      </c>
      <c r="AE302" s="85" t="s">
        <v>1737</v>
      </c>
      <c r="AF302" s="79" t="b">
        <v>1</v>
      </c>
      <c r="AG302" s="79" t="s">
        <v>1751</v>
      </c>
      <c r="AH302" s="79"/>
      <c r="AI302" s="85" t="s">
        <v>1770</v>
      </c>
      <c r="AJ302" s="79" t="b">
        <v>0</v>
      </c>
      <c r="AK302" s="79">
        <v>42</v>
      </c>
      <c r="AL302" s="85" t="s">
        <v>1682</v>
      </c>
      <c r="AM302" s="79" t="s">
        <v>1775</v>
      </c>
      <c r="AN302" s="79" t="b">
        <v>0</v>
      </c>
      <c r="AO302" s="85" t="s">
        <v>1682</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21</v>
      </c>
      <c r="BK302" s="49">
        <v>100</v>
      </c>
      <c r="BL302" s="48">
        <v>21</v>
      </c>
    </row>
    <row r="303" spans="1:64" ht="15">
      <c r="A303" s="64" t="s">
        <v>389</v>
      </c>
      <c r="B303" s="64" t="s">
        <v>426</v>
      </c>
      <c r="C303" s="65" t="s">
        <v>5054</v>
      </c>
      <c r="D303" s="66">
        <v>3</v>
      </c>
      <c r="E303" s="67" t="s">
        <v>132</v>
      </c>
      <c r="F303" s="68">
        <v>35</v>
      </c>
      <c r="G303" s="65"/>
      <c r="H303" s="69"/>
      <c r="I303" s="70"/>
      <c r="J303" s="70"/>
      <c r="K303" s="34" t="s">
        <v>65</v>
      </c>
      <c r="L303" s="77">
        <v>303</v>
      </c>
      <c r="M303" s="77"/>
      <c r="N303" s="72"/>
      <c r="O303" s="79" t="s">
        <v>506</v>
      </c>
      <c r="P303" s="81">
        <v>43784.86709490741</v>
      </c>
      <c r="Q303" s="79" t="s">
        <v>608</v>
      </c>
      <c r="R303" s="79"/>
      <c r="S303" s="79"/>
      <c r="T303" s="79" t="s">
        <v>746</v>
      </c>
      <c r="U303" s="79"/>
      <c r="V303" s="82" t="s">
        <v>1045</v>
      </c>
      <c r="W303" s="81">
        <v>43784.86709490741</v>
      </c>
      <c r="X303" s="82" t="s">
        <v>1305</v>
      </c>
      <c r="Y303" s="79"/>
      <c r="Z303" s="79"/>
      <c r="AA303" s="85" t="s">
        <v>1615</v>
      </c>
      <c r="AB303" s="79"/>
      <c r="AC303" s="79" t="b">
        <v>0</v>
      </c>
      <c r="AD303" s="79">
        <v>0</v>
      </c>
      <c r="AE303" s="85" t="s">
        <v>1737</v>
      </c>
      <c r="AF303" s="79" t="b">
        <v>0</v>
      </c>
      <c r="AG303" s="79" t="s">
        <v>1751</v>
      </c>
      <c r="AH303" s="79"/>
      <c r="AI303" s="85" t="s">
        <v>1737</v>
      </c>
      <c r="AJ303" s="79" t="b">
        <v>0</v>
      </c>
      <c r="AK303" s="79">
        <v>16</v>
      </c>
      <c r="AL303" s="85" t="s">
        <v>1674</v>
      </c>
      <c r="AM303" s="79" t="s">
        <v>1772</v>
      </c>
      <c r="AN303" s="79" t="b">
        <v>0</v>
      </c>
      <c r="AO303" s="85" t="s">
        <v>1674</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v>0</v>
      </c>
      <c r="BE303" s="49">
        <v>0</v>
      </c>
      <c r="BF303" s="48">
        <v>0</v>
      </c>
      <c r="BG303" s="49">
        <v>0</v>
      </c>
      <c r="BH303" s="48">
        <v>0</v>
      </c>
      <c r="BI303" s="49">
        <v>0</v>
      </c>
      <c r="BJ303" s="48">
        <v>24</v>
      </c>
      <c r="BK303" s="49">
        <v>100</v>
      </c>
      <c r="BL303" s="48">
        <v>24</v>
      </c>
    </row>
    <row r="304" spans="1:64" ht="15">
      <c r="A304" s="64" t="s">
        <v>390</v>
      </c>
      <c r="B304" s="64" t="s">
        <v>426</v>
      </c>
      <c r="C304" s="65" t="s">
        <v>5054</v>
      </c>
      <c r="D304" s="66">
        <v>3</v>
      </c>
      <c r="E304" s="67" t="s">
        <v>132</v>
      </c>
      <c r="F304" s="68">
        <v>35</v>
      </c>
      <c r="G304" s="65"/>
      <c r="H304" s="69"/>
      <c r="I304" s="70"/>
      <c r="J304" s="70"/>
      <c r="K304" s="34" t="s">
        <v>65</v>
      </c>
      <c r="L304" s="77">
        <v>304</v>
      </c>
      <c r="M304" s="77"/>
      <c r="N304" s="72"/>
      <c r="O304" s="79" t="s">
        <v>506</v>
      </c>
      <c r="P304" s="81">
        <v>43784.86792824074</v>
      </c>
      <c r="Q304" s="79" t="s">
        <v>608</v>
      </c>
      <c r="R304" s="79"/>
      <c r="S304" s="79"/>
      <c r="T304" s="79" t="s">
        <v>746</v>
      </c>
      <c r="U304" s="79"/>
      <c r="V304" s="82" t="s">
        <v>1046</v>
      </c>
      <c r="W304" s="81">
        <v>43784.86792824074</v>
      </c>
      <c r="X304" s="82" t="s">
        <v>1306</v>
      </c>
      <c r="Y304" s="79"/>
      <c r="Z304" s="79"/>
      <c r="AA304" s="85" t="s">
        <v>1616</v>
      </c>
      <c r="AB304" s="79"/>
      <c r="AC304" s="79" t="b">
        <v>0</v>
      </c>
      <c r="AD304" s="79">
        <v>0</v>
      </c>
      <c r="AE304" s="85" t="s">
        <v>1737</v>
      </c>
      <c r="AF304" s="79" t="b">
        <v>0</v>
      </c>
      <c r="AG304" s="79" t="s">
        <v>1751</v>
      </c>
      <c r="AH304" s="79"/>
      <c r="AI304" s="85" t="s">
        <v>1737</v>
      </c>
      <c r="AJ304" s="79" t="b">
        <v>0</v>
      </c>
      <c r="AK304" s="79">
        <v>16</v>
      </c>
      <c r="AL304" s="85" t="s">
        <v>1674</v>
      </c>
      <c r="AM304" s="79" t="s">
        <v>1773</v>
      </c>
      <c r="AN304" s="79" t="b">
        <v>0</v>
      </c>
      <c r="AO304" s="85" t="s">
        <v>1674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5</v>
      </c>
      <c r="BD304" s="48">
        <v>0</v>
      </c>
      <c r="BE304" s="49">
        <v>0</v>
      </c>
      <c r="BF304" s="48">
        <v>0</v>
      </c>
      <c r="BG304" s="49">
        <v>0</v>
      </c>
      <c r="BH304" s="48">
        <v>0</v>
      </c>
      <c r="BI304" s="49">
        <v>0</v>
      </c>
      <c r="BJ304" s="48">
        <v>24</v>
      </c>
      <c r="BK304" s="49">
        <v>100</v>
      </c>
      <c r="BL304" s="48">
        <v>24</v>
      </c>
    </row>
    <row r="305" spans="1:64" ht="15">
      <c r="A305" s="64" t="s">
        <v>391</v>
      </c>
      <c r="B305" s="64" t="s">
        <v>426</v>
      </c>
      <c r="C305" s="65" t="s">
        <v>5054</v>
      </c>
      <c r="D305" s="66">
        <v>3</v>
      </c>
      <c r="E305" s="67" t="s">
        <v>132</v>
      </c>
      <c r="F305" s="68">
        <v>35</v>
      </c>
      <c r="G305" s="65"/>
      <c r="H305" s="69"/>
      <c r="I305" s="70"/>
      <c r="J305" s="70"/>
      <c r="K305" s="34" t="s">
        <v>65</v>
      </c>
      <c r="L305" s="77">
        <v>305</v>
      </c>
      <c r="M305" s="77"/>
      <c r="N305" s="72"/>
      <c r="O305" s="79" t="s">
        <v>506</v>
      </c>
      <c r="P305" s="81">
        <v>43784.86804398148</v>
      </c>
      <c r="Q305" s="79" t="s">
        <v>608</v>
      </c>
      <c r="R305" s="79"/>
      <c r="S305" s="79"/>
      <c r="T305" s="79" t="s">
        <v>746</v>
      </c>
      <c r="U305" s="79"/>
      <c r="V305" s="82" t="s">
        <v>894</v>
      </c>
      <c r="W305" s="81">
        <v>43784.86804398148</v>
      </c>
      <c r="X305" s="82" t="s">
        <v>1307</v>
      </c>
      <c r="Y305" s="79"/>
      <c r="Z305" s="79"/>
      <c r="AA305" s="85" t="s">
        <v>1617</v>
      </c>
      <c r="AB305" s="79"/>
      <c r="AC305" s="79" t="b">
        <v>0</v>
      </c>
      <c r="AD305" s="79">
        <v>0</v>
      </c>
      <c r="AE305" s="85" t="s">
        <v>1737</v>
      </c>
      <c r="AF305" s="79" t="b">
        <v>0</v>
      </c>
      <c r="AG305" s="79" t="s">
        <v>1751</v>
      </c>
      <c r="AH305" s="79"/>
      <c r="AI305" s="85" t="s">
        <v>1737</v>
      </c>
      <c r="AJ305" s="79" t="b">
        <v>0</v>
      </c>
      <c r="AK305" s="79">
        <v>16</v>
      </c>
      <c r="AL305" s="85" t="s">
        <v>1674</v>
      </c>
      <c r="AM305" s="79" t="s">
        <v>1775</v>
      </c>
      <c r="AN305" s="79" t="b">
        <v>0</v>
      </c>
      <c r="AO305" s="85" t="s">
        <v>1674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v>0</v>
      </c>
      <c r="BE305" s="49">
        <v>0</v>
      </c>
      <c r="BF305" s="48">
        <v>0</v>
      </c>
      <c r="BG305" s="49">
        <v>0</v>
      </c>
      <c r="BH305" s="48">
        <v>0</v>
      </c>
      <c r="BI305" s="49">
        <v>0</v>
      </c>
      <c r="BJ305" s="48">
        <v>24</v>
      </c>
      <c r="BK305" s="49">
        <v>100</v>
      </c>
      <c r="BL305" s="48">
        <v>24</v>
      </c>
    </row>
    <row r="306" spans="1:64" ht="15">
      <c r="A306" s="64" t="s">
        <v>392</v>
      </c>
      <c r="B306" s="64" t="s">
        <v>426</v>
      </c>
      <c r="C306" s="65" t="s">
        <v>5054</v>
      </c>
      <c r="D306" s="66">
        <v>3</v>
      </c>
      <c r="E306" s="67" t="s">
        <v>132</v>
      </c>
      <c r="F306" s="68">
        <v>35</v>
      </c>
      <c r="G306" s="65"/>
      <c r="H306" s="69"/>
      <c r="I306" s="70"/>
      <c r="J306" s="70"/>
      <c r="K306" s="34" t="s">
        <v>65</v>
      </c>
      <c r="L306" s="77">
        <v>306</v>
      </c>
      <c r="M306" s="77"/>
      <c r="N306" s="72"/>
      <c r="O306" s="79" t="s">
        <v>506</v>
      </c>
      <c r="P306" s="81">
        <v>43784.86917824074</v>
      </c>
      <c r="Q306" s="79" t="s">
        <v>608</v>
      </c>
      <c r="R306" s="79"/>
      <c r="S306" s="79"/>
      <c r="T306" s="79" t="s">
        <v>746</v>
      </c>
      <c r="U306" s="79"/>
      <c r="V306" s="82" t="s">
        <v>1047</v>
      </c>
      <c r="W306" s="81">
        <v>43784.86917824074</v>
      </c>
      <c r="X306" s="82" t="s">
        <v>1308</v>
      </c>
      <c r="Y306" s="79"/>
      <c r="Z306" s="79"/>
      <c r="AA306" s="85" t="s">
        <v>1618</v>
      </c>
      <c r="AB306" s="79"/>
      <c r="AC306" s="79" t="b">
        <v>0</v>
      </c>
      <c r="AD306" s="79">
        <v>0</v>
      </c>
      <c r="AE306" s="85" t="s">
        <v>1737</v>
      </c>
      <c r="AF306" s="79" t="b">
        <v>0</v>
      </c>
      <c r="AG306" s="79" t="s">
        <v>1751</v>
      </c>
      <c r="AH306" s="79"/>
      <c r="AI306" s="85" t="s">
        <v>1737</v>
      </c>
      <c r="AJ306" s="79" t="b">
        <v>0</v>
      </c>
      <c r="AK306" s="79">
        <v>16</v>
      </c>
      <c r="AL306" s="85" t="s">
        <v>1674</v>
      </c>
      <c r="AM306" s="79" t="s">
        <v>1773</v>
      </c>
      <c r="AN306" s="79" t="b">
        <v>0</v>
      </c>
      <c r="AO306" s="85" t="s">
        <v>1674</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v>0</v>
      </c>
      <c r="BE306" s="49">
        <v>0</v>
      </c>
      <c r="BF306" s="48">
        <v>0</v>
      </c>
      <c r="BG306" s="49">
        <v>0</v>
      </c>
      <c r="BH306" s="48">
        <v>0</v>
      </c>
      <c r="BI306" s="49">
        <v>0</v>
      </c>
      <c r="BJ306" s="48">
        <v>24</v>
      </c>
      <c r="BK306" s="49">
        <v>100</v>
      </c>
      <c r="BL306" s="48">
        <v>24</v>
      </c>
    </row>
    <row r="307" spans="1:64" ht="15">
      <c r="A307" s="64" t="s">
        <v>393</v>
      </c>
      <c r="B307" s="64" t="s">
        <v>426</v>
      </c>
      <c r="C307" s="65" t="s">
        <v>5054</v>
      </c>
      <c r="D307" s="66">
        <v>3</v>
      </c>
      <c r="E307" s="67" t="s">
        <v>132</v>
      </c>
      <c r="F307" s="68">
        <v>35</v>
      </c>
      <c r="G307" s="65"/>
      <c r="H307" s="69"/>
      <c r="I307" s="70"/>
      <c r="J307" s="70"/>
      <c r="K307" s="34" t="s">
        <v>65</v>
      </c>
      <c r="L307" s="77">
        <v>307</v>
      </c>
      <c r="M307" s="77"/>
      <c r="N307" s="72"/>
      <c r="O307" s="79" t="s">
        <v>506</v>
      </c>
      <c r="P307" s="81">
        <v>43784.876597222225</v>
      </c>
      <c r="Q307" s="79" t="s">
        <v>608</v>
      </c>
      <c r="R307" s="79"/>
      <c r="S307" s="79"/>
      <c r="T307" s="79" t="s">
        <v>746</v>
      </c>
      <c r="U307" s="79"/>
      <c r="V307" s="82" t="s">
        <v>1048</v>
      </c>
      <c r="W307" s="81">
        <v>43784.876597222225</v>
      </c>
      <c r="X307" s="82" t="s">
        <v>1309</v>
      </c>
      <c r="Y307" s="79"/>
      <c r="Z307" s="79"/>
      <c r="AA307" s="85" t="s">
        <v>1619</v>
      </c>
      <c r="AB307" s="79"/>
      <c r="AC307" s="79" t="b">
        <v>0</v>
      </c>
      <c r="AD307" s="79">
        <v>0</v>
      </c>
      <c r="AE307" s="85" t="s">
        <v>1737</v>
      </c>
      <c r="AF307" s="79" t="b">
        <v>0</v>
      </c>
      <c r="AG307" s="79" t="s">
        <v>1751</v>
      </c>
      <c r="AH307" s="79"/>
      <c r="AI307" s="85" t="s">
        <v>1737</v>
      </c>
      <c r="AJ307" s="79" t="b">
        <v>0</v>
      </c>
      <c r="AK307" s="79">
        <v>16</v>
      </c>
      <c r="AL307" s="85" t="s">
        <v>1674</v>
      </c>
      <c r="AM307" s="79" t="s">
        <v>1773</v>
      </c>
      <c r="AN307" s="79" t="b">
        <v>0</v>
      </c>
      <c r="AO307" s="85" t="s">
        <v>1674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5</v>
      </c>
      <c r="BC307" s="78" t="str">
        <f>REPLACE(INDEX(GroupVertices[Group],MATCH(Edges[[#This Row],[Vertex 2]],GroupVertices[Vertex],0)),1,1,"")</f>
        <v>5</v>
      </c>
      <c r="BD307" s="48">
        <v>0</v>
      </c>
      <c r="BE307" s="49">
        <v>0</v>
      </c>
      <c r="BF307" s="48">
        <v>0</v>
      </c>
      <c r="BG307" s="49">
        <v>0</v>
      </c>
      <c r="BH307" s="48">
        <v>0</v>
      </c>
      <c r="BI307" s="49">
        <v>0</v>
      </c>
      <c r="BJ307" s="48">
        <v>24</v>
      </c>
      <c r="BK307" s="49">
        <v>100</v>
      </c>
      <c r="BL307" s="48">
        <v>24</v>
      </c>
    </row>
    <row r="308" spans="1:64" ht="15">
      <c r="A308" s="64" t="s">
        <v>394</v>
      </c>
      <c r="B308" s="64" t="s">
        <v>394</v>
      </c>
      <c r="C308" s="65" t="s">
        <v>5054</v>
      </c>
      <c r="D308" s="66">
        <v>3</v>
      </c>
      <c r="E308" s="67" t="s">
        <v>132</v>
      </c>
      <c r="F308" s="68">
        <v>35</v>
      </c>
      <c r="G308" s="65"/>
      <c r="H308" s="69"/>
      <c r="I308" s="70"/>
      <c r="J308" s="70"/>
      <c r="K308" s="34" t="s">
        <v>65</v>
      </c>
      <c r="L308" s="77">
        <v>308</v>
      </c>
      <c r="M308" s="77"/>
      <c r="N308" s="72"/>
      <c r="O308" s="79" t="s">
        <v>176</v>
      </c>
      <c r="P308" s="81">
        <v>43784.8803125</v>
      </c>
      <c r="Q308" s="79" t="s">
        <v>609</v>
      </c>
      <c r="R308" s="82" t="s">
        <v>706</v>
      </c>
      <c r="S308" s="79" t="s">
        <v>727</v>
      </c>
      <c r="T308" s="79" t="s">
        <v>806</v>
      </c>
      <c r="U308" s="79"/>
      <c r="V308" s="82" t="s">
        <v>1049</v>
      </c>
      <c r="W308" s="81">
        <v>43784.8803125</v>
      </c>
      <c r="X308" s="82" t="s">
        <v>1310</v>
      </c>
      <c r="Y308" s="79"/>
      <c r="Z308" s="79"/>
      <c r="AA308" s="85" t="s">
        <v>1620</v>
      </c>
      <c r="AB308" s="79"/>
      <c r="AC308" s="79" t="b">
        <v>0</v>
      </c>
      <c r="AD308" s="79">
        <v>2</v>
      </c>
      <c r="AE308" s="85" t="s">
        <v>1737</v>
      </c>
      <c r="AF308" s="79" t="b">
        <v>0</v>
      </c>
      <c r="AG308" s="79" t="s">
        <v>1751</v>
      </c>
      <c r="AH308" s="79"/>
      <c r="AI308" s="85" t="s">
        <v>1737</v>
      </c>
      <c r="AJ308" s="79" t="b">
        <v>0</v>
      </c>
      <c r="AK308" s="79">
        <v>0</v>
      </c>
      <c r="AL308" s="85" t="s">
        <v>1737</v>
      </c>
      <c r="AM308" s="79" t="s">
        <v>1773</v>
      </c>
      <c r="AN308" s="79" t="b">
        <v>0</v>
      </c>
      <c r="AO308" s="85" t="s">
        <v>1620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v>0</v>
      </c>
      <c r="BE308" s="49">
        <v>0</v>
      </c>
      <c r="BF308" s="48">
        <v>1</v>
      </c>
      <c r="BG308" s="49">
        <v>6.666666666666667</v>
      </c>
      <c r="BH308" s="48">
        <v>0</v>
      </c>
      <c r="BI308" s="49">
        <v>0</v>
      </c>
      <c r="BJ308" s="48">
        <v>14</v>
      </c>
      <c r="BK308" s="49">
        <v>93.33333333333333</v>
      </c>
      <c r="BL308" s="48">
        <v>15</v>
      </c>
    </row>
    <row r="309" spans="1:64" ht="15">
      <c r="A309" s="64" t="s">
        <v>395</v>
      </c>
      <c r="B309" s="64" t="s">
        <v>426</v>
      </c>
      <c r="C309" s="65" t="s">
        <v>5054</v>
      </c>
      <c r="D309" s="66">
        <v>3</v>
      </c>
      <c r="E309" s="67" t="s">
        <v>132</v>
      </c>
      <c r="F309" s="68">
        <v>35</v>
      </c>
      <c r="G309" s="65"/>
      <c r="H309" s="69"/>
      <c r="I309" s="70"/>
      <c r="J309" s="70"/>
      <c r="K309" s="34" t="s">
        <v>65</v>
      </c>
      <c r="L309" s="77">
        <v>309</v>
      </c>
      <c r="M309" s="77"/>
      <c r="N309" s="72"/>
      <c r="O309" s="79" t="s">
        <v>506</v>
      </c>
      <c r="P309" s="81">
        <v>43784.9046875</v>
      </c>
      <c r="Q309" s="79" t="s">
        <v>608</v>
      </c>
      <c r="R309" s="79"/>
      <c r="S309" s="79"/>
      <c r="T309" s="79" t="s">
        <v>746</v>
      </c>
      <c r="U309" s="79"/>
      <c r="V309" s="82" t="s">
        <v>1050</v>
      </c>
      <c r="W309" s="81">
        <v>43784.9046875</v>
      </c>
      <c r="X309" s="82" t="s">
        <v>1311</v>
      </c>
      <c r="Y309" s="79"/>
      <c r="Z309" s="79"/>
      <c r="AA309" s="85" t="s">
        <v>1621</v>
      </c>
      <c r="AB309" s="79"/>
      <c r="AC309" s="79" t="b">
        <v>0</v>
      </c>
      <c r="AD309" s="79">
        <v>0</v>
      </c>
      <c r="AE309" s="85" t="s">
        <v>1737</v>
      </c>
      <c r="AF309" s="79" t="b">
        <v>0</v>
      </c>
      <c r="AG309" s="79" t="s">
        <v>1751</v>
      </c>
      <c r="AH309" s="79"/>
      <c r="AI309" s="85" t="s">
        <v>1737</v>
      </c>
      <c r="AJ309" s="79" t="b">
        <v>0</v>
      </c>
      <c r="AK309" s="79">
        <v>16</v>
      </c>
      <c r="AL309" s="85" t="s">
        <v>1674</v>
      </c>
      <c r="AM309" s="79" t="s">
        <v>1773</v>
      </c>
      <c r="AN309" s="79" t="b">
        <v>0</v>
      </c>
      <c r="AO309" s="85" t="s">
        <v>1674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v>0</v>
      </c>
      <c r="BE309" s="49">
        <v>0</v>
      </c>
      <c r="BF309" s="48">
        <v>0</v>
      </c>
      <c r="BG309" s="49">
        <v>0</v>
      </c>
      <c r="BH309" s="48">
        <v>0</v>
      </c>
      <c r="BI309" s="49">
        <v>0</v>
      </c>
      <c r="BJ309" s="48">
        <v>24</v>
      </c>
      <c r="BK309" s="49">
        <v>100</v>
      </c>
      <c r="BL309" s="48">
        <v>24</v>
      </c>
    </row>
    <row r="310" spans="1:64" ht="15">
      <c r="A310" s="64" t="s">
        <v>396</v>
      </c>
      <c r="B310" s="64" t="s">
        <v>495</v>
      </c>
      <c r="C310" s="65" t="s">
        <v>5054</v>
      </c>
      <c r="D310" s="66">
        <v>3</v>
      </c>
      <c r="E310" s="67" t="s">
        <v>132</v>
      </c>
      <c r="F310" s="68">
        <v>35</v>
      </c>
      <c r="G310" s="65"/>
      <c r="H310" s="69"/>
      <c r="I310" s="70"/>
      <c r="J310" s="70"/>
      <c r="K310" s="34" t="s">
        <v>65</v>
      </c>
      <c r="L310" s="77">
        <v>310</v>
      </c>
      <c r="M310" s="77"/>
      <c r="N310" s="72"/>
      <c r="O310" s="79" t="s">
        <v>506</v>
      </c>
      <c r="P310" s="81">
        <v>43776.52407407408</v>
      </c>
      <c r="Q310" s="79" t="s">
        <v>610</v>
      </c>
      <c r="R310" s="79"/>
      <c r="S310" s="79"/>
      <c r="T310" s="79" t="s">
        <v>760</v>
      </c>
      <c r="U310" s="82" t="s">
        <v>861</v>
      </c>
      <c r="V310" s="82" t="s">
        <v>861</v>
      </c>
      <c r="W310" s="81">
        <v>43776.52407407408</v>
      </c>
      <c r="X310" s="82" t="s">
        <v>1312</v>
      </c>
      <c r="Y310" s="79"/>
      <c r="Z310" s="79"/>
      <c r="AA310" s="85" t="s">
        <v>1622</v>
      </c>
      <c r="AB310" s="79"/>
      <c r="AC310" s="79" t="b">
        <v>0</v>
      </c>
      <c r="AD310" s="79">
        <v>2</v>
      </c>
      <c r="AE310" s="85" t="s">
        <v>1737</v>
      </c>
      <c r="AF310" s="79" t="b">
        <v>0</v>
      </c>
      <c r="AG310" s="79" t="s">
        <v>1751</v>
      </c>
      <c r="AH310" s="79"/>
      <c r="AI310" s="85" t="s">
        <v>1737</v>
      </c>
      <c r="AJ310" s="79" t="b">
        <v>0</v>
      </c>
      <c r="AK310" s="79">
        <v>0</v>
      </c>
      <c r="AL310" s="85" t="s">
        <v>1737</v>
      </c>
      <c r="AM310" s="79" t="s">
        <v>1775</v>
      </c>
      <c r="AN310" s="79" t="b">
        <v>0</v>
      </c>
      <c r="AO310" s="85" t="s">
        <v>1622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4</v>
      </c>
      <c r="BC310" s="78" t="str">
        <f>REPLACE(INDEX(GroupVertices[Group],MATCH(Edges[[#This Row],[Vertex 2]],GroupVertices[Vertex],0)),1,1,"")</f>
        <v>4</v>
      </c>
      <c r="BD310" s="48">
        <v>1</v>
      </c>
      <c r="BE310" s="49">
        <v>2.857142857142857</v>
      </c>
      <c r="BF310" s="48">
        <v>0</v>
      </c>
      <c r="BG310" s="49">
        <v>0</v>
      </c>
      <c r="BH310" s="48">
        <v>0</v>
      </c>
      <c r="BI310" s="49">
        <v>0</v>
      </c>
      <c r="BJ310" s="48">
        <v>34</v>
      </c>
      <c r="BK310" s="49">
        <v>97.14285714285714</v>
      </c>
      <c r="BL310" s="48">
        <v>35</v>
      </c>
    </row>
    <row r="311" spans="1:64" ht="15">
      <c r="A311" s="64" t="s">
        <v>396</v>
      </c>
      <c r="B311" s="64" t="s">
        <v>417</v>
      </c>
      <c r="C311" s="65" t="s">
        <v>5055</v>
      </c>
      <c r="D311" s="66">
        <v>6.5</v>
      </c>
      <c r="E311" s="67" t="s">
        <v>136</v>
      </c>
      <c r="F311" s="68">
        <v>23.5</v>
      </c>
      <c r="G311" s="65"/>
      <c r="H311" s="69"/>
      <c r="I311" s="70"/>
      <c r="J311" s="70"/>
      <c r="K311" s="34" t="s">
        <v>65</v>
      </c>
      <c r="L311" s="77">
        <v>311</v>
      </c>
      <c r="M311" s="77"/>
      <c r="N311" s="72"/>
      <c r="O311" s="79" t="s">
        <v>506</v>
      </c>
      <c r="P311" s="81">
        <v>43776.52407407408</v>
      </c>
      <c r="Q311" s="79" t="s">
        <v>610</v>
      </c>
      <c r="R311" s="79"/>
      <c r="S311" s="79"/>
      <c r="T311" s="79" t="s">
        <v>760</v>
      </c>
      <c r="U311" s="82" t="s">
        <v>861</v>
      </c>
      <c r="V311" s="82" t="s">
        <v>861</v>
      </c>
      <c r="W311" s="81">
        <v>43776.52407407408</v>
      </c>
      <c r="X311" s="82" t="s">
        <v>1312</v>
      </c>
      <c r="Y311" s="79"/>
      <c r="Z311" s="79"/>
      <c r="AA311" s="85" t="s">
        <v>1622</v>
      </c>
      <c r="AB311" s="79"/>
      <c r="AC311" s="79" t="b">
        <v>0</v>
      </c>
      <c r="AD311" s="79">
        <v>2</v>
      </c>
      <c r="AE311" s="85" t="s">
        <v>1737</v>
      </c>
      <c r="AF311" s="79" t="b">
        <v>0</v>
      </c>
      <c r="AG311" s="79" t="s">
        <v>1751</v>
      </c>
      <c r="AH311" s="79"/>
      <c r="AI311" s="85" t="s">
        <v>1737</v>
      </c>
      <c r="AJ311" s="79" t="b">
        <v>0</v>
      </c>
      <c r="AK311" s="79">
        <v>0</v>
      </c>
      <c r="AL311" s="85" t="s">
        <v>1737</v>
      </c>
      <c r="AM311" s="79" t="s">
        <v>1775</v>
      </c>
      <c r="AN311" s="79" t="b">
        <v>0</v>
      </c>
      <c r="AO311" s="85" t="s">
        <v>1622</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4</v>
      </c>
      <c r="BC311" s="78" t="str">
        <f>REPLACE(INDEX(GroupVertices[Group],MATCH(Edges[[#This Row],[Vertex 2]],GroupVertices[Vertex],0)),1,1,"")</f>
        <v>4</v>
      </c>
      <c r="BD311" s="48"/>
      <c r="BE311" s="49"/>
      <c r="BF311" s="48"/>
      <c r="BG311" s="49"/>
      <c r="BH311" s="48"/>
      <c r="BI311" s="49"/>
      <c r="BJ311" s="48"/>
      <c r="BK311" s="49"/>
      <c r="BL311" s="48"/>
    </row>
    <row r="312" spans="1:64" ht="15">
      <c r="A312" s="64" t="s">
        <v>396</v>
      </c>
      <c r="B312" s="64" t="s">
        <v>492</v>
      </c>
      <c r="C312" s="65" t="s">
        <v>5054</v>
      </c>
      <c r="D312" s="66">
        <v>3</v>
      </c>
      <c r="E312" s="67" t="s">
        <v>132</v>
      </c>
      <c r="F312" s="68">
        <v>35</v>
      </c>
      <c r="G312" s="65"/>
      <c r="H312" s="69"/>
      <c r="I312" s="70"/>
      <c r="J312" s="70"/>
      <c r="K312" s="34" t="s">
        <v>65</v>
      </c>
      <c r="L312" s="77">
        <v>312</v>
      </c>
      <c r="M312" s="77"/>
      <c r="N312" s="72"/>
      <c r="O312" s="79" t="s">
        <v>506</v>
      </c>
      <c r="P312" s="81">
        <v>43784.90721064815</v>
      </c>
      <c r="Q312" s="79" t="s">
        <v>606</v>
      </c>
      <c r="R312" s="79"/>
      <c r="S312" s="79"/>
      <c r="T312" s="79" t="s">
        <v>746</v>
      </c>
      <c r="U312" s="79"/>
      <c r="V312" s="82" t="s">
        <v>1051</v>
      </c>
      <c r="W312" s="81">
        <v>43784.90721064815</v>
      </c>
      <c r="X312" s="82" t="s">
        <v>1313</v>
      </c>
      <c r="Y312" s="79"/>
      <c r="Z312" s="79"/>
      <c r="AA312" s="85" t="s">
        <v>1623</v>
      </c>
      <c r="AB312" s="79"/>
      <c r="AC312" s="79" t="b">
        <v>0</v>
      </c>
      <c r="AD312" s="79">
        <v>0</v>
      </c>
      <c r="AE312" s="85" t="s">
        <v>1737</v>
      </c>
      <c r="AF312" s="79" t="b">
        <v>0</v>
      </c>
      <c r="AG312" s="79" t="s">
        <v>1751</v>
      </c>
      <c r="AH312" s="79"/>
      <c r="AI312" s="85" t="s">
        <v>1737</v>
      </c>
      <c r="AJ312" s="79" t="b">
        <v>0</v>
      </c>
      <c r="AK312" s="79">
        <v>8</v>
      </c>
      <c r="AL312" s="85" t="s">
        <v>1653</v>
      </c>
      <c r="AM312" s="79" t="s">
        <v>1772</v>
      </c>
      <c r="AN312" s="79" t="b">
        <v>0</v>
      </c>
      <c r="AO312" s="85" t="s">
        <v>1653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v>0</v>
      </c>
      <c r="BE312" s="49">
        <v>0</v>
      </c>
      <c r="BF312" s="48">
        <v>2</v>
      </c>
      <c r="BG312" s="49">
        <v>10</v>
      </c>
      <c r="BH312" s="48">
        <v>0</v>
      </c>
      <c r="BI312" s="49">
        <v>0</v>
      </c>
      <c r="BJ312" s="48">
        <v>18</v>
      </c>
      <c r="BK312" s="49">
        <v>90</v>
      </c>
      <c r="BL312" s="48">
        <v>20</v>
      </c>
    </row>
    <row r="313" spans="1:64" ht="15">
      <c r="A313" s="64" t="s">
        <v>396</v>
      </c>
      <c r="B313" s="64" t="s">
        <v>417</v>
      </c>
      <c r="C313" s="65" t="s">
        <v>5055</v>
      </c>
      <c r="D313" s="66">
        <v>6.5</v>
      </c>
      <c r="E313" s="67" t="s">
        <v>136</v>
      </c>
      <c r="F313" s="68">
        <v>23.5</v>
      </c>
      <c r="G313" s="65"/>
      <c r="H313" s="69"/>
      <c r="I313" s="70"/>
      <c r="J313" s="70"/>
      <c r="K313" s="34" t="s">
        <v>65</v>
      </c>
      <c r="L313" s="77">
        <v>313</v>
      </c>
      <c r="M313" s="77"/>
      <c r="N313" s="72"/>
      <c r="O313" s="79" t="s">
        <v>506</v>
      </c>
      <c r="P313" s="81">
        <v>43784.90721064815</v>
      </c>
      <c r="Q313" s="79" t="s">
        <v>606</v>
      </c>
      <c r="R313" s="79"/>
      <c r="S313" s="79"/>
      <c r="T313" s="79" t="s">
        <v>746</v>
      </c>
      <c r="U313" s="79"/>
      <c r="V313" s="82" t="s">
        <v>1051</v>
      </c>
      <c r="W313" s="81">
        <v>43784.90721064815</v>
      </c>
      <c r="X313" s="82" t="s">
        <v>1313</v>
      </c>
      <c r="Y313" s="79"/>
      <c r="Z313" s="79"/>
      <c r="AA313" s="85" t="s">
        <v>1623</v>
      </c>
      <c r="AB313" s="79"/>
      <c r="AC313" s="79" t="b">
        <v>0</v>
      </c>
      <c r="AD313" s="79">
        <v>0</v>
      </c>
      <c r="AE313" s="85" t="s">
        <v>1737</v>
      </c>
      <c r="AF313" s="79" t="b">
        <v>0</v>
      </c>
      <c r="AG313" s="79" t="s">
        <v>1751</v>
      </c>
      <c r="AH313" s="79"/>
      <c r="AI313" s="85" t="s">
        <v>1737</v>
      </c>
      <c r="AJ313" s="79" t="b">
        <v>0</v>
      </c>
      <c r="AK313" s="79">
        <v>8</v>
      </c>
      <c r="AL313" s="85" t="s">
        <v>1653</v>
      </c>
      <c r="AM313" s="79" t="s">
        <v>1772</v>
      </c>
      <c r="AN313" s="79" t="b">
        <v>0</v>
      </c>
      <c r="AO313" s="85" t="s">
        <v>1653</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4</v>
      </c>
      <c r="BC313" s="78" t="str">
        <f>REPLACE(INDEX(GroupVertices[Group],MATCH(Edges[[#This Row],[Vertex 2]],GroupVertices[Vertex],0)),1,1,"")</f>
        <v>4</v>
      </c>
      <c r="BD313" s="48"/>
      <c r="BE313" s="49"/>
      <c r="BF313" s="48"/>
      <c r="BG313" s="49"/>
      <c r="BH313" s="48"/>
      <c r="BI313" s="49"/>
      <c r="BJ313" s="48"/>
      <c r="BK313" s="49"/>
      <c r="BL313" s="48"/>
    </row>
    <row r="314" spans="1:64" ht="15">
      <c r="A314" s="64" t="s">
        <v>397</v>
      </c>
      <c r="B314" s="64" t="s">
        <v>426</v>
      </c>
      <c r="C314" s="65" t="s">
        <v>5054</v>
      </c>
      <c r="D314" s="66">
        <v>3</v>
      </c>
      <c r="E314" s="67" t="s">
        <v>132</v>
      </c>
      <c r="F314" s="68">
        <v>35</v>
      </c>
      <c r="G314" s="65"/>
      <c r="H314" s="69"/>
      <c r="I314" s="70"/>
      <c r="J314" s="70"/>
      <c r="K314" s="34" t="s">
        <v>65</v>
      </c>
      <c r="L314" s="77">
        <v>314</v>
      </c>
      <c r="M314" s="77"/>
      <c r="N314" s="72"/>
      <c r="O314" s="79" t="s">
        <v>506</v>
      </c>
      <c r="P314" s="81">
        <v>43784.918912037036</v>
      </c>
      <c r="Q314" s="79" t="s">
        <v>608</v>
      </c>
      <c r="R314" s="79"/>
      <c r="S314" s="79"/>
      <c r="T314" s="79" t="s">
        <v>746</v>
      </c>
      <c r="U314" s="79"/>
      <c r="V314" s="82" t="s">
        <v>1052</v>
      </c>
      <c r="W314" s="81">
        <v>43784.918912037036</v>
      </c>
      <c r="X314" s="82" t="s">
        <v>1314</v>
      </c>
      <c r="Y314" s="79"/>
      <c r="Z314" s="79"/>
      <c r="AA314" s="85" t="s">
        <v>1624</v>
      </c>
      <c r="AB314" s="79"/>
      <c r="AC314" s="79" t="b">
        <v>0</v>
      </c>
      <c r="AD314" s="79">
        <v>0</v>
      </c>
      <c r="AE314" s="85" t="s">
        <v>1737</v>
      </c>
      <c r="AF314" s="79" t="b">
        <v>0</v>
      </c>
      <c r="AG314" s="79" t="s">
        <v>1751</v>
      </c>
      <c r="AH314" s="79"/>
      <c r="AI314" s="85" t="s">
        <v>1737</v>
      </c>
      <c r="AJ314" s="79" t="b">
        <v>0</v>
      </c>
      <c r="AK314" s="79">
        <v>16</v>
      </c>
      <c r="AL314" s="85" t="s">
        <v>1674</v>
      </c>
      <c r="AM314" s="79" t="s">
        <v>1780</v>
      </c>
      <c r="AN314" s="79" t="b">
        <v>0</v>
      </c>
      <c r="AO314" s="85" t="s">
        <v>1674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v>0</v>
      </c>
      <c r="BE314" s="49">
        <v>0</v>
      </c>
      <c r="BF314" s="48">
        <v>0</v>
      </c>
      <c r="BG314" s="49">
        <v>0</v>
      </c>
      <c r="BH314" s="48">
        <v>0</v>
      </c>
      <c r="BI314" s="49">
        <v>0</v>
      </c>
      <c r="BJ314" s="48">
        <v>24</v>
      </c>
      <c r="BK314" s="49">
        <v>100</v>
      </c>
      <c r="BL314" s="48">
        <v>24</v>
      </c>
    </row>
    <row r="315" spans="1:64" ht="15">
      <c r="A315" s="64" t="s">
        <v>398</v>
      </c>
      <c r="B315" s="64" t="s">
        <v>426</v>
      </c>
      <c r="C315" s="65" t="s">
        <v>5054</v>
      </c>
      <c r="D315" s="66">
        <v>3</v>
      </c>
      <c r="E315" s="67" t="s">
        <v>132</v>
      </c>
      <c r="F315" s="68">
        <v>35</v>
      </c>
      <c r="G315" s="65"/>
      <c r="H315" s="69"/>
      <c r="I315" s="70"/>
      <c r="J315" s="70"/>
      <c r="K315" s="34" t="s">
        <v>65</v>
      </c>
      <c r="L315" s="77">
        <v>315</v>
      </c>
      <c r="M315" s="77"/>
      <c r="N315" s="72"/>
      <c r="O315" s="79" t="s">
        <v>506</v>
      </c>
      <c r="P315" s="81">
        <v>43784.91914351852</v>
      </c>
      <c r="Q315" s="79" t="s">
        <v>608</v>
      </c>
      <c r="R315" s="79"/>
      <c r="S315" s="79"/>
      <c r="T315" s="79" t="s">
        <v>746</v>
      </c>
      <c r="U315" s="79"/>
      <c r="V315" s="82" t="s">
        <v>1053</v>
      </c>
      <c r="W315" s="81">
        <v>43784.91914351852</v>
      </c>
      <c r="X315" s="82" t="s">
        <v>1315</v>
      </c>
      <c r="Y315" s="79"/>
      <c r="Z315" s="79"/>
      <c r="AA315" s="85" t="s">
        <v>1625</v>
      </c>
      <c r="AB315" s="79"/>
      <c r="AC315" s="79" t="b">
        <v>0</v>
      </c>
      <c r="AD315" s="79">
        <v>0</v>
      </c>
      <c r="AE315" s="85" t="s">
        <v>1737</v>
      </c>
      <c r="AF315" s="79" t="b">
        <v>0</v>
      </c>
      <c r="AG315" s="79" t="s">
        <v>1751</v>
      </c>
      <c r="AH315" s="79"/>
      <c r="AI315" s="85" t="s">
        <v>1737</v>
      </c>
      <c r="AJ315" s="79" t="b">
        <v>0</v>
      </c>
      <c r="AK315" s="79">
        <v>16</v>
      </c>
      <c r="AL315" s="85" t="s">
        <v>1674</v>
      </c>
      <c r="AM315" s="79" t="s">
        <v>1773</v>
      </c>
      <c r="AN315" s="79" t="b">
        <v>0</v>
      </c>
      <c r="AO315" s="85" t="s">
        <v>1674</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24</v>
      </c>
      <c r="BK315" s="49">
        <v>100</v>
      </c>
      <c r="BL315" s="48">
        <v>24</v>
      </c>
    </row>
    <row r="316" spans="1:64" ht="15">
      <c r="A316" s="64" t="s">
        <v>399</v>
      </c>
      <c r="B316" s="64" t="s">
        <v>426</v>
      </c>
      <c r="C316" s="65" t="s">
        <v>5054</v>
      </c>
      <c r="D316" s="66">
        <v>3</v>
      </c>
      <c r="E316" s="67" t="s">
        <v>132</v>
      </c>
      <c r="F316" s="68">
        <v>35</v>
      </c>
      <c r="G316" s="65"/>
      <c r="H316" s="69"/>
      <c r="I316" s="70"/>
      <c r="J316" s="70"/>
      <c r="K316" s="34" t="s">
        <v>65</v>
      </c>
      <c r="L316" s="77">
        <v>316</v>
      </c>
      <c r="M316" s="77"/>
      <c r="N316" s="72"/>
      <c r="O316" s="79" t="s">
        <v>506</v>
      </c>
      <c r="P316" s="81">
        <v>43784.91998842593</v>
      </c>
      <c r="Q316" s="79" t="s">
        <v>608</v>
      </c>
      <c r="R316" s="79"/>
      <c r="S316" s="79"/>
      <c r="T316" s="79" t="s">
        <v>746</v>
      </c>
      <c r="U316" s="79"/>
      <c r="V316" s="82" t="s">
        <v>894</v>
      </c>
      <c r="W316" s="81">
        <v>43784.91998842593</v>
      </c>
      <c r="X316" s="82" t="s">
        <v>1316</v>
      </c>
      <c r="Y316" s="79"/>
      <c r="Z316" s="79"/>
      <c r="AA316" s="85" t="s">
        <v>1626</v>
      </c>
      <c r="AB316" s="79"/>
      <c r="AC316" s="79" t="b">
        <v>0</v>
      </c>
      <c r="AD316" s="79">
        <v>0</v>
      </c>
      <c r="AE316" s="85" t="s">
        <v>1737</v>
      </c>
      <c r="AF316" s="79" t="b">
        <v>0</v>
      </c>
      <c r="AG316" s="79" t="s">
        <v>1751</v>
      </c>
      <c r="AH316" s="79"/>
      <c r="AI316" s="85" t="s">
        <v>1737</v>
      </c>
      <c r="AJ316" s="79" t="b">
        <v>0</v>
      </c>
      <c r="AK316" s="79">
        <v>16</v>
      </c>
      <c r="AL316" s="85" t="s">
        <v>1674</v>
      </c>
      <c r="AM316" s="79" t="s">
        <v>1772</v>
      </c>
      <c r="AN316" s="79" t="b">
        <v>0</v>
      </c>
      <c r="AO316" s="85" t="s">
        <v>1674</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v>0</v>
      </c>
      <c r="BE316" s="49">
        <v>0</v>
      </c>
      <c r="BF316" s="48">
        <v>0</v>
      </c>
      <c r="BG316" s="49">
        <v>0</v>
      </c>
      <c r="BH316" s="48">
        <v>0</v>
      </c>
      <c r="BI316" s="49">
        <v>0</v>
      </c>
      <c r="BJ316" s="48">
        <v>24</v>
      </c>
      <c r="BK316" s="49">
        <v>100</v>
      </c>
      <c r="BL316" s="48">
        <v>24</v>
      </c>
    </row>
    <row r="317" spans="1:64" ht="15">
      <c r="A317" s="64" t="s">
        <v>400</v>
      </c>
      <c r="B317" s="64" t="s">
        <v>426</v>
      </c>
      <c r="C317" s="65" t="s">
        <v>5054</v>
      </c>
      <c r="D317" s="66">
        <v>3</v>
      </c>
      <c r="E317" s="67" t="s">
        <v>132</v>
      </c>
      <c r="F317" s="68">
        <v>35</v>
      </c>
      <c r="G317" s="65"/>
      <c r="H317" s="69"/>
      <c r="I317" s="70"/>
      <c r="J317" s="70"/>
      <c r="K317" s="34" t="s">
        <v>65</v>
      </c>
      <c r="L317" s="77">
        <v>317</v>
      </c>
      <c r="M317" s="77"/>
      <c r="N317" s="72"/>
      <c r="O317" s="79" t="s">
        <v>506</v>
      </c>
      <c r="P317" s="81">
        <v>43784.92084490741</v>
      </c>
      <c r="Q317" s="79" t="s">
        <v>608</v>
      </c>
      <c r="R317" s="79"/>
      <c r="S317" s="79"/>
      <c r="T317" s="79" t="s">
        <v>746</v>
      </c>
      <c r="U317" s="79"/>
      <c r="V317" s="82" t="s">
        <v>1054</v>
      </c>
      <c r="W317" s="81">
        <v>43784.92084490741</v>
      </c>
      <c r="X317" s="82" t="s">
        <v>1317</v>
      </c>
      <c r="Y317" s="79"/>
      <c r="Z317" s="79"/>
      <c r="AA317" s="85" t="s">
        <v>1627</v>
      </c>
      <c r="AB317" s="79"/>
      <c r="AC317" s="79" t="b">
        <v>0</v>
      </c>
      <c r="AD317" s="79">
        <v>0</v>
      </c>
      <c r="AE317" s="85" t="s">
        <v>1737</v>
      </c>
      <c r="AF317" s="79" t="b">
        <v>0</v>
      </c>
      <c r="AG317" s="79" t="s">
        <v>1751</v>
      </c>
      <c r="AH317" s="79"/>
      <c r="AI317" s="85" t="s">
        <v>1737</v>
      </c>
      <c r="AJ317" s="79" t="b">
        <v>0</v>
      </c>
      <c r="AK317" s="79">
        <v>16</v>
      </c>
      <c r="AL317" s="85" t="s">
        <v>1674</v>
      </c>
      <c r="AM317" s="79" t="s">
        <v>1773</v>
      </c>
      <c r="AN317" s="79" t="b">
        <v>0</v>
      </c>
      <c r="AO317" s="85" t="s">
        <v>1674</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v>0</v>
      </c>
      <c r="BE317" s="49">
        <v>0</v>
      </c>
      <c r="BF317" s="48">
        <v>0</v>
      </c>
      <c r="BG317" s="49">
        <v>0</v>
      </c>
      <c r="BH317" s="48">
        <v>0</v>
      </c>
      <c r="BI317" s="49">
        <v>0</v>
      </c>
      <c r="BJ317" s="48">
        <v>24</v>
      </c>
      <c r="BK317" s="49">
        <v>100</v>
      </c>
      <c r="BL317" s="48">
        <v>24</v>
      </c>
    </row>
    <row r="318" spans="1:64" ht="15">
      <c r="A318" s="64" t="s">
        <v>401</v>
      </c>
      <c r="B318" s="64" t="s">
        <v>403</v>
      </c>
      <c r="C318" s="65" t="s">
        <v>5054</v>
      </c>
      <c r="D318" s="66">
        <v>3</v>
      </c>
      <c r="E318" s="67" t="s">
        <v>132</v>
      </c>
      <c r="F318" s="68">
        <v>35</v>
      </c>
      <c r="G318" s="65"/>
      <c r="H318" s="69"/>
      <c r="I318" s="70"/>
      <c r="J318" s="70"/>
      <c r="K318" s="34" t="s">
        <v>65</v>
      </c>
      <c r="L318" s="77">
        <v>318</v>
      </c>
      <c r="M318" s="77"/>
      <c r="N318" s="72"/>
      <c r="O318" s="79" t="s">
        <v>506</v>
      </c>
      <c r="P318" s="81">
        <v>43784.92130787037</v>
      </c>
      <c r="Q318" s="79" t="s">
        <v>611</v>
      </c>
      <c r="R318" s="79"/>
      <c r="S318" s="79"/>
      <c r="T318" s="79"/>
      <c r="U318" s="79"/>
      <c r="V318" s="82" t="s">
        <v>1055</v>
      </c>
      <c r="W318" s="81">
        <v>43784.92130787037</v>
      </c>
      <c r="X318" s="82" t="s">
        <v>1318</v>
      </c>
      <c r="Y318" s="79"/>
      <c r="Z318" s="79"/>
      <c r="AA318" s="85" t="s">
        <v>1628</v>
      </c>
      <c r="AB318" s="79"/>
      <c r="AC318" s="79" t="b">
        <v>0</v>
      </c>
      <c r="AD318" s="79">
        <v>0</v>
      </c>
      <c r="AE318" s="85" t="s">
        <v>1737</v>
      </c>
      <c r="AF318" s="79" t="b">
        <v>1</v>
      </c>
      <c r="AG318" s="79" t="s">
        <v>1751</v>
      </c>
      <c r="AH318" s="79"/>
      <c r="AI318" s="85" t="s">
        <v>1761</v>
      </c>
      <c r="AJ318" s="79" t="b">
        <v>0</v>
      </c>
      <c r="AK318" s="79">
        <v>11</v>
      </c>
      <c r="AL318" s="85" t="s">
        <v>1630</v>
      </c>
      <c r="AM318" s="79" t="s">
        <v>1775</v>
      </c>
      <c r="AN318" s="79" t="b">
        <v>0</v>
      </c>
      <c r="AO318" s="85" t="s">
        <v>1630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6</v>
      </c>
      <c r="BC318" s="78" t="str">
        <f>REPLACE(INDEX(GroupVertices[Group],MATCH(Edges[[#This Row],[Vertex 2]],GroupVertices[Vertex],0)),1,1,"")</f>
        <v>6</v>
      </c>
      <c r="BD318" s="48">
        <v>1</v>
      </c>
      <c r="BE318" s="49">
        <v>4.166666666666667</v>
      </c>
      <c r="BF318" s="48">
        <v>0</v>
      </c>
      <c r="BG318" s="49">
        <v>0</v>
      </c>
      <c r="BH318" s="48">
        <v>0</v>
      </c>
      <c r="BI318" s="49">
        <v>0</v>
      </c>
      <c r="BJ318" s="48">
        <v>23</v>
      </c>
      <c r="BK318" s="49">
        <v>95.83333333333333</v>
      </c>
      <c r="BL318" s="48">
        <v>24</v>
      </c>
    </row>
    <row r="319" spans="1:64" ht="15">
      <c r="A319" s="64" t="s">
        <v>402</v>
      </c>
      <c r="B319" s="64" t="s">
        <v>426</v>
      </c>
      <c r="C319" s="65" t="s">
        <v>5054</v>
      </c>
      <c r="D319" s="66">
        <v>3</v>
      </c>
      <c r="E319" s="67" t="s">
        <v>132</v>
      </c>
      <c r="F319" s="68">
        <v>35</v>
      </c>
      <c r="G319" s="65"/>
      <c r="H319" s="69"/>
      <c r="I319" s="70"/>
      <c r="J319" s="70"/>
      <c r="K319" s="34" t="s">
        <v>65</v>
      </c>
      <c r="L319" s="77">
        <v>319</v>
      </c>
      <c r="M319" s="77"/>
      <c r="N319" s="72"/>
      <c r="O319" s="79" t="s">
        <v>506</v>
      </c>
      <c r="P319" s="81">
        <v>43784.92146990741</v>
      </c>
      <c r="Q319" s="79" t="s">
        <v>608</v>
      </c>
      <c r="R319" s="79"/>
      <c r="S319" s="79"/>
      <c r="T319" s="79" t="s">
        <v>746</v>
      </c>
      <c r="U319" s="79"/>
      <c r="V319" s="82" t="s">
        <v>1056</v>
      </c>
      <c r="W319" s="81">
        <v>43784.92146990741</v>
      </c>
      <c r="X319" s="82" t="s">
        <v>1319</v>
      </c>
      <c r="Y319" s="79"/>
      <c r="Z319" s="79"/>
      <c r="AA319" s="85" t="s">
        <v>1629</v>
      </c>
      <c r="AB319" s="79"/>
      <c r="AC319" s="79" t="b">
        <v>0</v>
      </c>
      <c r="AD319" s="79">
        <v>0</v>
      </c>
      <c r="AE319" s="85" t="s">
        <v>1737</v>
      </c>
      <c r="AF319" s="79" t="b">
        <v>0</v>
      </c>
      <c r="AG319" s="79" t="s">
        <v>1751</v>
      </c>
      <c r="AH319" s="79"/>
      <c r="AI319" s="85" t="s">
        <v>1737</v>
      </c>
      <c r="AJ319" s="79" t="b">
        <v>0</v>
      </c>
      <c r="AK319" s="79">
        <v>16</v>
      </c>
      <c r="AL319" s="85" t="s">
        <v>1674</v>
      </c>
      <c r="AM319" s="79" t="s">
        <v>1772</v>
      </c>
      <c r="AN319" s="79" t="b">
        <v>0</v>
      </c>
      <c r="AO319" s="85" t="s">
        <v>1674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5</v>
      </c>
      <c r="BD319" s="48">
        <v>0</v>
      </c>
      <c r="BE319" s="49">
        <v>0</v>
      </c>
      <c r="BF319" s="48">
        <v>0</v>
      </c>
      <c r="BG319" s="49">
        <v>0</v>
      </c>
      <c r="BH319" s="48">
        <v>0</v>
      </c>
      <c r="BI319" s="49">
        <v>0</v>
      </c>
      <c r="BJ319" s="48">
        <v>24</v>
      </c>
      <c r="BK319" s="49">
        <v>100</v>
      </c>
      <c r="BL319" s="48">
        <v>24</v>
      </c>
    </row>
    <row r="320" spans="1:64" ht="15">
      <c r="A320" s="64" t="s">
        <v>403</v>
      </c>
      <c r="B320" s="64" t="s">
        <v>403</v>
      </c>
      <c r="C320" s="65" t="s">
        <v>5056</v>
      </c>
      <c r="D320" s="66">
        <v>10</v>
      </c>
      <c r="E320" s="67" t="s">
        <v>136</v>
      </c>
      <c r="F320" s="68">
        <v>12</v>
      </c>
      <c r="G320" s="65"/>
      <c r="H320" s="69"/>
      <c r="I320" s="70"/>
      <c r="J320" s="70"/>
      <c r="K320" s="34" t="s">
        <v>65</v>
      </c>
      <c r="L320" s="77">
        <v>320</v>
      </c>
      <c r="M320" s="77"/>
      <c r="N320" s="72"/>
      <c r="O320" s="79" t="s">
        <v>176</v>
      </c>
      <c r="P320" s="81">
        <v>43774.0209375</v>
      </c>
      <c r="Q320" s="79" t="s">
        <v>612</v>
      </c>
      <c r="R320" s="82" t="s">
        <v>707</v>
      </c>
      <c r="S320" s="79" t="s">
        <v>719</v>
      </c>
      <c r="T320" s="79" t="s">
        <v>807</v>
      </c>
      <c r="U320" s="79"/>
      <c r="V320" s="82" t="s">
        <v>1057</v>
      </c>
      <c r="W320" s="81">
        <v>43774.0209375</v>
      </c>
      <c r="X320" s="82" t="s">
        <v>1320</v>
      </c>
      <c r="Y320" s="79"/>
      <c r="Z320" s="79"/>
      <c r="AA320" s="85" t="s">
        <v>1630</v>
      </c>
      <c r="AB320" s="79"/>
      <c r="AC320" s="79" t="b">
        <v>0</v>
      </c>
      <c r="AD320" s="79">
        <v>36</v>
      </c>
      <c r="AE320" s="85" t="s">
        <v>1737</v>
      </c>
      <c r="AF320" s="79" t="b">
        <v>1</v>
      </c>
      <c r="AG320" s="79" t="s">
        <v>1751</v>
      </c>
      <c r="AH320" s="79"/>
      <c r="AI320" s="85" t="s">
        <v>1761</v>
      </c>
      <c r="AJ320" s="79" t="b">
        <v>0</v>
      </c>
      <c r="AK320" s="79">
        <v>11</v>
      </c>
      <c r="AL320" s="85" t="s">
        <v>1737</v>
      </c>
      <c r="AM320" s="79" t="s">
        <v>1772</v>
      </c>
      <c r="AN320" s="79" t="b">
        <v>0</v>
      </c>
      <c r="AO320" s="85" t="s">
        <v>1630</v>
      </c>
      <c r="AP320" s="79" t="s">
        <v>1804</v>
      </c>
      <c r="AQ320" s="79">
        <v>0</v>
      </c>
      <c r="AR320" s="79">
        <v>0</v>
      </c>
      <c r="AS320" s="79"/>
      <c r="AT320" s="79"/>
      <c r="AU320" s="79"/>
      <c r="AV320" s="79"/>
      <c r="AW320" s="79"/>
      <c r="AX320" s="79"/>
      <c r="AY320" s="79"/>
      <c r="AZ320" s="79"/>
      <c r="BA320">
        <v>8</v>
      </c>
      <c r="BB320" s="78" t="str">
        <f>REPLACE(INDEX(GroupVertices[Group],MATCH(Edges[[#This Row],[Vertex 1]],GroupVertices[Vertex],0)),1,1,"")</f>
        <v>6</v>
      </c>
      <c r="BC320" s="78" t="str">
        <f>REPLACE(INDEX(GroupVertices[Group],MATCH(Edges[[#This Row],[Vertex 2]],GroupVertices[Vertex],0)),1,1,"")</f>
        <v>6</v>
      </c>
      <c r="BD320" s="48">
        <v>2</v>
      </c>
      <c r="BE320" s="49">
        <v>5</v>
      </c>
      <c r="BF320" s="48">
        <v>0</v>
      </c>
      <c r="BG320" s="49">
        <v>0</v>
      </c>
      <c r="BH320" s="48">
        <v>0</v>
      </c>
      <c r="BI320" s="49">
        <v>0</v>
      </c>
      <c r="BJ320" s="48">
        <v>38</v>
      </c>
      <c r="BK320" s="49">
        <v>95</v>
      </c>
      <c r="BL320" s="48">
        <v>40</v>
      </c>
    </row>
    <row r="321" spans="1:64" ht="15">
      <c r="A321" s="64" t="s">
        <v>403</v>
      </c>
      <c r="B321" s="64" t="s">
        <v>403</v>
      </c>
      <c r="C321" s="65" t="s">
        <v>5056</v>
      </c>
      <c r="D321" s="66">
        <v>10</v>
      </c>
      <c r="E321" s="67" t="s">
        <v>136</v>
      </c>
      <c r="F321" s="68">
        <v>12</v>
      </c>
      <c r="G321" s="65"/>
      <c r="H321" s="69"/>
      <c r="I321" s="70"/>
      <c r="J321" s="70"/>
      <c r="K321" s="34" t="s">
        <v>65</v>
      </c>
      <c r="L321" s="77">
        <v>321</v>
      </c>
      <c r="M321" s="77"/>
      <c r="N321" s="72"/>
      <c r="O321" s="79" t="s">
        <v>176</v>
      </c>
      <c r="P321" s="81">
        <v>43774.554930555554</v>
      </c>
      <c r="Q321" s="79" t="s">
        <v>508</v>
      </c>
      <c r="R321" s="79"/>
      <c r="S321" s="79"/>
      <c r="T321" s="79"/>
      <c r="U321" s="79"/>
      <c r="V321" s="82" t="s">
        <v>1057</v>
      </c>
      <c r="W321" s="81">
        <v>43774.554930555554</v>
      </c>
      <c r="X321" s="82" t="s">
        <v>1321</v>
      </c>
      <c r="Y321" s="79"/>
      <c r="Z321" s="79"/>
      <c r="AA321" s="85" t="s">
        <v>1631</v>
      </c>
      <c r="AB321" s="79"/>
      <c r="AC321" s="79" t="b">
        <v>0</v>
      </c>
      <c r="AD321" s="79">
        <v>0</v>
      </c>
      <c r="AE321" s="85" t="s">
        <v>1737</v>
      </c>
      <c r="AF321" s="79" t="b">
        <v>1</v>
      </c>
      <c r="AG321" s="79" t="s">
        <v>1751</v>
      </c>
      <c r="AH321" s="79"/>
      <c r="AI321" s="85" t="s">
        <v>1761</v>
      </c>
      <c r="AJ321" s="79" t="b">
        <v>0</v>
      </c>
      <c r="AK321" s="79">
        <v>10</v>
      </c>
      <c r="AL321" s="85" t="s">
        <v>1630</v>
      </c>
      <c r="AM321" s="79" t="s">
        <v>1772</v>
      </c>
      <c r="AN321" s="79" t="b">
        <v>0</v>
      </c>
      <c r="AO321" s="85" t="s">
        <v>1630</v>
      </c>
      <c r="AP321" s="79" t="s">
        <v>176</v>
      </c>
      <c r="AQ321" s="79">
        <v>0</v>
      </c>
      <c r="AR321" s="79">
        <v>0</v>
      </c>
      <c r="AS321" s="79"/>
      <c r="AT321" s="79"/>
      <c r="AU321" s="79"/>
      <c r="AV321" s="79"/>
      <c r="AW321" s="79"/>
      <c r="AX321" s="79"/>
      <c r="AY321" s="79"/>
      <c r="AZ321" s="79"/>
      <c r="BA321">
        <v>8</v>
      </c>
      <c r="BB321" s="78" t="str">
        <f>REPLACE(INDEX(GroupVertices[Group],MATCH(Edges[[#This Row],[Vertex 1]],GroupVertices[Vertex],0)),1,1,"")</f>
        <v>6</v>
      </c>
      <c r="BC321" s="78" t="str">
        <f>REPLACE(INDEX(GroupVertices[Group],MATCH(Edges[[#This Row],[Vertex 2]],GroupVertices[Vertex],0)),1,1,"")</f>
        <v>6</v>
      </c>
      <c r="BD321" s="48">
        <v>1</v>
      </c>
      <c r="BE321" s="49">
        <v>4.166666666666667</v>
      </c>
      <c r="BF321" s="48">
        <v>0</v>
      </c>
      <c r="BG321" s="49">
        <v>0</v>
      </c>
      <c r="BH321" s="48">
        <v>0</v>
      </c>
      <c r="BI321" s="49">
        <v>0</v>
      </c>
      <c r="BJ321" s="48">
        <v>23</v>
      </c>
      <c r="BK321" s="49">
        <v>95.83333333333333</v>
      </c>
      <c r="BL321" s="48">
        <v>24</v>
      </c>
    </row>
    <row r="322" spans="1:64" ht="15">
      <c r="A322" s="64" t="s">
        <v>403</v>
      </c>
      <c r="B322" s="64" t="s">
        <v>403</v>
      </c>
      <c r="C322" s="65" t="s">
        <v>5056</v>
      </c>
      <c r="D322" s="66">
        <v>10</v>
      </c>
      <c r="E322" s="67" t="s">
        <v>136</v>
      </c>
      <c r="F322" s="68">
        <v>12</v>
      </c>
      <c r="G322" s="65"/>
      <c r="H322" s="69"/>
      <c r="I322" s="70"/>
      <c r="J322" s="70"/>
      <c r="K322" s="34" t="s">
        <v>65</v>
      </c>
      <c r="L322" s="77">
        <v>322</v>
      </c>
      <c r="M322" s="77"/>
      <c r="N322" s="72"/>
      <c r="O322" s="79" t="s">
        <v>176</v>
      </c>
      <c r="P322" s="81">
        <v>43775.749375</v>
      </c>
      <c r="Q322" s="79" t="s">
        <v>613</v>
      </c>
      <c r="R322" s="79"/>
      <c r="S322" s="79"/>
      <c r="T322" s="79" t="s">
        <v>746</v>
      </c>
      <c r="U322" s="82" t="s">
        <v>862</v>
      </c>
      <c r="V322" s="82" t="s">
        <v>862</v>
      </c>
      <c r="W322" s="81">
        <v>43775.749375</v>
      </c>
      <c r="X322" s="82" t="s">
        <v>1322</v>
      </c>
      <c r="Y322" s="79"/>
      <c r="Z322" s="79"/>
      <c r="AA322" s="85" t="s">
        <v>1632</v>
      </c>
      <c r="AB322" s="79"/>
      <c r="AC322" s="79" t="b">
        <v>0</v>
      </c>
      <c r="AD322" s="79">
        <v>19</v>
      </c>
      <c r="AE322" s="85" t="s">
        <v>1737</v>
      </c>
      <c r="AF322" s="79" t="b">
        <v>0</v>
      </c>
      <c r="AG322" s="79" t="s">
        <v>1751</v>
      </c>
      <c r="AH322" s="79"/>
      <c r="AI322" s="85" t="s">
        <v>1737</v>
      </c>
      <c r="AJ322" s="79" t="b">
        <v>0</v>
      </c>
      <c r="AK322" s="79">
        <v>2</v>
      </c>
      <c r="AL322" s="85" t="s">
        <v>1737</v>
      </c>
      <c r="AM322" s="79" t="s">
        <v>1775</v>
      </c>
      <c r="AN322" s="79" t="b">
        <v>0</v>
      </c>
      <c r="AO322" s="85" t="s">
        <v>1632</v>
      </c>
      <c r="AP322" s="79" t="s">
        <v>176</v>
      </c>
      <c r="AQ322" s="79">
        <v>0</v>
      </c>
      <c r="AR322" s="79">
        <v>0</v>
      </c>
      <c r="AS322" s="79"/>
      <c r="AT322" s="79"/>
      <c r="AU322" s="79"/>
      <c r="AV322" s="79"/>
      <c r="AW322" s="79"/>
      <c r="AX322" s="79"/>
      <c r="AY322" s="79"/>
      <c r="AZ322" s="79"/>
      <c r="BA322">
        <v>8</v>
      </c>
      <c r="BB322" s="78" t="str">
        <f>REPLACE(INDEX(GroupVertices[Group],MATCH(Edges[[#This Row],[Vertex 1]],GroupVertices[Vertex],0)),1,1,"")</f>
        <v>6</v>
      </c>
      <c r="BC322" s="78" t="str">
        <f>REPLACE(INDEX(GroupVertices[Group],MATCH(Edges[[#This Row],[Vertex 2]],GroupVertices[Vertex],0)),1,1,"")</f>
        <v>6</v>
      </c>
      <c r="BD322" s="48">
        <v>2</v>
      </c>
      <c r="BE322" s="49">
        <v>4.651162790697675</v>
      </c>
      <c r="BF322" s="48">
        <v>2</v>
      </c>
      <c r="BG322" s="49">
        <v>4.651162790697675</v>
      </c>
      <c r="BH322" s="48">
        <v>0</v>
      </c>
      <c r="BI322" s="49">
        <v>0</v>
      </c>
      <c r="BJ322" s="48">
        <v>39</v>
      </c>
      <c r="BK322" s="49">
        <v>90.69767441860465</v>
      </c>
      <c r="BL322" s="48">
        <v>43</v>
      </c>
    </row>
    <row r="323" spans="1:64" ht="15">
      <c r="A323" s="64" t="s">
        <v>403</v>
      </c>
      <c r="B323" s="64" t="s">
        <v>403</v>
      </c>
      <c r="C323" s="65" t="s">
        <v>5056</v>
      </c>
      <c r="D323" s="66">
        <v>10</v>
      </c>
      <c r="E323" s="67" t="s">
        <v>136</v>
      </c>
      <c r="F323" s="68">
        <v>12</v>
      </c>
      <c r="G323" s="65"/>
      <c r="H323" s="69"/>
      <c r="I323" s="70"/>
      <c r="J323" s="70"/>
      <c r="K323" s="34" t="s">
        <v>65</v>
      </c>
      <c r="L323" s="77">
        <v>323</v>
      </c>
      <c r="M323" s="77"/>
      <c r="N323" s="72"/>
      <c r="O323" s="79" t="s">
        <v>176</v>
      </c>
      <c r="P323" s="81">
        <v>43776.768900462965</v>
      </c>
      <c r="Q323" s="79" t="s">
        <v>614</v>
      </c>
      <c r="R323" s="79"/>
      <c r="S323" s="79"/>
      <c r="T323" s="79" t="s">
        <v>746</v>
      </c>
      <c r="U323" s="79"/>
      <c r="V323" s="82" t="s">
        <v>1057</v>
      </c>
      <c r="W323" s="81">
        <v>43776.768900462965</v>
      </c>
      <c r="X323" s="82" t="s">
        <v>1323</v>
      </c>
      <c r="Y323" s="79"/>
      <c r="Z323" s="79"/>
      <c r="AA323" s="85" t="s">
        <v>1633</v>
      </c>
      <c r="AB323" s="85" t="s">
        <v>1734</v>
      </c>
      <c r="AC323" s="79" t="b">
        <v>0</v>
      </c>
      <c r="AD323" s="79">
        <v>15</v>
      </c>
      <c r="AE323" s="85" t="s">
        <v>1748</v>
      </c>
      <c r="AF323" s="79" t="b">
        <v>0</v>
      </c>
      <c r="AG323" s="79" t="s">
        <v>1751</v>
      </c>
      <c r="AH323" s="79"/>
      <c r="AI323" s="85" t="s">
        <v>1737</v>
      </c>
      <c r="AJ323" s="79" t="b">
        <v>0</v>
      </c>
      <c r="AK323" s="79">
        <v>3</v>
      </c>
      <c r="AL323" s="85" t="s">
        <v>1737</v>
      </c>
      <c r="AM323" s="79" t="s">
        <v>1775</v>
      </c>
      <c r="AN323" s="79" t="b">
        <v>0</v>
      </c>
      <c r="AO323" s="85" t="s">
        <v>1734</v>
      </c>
      <c r="AP323" s="79" t="s">
        <v>176</v>
      </c>
      <c r="AQ323" s="79">
        <v>0</v>
      </c>
      <c r="AR323" s="79">
        <v>0</v>
      </c>
      <c r="AS323" s="79"/>
      <c r="AT323" s="79"/>
      <c r="AU323" s="79"/>
      <c r="AV323" s="79"/>
      <c r="AW323" s="79"/>
      <c r="AX323" s="79"/>
      <c r="AY323" s="79"/>
      <c r="AZ323" s="79"/>
      <c r="BA323">
        <v>8</v>
      </c>
      <c r="BB323" s="78" t="str">
        <f>REPLACE(INDEX(GroupVertices[Group],MATCH(Edges[[#This Row],[Vertex 1]],GroupVertices[Vertex],0)),1,1,"")</f>
        <v>6</v>
      </c>
      <c r="BC323" s="78" t="str">
        <f>REPLACE(INDEX(GroupVertices[Group],MATCH(Edges[[#This Row],[Vertex 2]],GroupVertices[Vertex],0)),1,1,"")</f>
        <v>6</v>
      </c>
      <c r="BD323" s="48">
        <v>2</v>
      </c>
      <c r="BE323" s="49">
        <v>4.25531914893617</v>
      </c>
      <c r="BF323" s="48">
        <v>0</v>
      </c>
      <c r="BG323" s="49">
        <v>0</v>
      </c>
      <c r="BH323" s="48">
        <v>0</v>
      </c>
      <c r="BI323" s="49">
        <v>0</v>
      </c>
      <c r="BJ323" s="48">
        <v>45</v>
      </c>
      <c r="BK323" s="49">
        <v>95.74468085106383</v>
      </c>
      <c r="BL323" s="48">
        <v>47</v>
      </c>
    </row>
    <row r="324" spans="1:64" ht="15">
      <c r="A324" s="64" t="s">
        <v>403</v>
      </c>
      <c r="B324" s="64" t="s">
        <v>403</v>
      </c>
      <c r="C324" s="65" t="s">
        <v>5056</v>
      </c>
      <c r="D324" s="66">
        <v>10</v>
      </c>
      <c r="E324" s="67" t="s">
        <v>136</v>
      </c>
      <c r="F324" s="68">
        <v>12</v>
      </c>
      <c r="G324" s="65"/>
      <c r="H324" s="69"/>
      <c r="I324" s="70"/>
      <c r="J324" s="70"/>
      <c r="K324" s="34" t="s">
        <v>65</v>
      </c>
      <c r="L324" s="77">
        <v>324</v>
      </c>
      <c r="M324" s="77"/>
      <c r="N324" s="72"/>
      <c r="O324" s="79" t="s">
        <v>176</v>
      </c>
      <c r="P324" s="81">
        <v>43780.88998842592</v>
      </c>
      <c r="Q324" s="79" t="s">
        <v>615</v>
      </c>
      <c r="R324" s="79"/>
      <c r="S324" s="79"/>
      <c r="T324" s="79" t="s">
        <v>746</v>
      </c>
      <c r="U324" s="79"/>
      <c r="V324" s="82" t="s">
        <v>1057</v>
      </c>
      <c r="W324" s="81">
        <v>43780.88998842592</v>
      </c>
      <c r="X324" s="82" t="s">
        <v>1324</v>
      </c>
      <c r="Y324" s="79"/>
      <c r="Z324" s="79"/>
      <c r="AA324" s="85" t="s">
        <v>1634</v>
      </c>
      <c r="AB324" s="79"/>
      <c r="AC324" s="79" t="b">
        <v>0</v>
      </c>
      <c r="AD324" s="79">
        <v>17</v>
      </c>
      <c r="AE324" s="85" t="s">
        <v>1737</v>
      </c>
      <c r="AF324" s="79" t="b">
        <v>0</v>
      </c>
      <c r="AG324" s="79" t="s">
        <v>1751</v>
      </c>
      <c r="AH324" s="79"/>
      <c r="AI324" s="85" t="s">
        <v>1737</v>
      </c>
      <c r="AJ324" s="79" t="b">
        <v>0</v>
      </c>
      <c r="AK324" s="79">
        <v>3</v>
      </c>
      <c r="AL324" s="85" t="s">
        <v>1737</v>
      </c>
      <c r="AM324" s="79" t="s">
        <v>1772</v>
      </c>
      <c r="AN324" s="79" t="b">
        <v>0</v>
      </c>
      <c r="AO324" s="85" t="s">
        <v>1634</v>
      </c>
      <c r="AP324" s="79" t="s">
        <v>176</v>
      </c>
      <c r="AQ324" s="79">
        <v>0</v>
      </c>
      <c r="AR324" s="79">
        <v>0</v>
      </c>
      <c r="AS324" s="79"/>
      <c r="AT324" s="79"/>
      <c r="AU324" s="79"/>
      <c r="AV324" s="79"/>
      <c r="AW324" s="79"/>
      <c r="AX324" s="79"/>
      <c r="AY324" s="79"/>
      <c r="AZ324" s="79"/>
      <c r="BA324">
        <v>8</v>
      </c>
      <c r="BB324" s="78" t="str">
        <f>REPLACE(INDEX(GroupVertices[Group],MATCH(Edges[[#This Row],[Vertex 1]],GroupVertices[Vertex],0)),1,1,"")</f>
        <v>6</v>
      </c>
      <c r="BC324" s="78" t="str">
        <f>REPLACE(INDEX(GroupVertices[Group],MATCH(Edges[[#This Row],[Vertex 2]],GroupVertices[Vertex],0)),1,1,"")</f>
        <v>6</v>
      </c>
      <c r="BD324" s="48">
        <v>1</v>
      </c>
      <c r="BE324" s="49">
        <v>2.3255813953488373</v>
      </c>
      <c r="BF324" s="48">
        <v>1</v>
      </c>
      <c r="BG324" s="49">
        <v>2.3255813953488373</v>
      </c>
      <c r="BH324" s="48">
        <v>0</v>
      </c>
      <c r="BI324" s="49">
        <v>0</v>
      </c>
      <c r="BJ324" s="48">
        <v>41</v>
      </c>
      <c r="BK324" s="49">
        <v>95.34883720930233</v>
      </c>
      <c r="BL324" s="48">
        <v>43</v>
      </c>
    </row>
    <row r="325" spans="1:64" ht="15">
      <c r="A325" s="64" t="s">
        <v>403</v>
      </c>
      <c r="B325" s="64" t="s">
        <v>403</v>
      </c>
      <c r="C325" s="65" t="s">
        <v>5056</v>
      </c>
      <c r="D325" s="66">
        <v>10</v>
      </c>
      <c r="E325" s="67" t="s">
        <v>136</v>
      </c>
      <c r="F325" s="68">
        <v>12</v>
      </c>
      <c r="G325" s="65"/>
      <c r="H325" s="69"/>
      <c r="I325" s="70"/>
      <c r="J325" s="70"/>
      <c r="K325" s="34" t="s">
        <v>65</v>
      </c>
      <c r="L325" s="77">
        <v>325</v>
      </c>
      <c r="M325" s="77"/>
      <c r="N325" s="72"/>
      <c r="O325" s="79" t="s">
        <v>176</v>
      </c>
      <c r="P325" s="81">
        <v>43782.507060185184</v>
      </c>
      <c r="Q325" s="79" t="s">
        <v>616</v>
      </c>
      <c r="R325" s="79"/>
      <c r="S325" s="79"/>
      <c r="T325" s="79" t="s">
        <v>746</v>
      </c>
      <c r="U325" s="79"/>
      <c r="V325" s="82" t="s">
        <v>1057</v>
      </c>
      <c r="W325" s="81">
        <v>43782.507060185184</v>
      </c>
      <c r="X325" s="82" t="s">
        <v>1325</v>
      </c>
      <c r="Y325" s="79"/>
      <c r="Z325" s="79"/>
      <c r="AA325" s="85" t="s">
        <v>1635</v>
      </c>
      <c r="AB325" s="79"/>
      <c r="AC325" s="79" t="b">
        <v>0</v>
      </c>
      <c r="AD325" s="79">
        <v>16</v>
      </c>
      <c r="AE325" s="85" t="s">
        <v>1737</v>
      </c>
      <c r="AF325" s="79" t="b">
        <v>0</v>
      </c>
      <c r="AG325" s="79" t="s">
        <v>1751</v>
      </c>
      <c r="AH325" s="79"/>
      <c r="AI325" s="85" t="s">
        <v>1737</v>
      </c>
      <c r="AJ325" s="79" t="b">
        <v>0</v>
      </c>
      <c r="AK325" s="79">
        <v>0</v>
      </c>
      <c r="AL325" s="85" t="s">
        <v>1737</v>
      </c>
      <c r="AM325" s="79" t="s">
        <v>1772</v>
      </c>
      <c r="AN325" s="79" t="b">
        <v>0</v>
      </c>
      <c r="AO325" s="85" t="s">
        <v>1635</v>
      </c>
      <c r="AP325" s="79" t="s">
        <v>176</v>
      </c>
      <c r="AQ325" s="79">
        <v>0</v>
      </c>
      <c r="AR325" s="79">
        <v>0</v>
      </c>
      <c r="AS325" s="79"/>
      <c r="AT325" s="79"/>
      <c r="AU325" s="79"/>
      <c r="AV325" s="79"/>
      <c r="AW325" s="79"/>
      <c r="AX325" s="79"/>
      <c r="AY325" s="79"/>
      <c r="AZ325" s="79"/>
      <c r="BA325">
        <v>8</v>
      </c>
      <c r="BB325" s="78" t="str">
        <f>REPLACE(INDEX(GroupVertices[Group],MATCH(Edges[[#This Row],[Vertex 1]],GroupVertices[Vertex],0)),1,1,"")</f>
        <v>6</v>
      </c>
      <c r="BC325" s="78" t="str">
        <f>REPLACE(INDEX(GroupVertices[Group],MATCH(Edges[[#This Row],[Vertex 2]],GroupVertices[Vertex],0)),1,1,"")</f>
        <v>6</v>
      </c>
      <c r="BD325" s="48">
        <v>2</v>
      </c>
      <c r="BE325" s="49">
        <v>4.761904761904762</v>
      </c>
      <c r="BF325" s="48">
        <v>3</v>
      </c>
      <c r="BG325" s="49">
        <v>7.142857142857143</v>
      </c>
      <c r="BH325" s="48">
        <v>0</v>
      </c>
      <c r="BI325" s="49">
        <v>0</v>
      </c>
      <c r="BJ325" s="48">
        <v>37</v>
      </c>
      <c r="BK325" s="49">
        <v>88.0952380952381</v>
      </c>
      <c r="BL325" s="48">
        <v>42</v>
      </c>
    </row>
    <row r="326" spans="1:64" ht="15">
      <c r="A326" s="64" t="s">
        <v>403</v>
      </c>
      <c r="B326" s="64" t="s">
        <v>403</v>
      </c>
      <c r="C326" s="65" t="s">
        <v>5056</v>
      </c>
      <c r="D326" s="66">
        <v>10</v>
      </c>
      <c r="E326" s="67" t="s">
        <v>136</v>
      </c>
      <c r="F326" s="68">
        <v>12</v>
      </c>
      <c r="G326" s="65"/>
      <c r="H326" s="69"/>
      <c r="I326" s="70"/>
      <c r="J326" s="70"/>
      <c r="K326" s="34" t="s">
        <v>65</v>
      </c>
      <c r="L326" s="77">
        <v>326</v>
      </c>
      <c r="M326" s="77"/>
      <c r="N326" s="72"/>
      <c r="O326" s="79" t="s">
        <v>176</v>
      </c>
      <c r="P326" s="81">
        <v>43784.69127314815</v>
      </c>
      <c r="Q326" s="79" t="s">
        <v>617</v>
      </c>
      <c r="R326" s="79"/>
      <c r="S326" s="79"/>
      <c r="T326" s="79" t="s">
        <v>746</v>
      </c>
      <c r="U326" s="82" t="s">
        <v>863</v>
      </c>
      <c r="V326" s="82" t="s">
        <v>863</v>
      </c>
      <c r="W326" s="81">
        <v>43784.69127314815</v>
      </c>
      <c r="X326" s="82" t="s">
        <v>1326</v>
      </c>
      <c r="Y326" s="79"/>
      <c r="Z326" s="79"/>
      <c r="AA326" s="85" t="s">
        <v>1636</v>
      </c>
      <c r="AB326" s="79"/>
      <c r="AC326" s="79" t="b">
        <v>0</v>
      </c>
      <c r="AD326" s="79">
        <v>2</v>
      </c>
      <c r="AE326" s="85" t="s">
        <v>1737</v>
      </c>
      <c r="AF326" s="79" t="b">
        <v>0</v>
      </c>
      <c r="AG326" s="79" t="s">
        <v>1751</v>
      </c>
      <c r="AH326" s="79"/>
      <c r="AI326" s="85" t="s">
        <v>1737</v>
      </c>
      <c r="AJ326" s="79" t="b">
        <v>0</v>
      </c>
      <c r="AK326" s="79">
        <v>0</v>
      </c>
      <c r="AL326" s="85" t="s">
        <v>1737</v>
      </c>
      <c r="AM326" s="79" t="s">
        <v>1772</v>
      </c>
      <c r="AN326" s="79" t="b">
        <v>0</v>
      </c>
      <c r="AO326" s="85" t="s">
        <v>1636</v>
      </c>
      <c r="AP326" s="79" t="s">
        <v>176</v>
      </c>
      <c r="AQ326" s="79">
        <v>0</v>
      </c>
      <c r="AR326" s="79">
        <v>0</v>
      </c>
      <c r="AS326" s="79"/>
      <c r="AT326" s="79"/>
      <c r="AU326" s="79"/>
      <c r="AV326" s="79"/>
      <c r="AW326" s="79"/>
      <c r="AX326" s="79"/>
      <c r="AY326" s="79"/>
      <c r="AZ326" s="79"/>
      <c r="BA326">
        <v>8</v>
      </c>
      <c r="BB326" s="78" t="str">
        <f>REPLACE(INDEX(GroupVertices[Group],MATCH(Edges[[#This Row],[Vertex 1]],GroupVertices[Vertex],0)),1,1,"")</f>
        <v>6</v>
      </c>
      <c r="BC326" s="78" t="str">
        <f>REPLACE(INDEX(GroupVertices[Group],MATCH(Edges[[#This Row],[Vertex 2]],GroupVertices[Vertex],0)),1,1,"")</f>
        <v>6</v>
      </c>
      <c r="BD326" s="48">
        <v>2</v>
      </c>
      <c r="BE326" s="49">
        <v>5.128205128205129</v>
      </c>
      <c r="BF326" s="48">
        <v>1</v>
      </c>
      <c r="BG326" s="49">
        <v>2.5641025641025643</v>
      </c>
      <c r="BH326" s="48">
        <v>0</v>
      </c>
      <c r="BI326" s="49">
        <v>0</v>
      </c>
      <c r="BJ326" s="48">
        <v>36</v>
      </c>
      <c r="BK326" s="49">
        <v>92.3076923076923</v>
      </c>
      <c r="BL326" s="48">
        <v>39</v>
      </c>
    </row>
    <row r="327" spans="1:64" ht="15">
      <c r="A327" s="64" t="s">
        <v>403</v>
      </c>
      <c r="B327" s="64" t="s">
        <v>403</v>
      </c>
      <c r="C327" s="65" t="s">
        <v>5056</v>
      </c>
      <c r="D327" s="66">
        <v>10</v>
      </c>
      <c r="E327" s="67" t="s">
        <v>136</v>
      </c>
      <c r="F327" s="68">
        <v>12</v>
      </c>
      <c r="G327" s="65"/>
      <c r="H327" s="69"/>
      <c r="I327" s="70"/>
      <c r="J327" s="70"/>
      <c r="K327" s="34" t="s">
        <v>65</v>
      </c>
      <c r="L327" s="77">
        <v>327</v>
      </c>
      <c r="M327" s="77"/>
      <c r="N327" s="72"/>
      <c r="O327" s="79" t="s">
        <v>176</v>
      </c>
      <c r="P327" s="81">
        <v>43784.91951388889</v>
      </c>
      <c r="Q327" s="79" t="s">
        <v>611</v>
      </c>
      <c r="R327" s="79"/>
      <c r="S327" s="79"/>
      <c r="T327" s="79"/>
      <c r="U327" s="79"/>
      <c r="V327" s="82" t="s">
        <v>1057</v>
      </c>
      <c r="W327" s="81">
        <v>43784.91951388889</v>
      </c>
      <c r="X327" s="82" t="s">
        <v>1327</v>
      </c>
      <c r="Y327" s="79"/>
      <c r="Z327" s="79"/>
      <c r="AA327" s="85" t="s">
        <v>1637</v>
      </c>
      <c r="AB327" s="79"/>
      <c r="AC327" s="79" t="b">
        <v>0</v>
      </c>
      <c r="AD327" s="79">
        <v>0</v>
      </c>
      <c r="AE327" s="85" t="s">
        <v>1737</v>
      </c>
      <c r="AF327" s="79" t="b">
        <v>1</v>
      </c>
      <c r="AG327" s="79" t="s">
        <v>1751</v>
      </c>
      <c r="AH327" s="79"/>
      <c r="AI327" s="85" t="s">
        <v>1761</v>
      </c>
      <c r="AJ327" s="79" t="b">
        <v>0</v>
      </c>
      <c r="AK327" s="79">
        <v>11</v>
      </c>
      <c r="AL327" s="85" t="s">
        <v>1630</v>
      </c>
      <c r="AM327" s="79" t="s">
        <v>1772</v>
      </c>
      <c r="AN327" s="79" t="b">
        <v>0</v>
      </c>
      <c r="AO327" s="85" t="s">
        <v>1630</v>
      </c>
      <c r="AP327" s="79" t="s">
        <v>176</v>
      </c>
      <c r="AQ327" s="79">
        <v>0</v>
      </c>
      <c r="AR327" s="79">
        <v>0</v>
      </c>
      <c r="AS327" s="79"/>
      <c r="AT327" s="79"/>
      <c r="AU327" s="79"/>
      <c r="AV327" s="79"/>
      <c r="AW327" s="79"/>
      <c r="AX327" s="79"/>
      <c r="AY327" s="79"/>
      <c r="AZ327" s="79"/>
      <c r="BA327">
        <v>8</v>
      </c>
      <c r="BB327" s="78" t="str">
        <f>REPLACE(INDEX(GroupVertices[Group],MATCH(Edges[[#This Row],[Vertex 1]],GroupVertices[Vertex],0)),1,1,"")</f>
        <v>6</v>
      </c>
      <c r="BC327" s="78" t="str">
        <f>REPLACE(INDEX(GroupVertices[Group],MATCH(Edges[[#This Row],[Vertex 2]],GroupVertices[Vertex],0)),1,1,"")</f>
        <v>6</v>
      </c>
      <c r="BD327" s="48">
        <v>1</v>
      </c>
      <c r="BE327" s="49">
        <v>4.166666666666667</v>
      </c>
      <c r="BF327" s="48">
        <v>0</v>
      </c>
      <c r="BG327" s="49">
        <v>0</v>
      </c>
      <c r="BH327" s="48">
        <v>0</v>
      </c>
      <c r="BI327" s="49">
        <v>0</v>
      </c>
      <c r="BJ327" s="48">
        <v>23</v>
      </c>
      <c r="BK327" s="49">
        <v>95.83333333333333</v>
      </c>
      <c r="BL327" s="48">
        <v>24</v>
      </c>
    </row>
    <row r="328" spans="1:64" ht="15">
      <c r="A328" s="64" t="s">
        <v>404</v>
      </c>
      <c r="B328" s="64" t="s">
        <v>403</v>
      </c>
      <c r="C328" s="65" t="s">
        <v>5054</v>
      </c>
      <c r="D328" s="66">
        <v>3</v>
      </c>
      <c r="E328" s="67" t="s">
        <v>132</v>
      </c>
      <c r="F328" s="68">
        <v>35</v>
      </c>
      <c r="G328" s="65"/>
      <c r="H328" s="69"/>
      <c r="I328" s="70"/>
      <c r="J328" s="70"/>
      <c r="K328" s="34" t="s">
        <v>65</v>
      </c>
      <c r="L328" s="77">
        <v>328</v>
      </c>
      <c r="M328" s="77"/>
      <c r="N328" s="72"/>
      <c r="O328" s="79" t="s">
        <v>506</v>
      </c>
      <c r="P328" s="81">
        <v>43784.927395833336</v>
      </c>
      <c r="Q328" s="79" t="s">
        <v>611</v>
      </c>
      <c r="R328" s="79"/>
      <c r="S328" s="79"/>
      <c r="T328" s="79"/>
      <c r="U328" s="79"/>
      <c r="V328" s="82" t="s">
        <v>1058</v>
      </c>
      <c r="W328" s="81">
        <v>43784.927395833336</v>
      </c>
      <c r="X328" s="82" t="s">
        <v>1328</v>
      </c>
      <c r="Y328" s="79"/>
      <c r="Z328" s="79"/>
      <c r="AA328" s="85" t="s">
        <v>1638</v>
      </c>
      <c r="AB328" s="79"/>
      <c r="AC328" s="79" t="b">
        <v>0</v>
      </c>
      <c r="AD328" s="79">
        <v>0</v>
      </c>
      <c r="AE328" s="85" t="s">
        <v>1737</v>
      </c>
      <c r="AF328" s="79" t="b">
        <v>1</v>
      </c>
      <c r="AG328" s="79" t="s">
        <v>1751</v>
      </c>
      <c r="AH328" s="79"/>
      <c r="AI328" s="85" t="s">
        <v>1761</v>
      </c>
      <c r="AJ328" s="79" t="b">
        <v>0</v>
      </c>
      <c r="AK328" s="79">
        <v>11</v>
      </c>
      <c r="AL328" s="85" t="s">
        <v>1630</v>
      </c>
      <c r="AM328" s="79" t="s">
        <v>1773</v>
      </c>
      <c r="AN328" s="79" t="b">
        <v>0</v>
      </c>
      <c r="AO328" s="85" t="s">
        <v>1630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6</v>
      </c>
      <c r="BC328" s="78" t="str">
        <f>REPLACE(INDEX(GroupVertices[Group],MATCH(Edges[[#This Row],[Vertex 2]],GroupVertices[Vertex],0)),1,1,"")</f>
        <v>6</v>
      </c>
      <c r="BD328" s="48">
        <v>1</v>
      </c>
      <c r="BE328" s="49">
        <v>4.166666666666667</v>
      </c>
      <c r="BF328" s="48">
        <v>0</v>
      </c>
      <c r="BG328" s="49">
        <v>0</v>
      </c>
      <c r="BH328" s="48">
        <v>0</v>
      </c>
      <c r="BI328" s="49">
        <v>0</v>
      </c>
      <c r="BJ328" s="48">
        <v>23</v>
      </c>
      <c r="BK328" s="49">
        <v>95.83333333333333</v>
      </c>
      <c r="BL328" s="48">
        <v>24</v>
      </c>
    </row>
    <row r="329" spans="1:64" ht="15">
      <c r="A329" s="64" t="s">
        <v>405</v>
      </c>
      <c r="B329" s="64" t="s">
        <v>493</v>
      </c>
      <c r="C329" s="65" t="s">
        <v>5054</v>
      </c>
      <c r="D329" s="66">
        <v>3</v>
      </c>
      <c r="E329" s="67" t="s">
        <v>132</v>
      </c>
      <c r="F329" s="68">
        <v>35</v>
      </c>
      <c r="G329" s="65"/>
      <c r="H329" s="69"/>
      <c r="I329" s="70"/>
      <c r="J329" s="70"/>
      <c r="K329" s="34" t="s">
        <v>65</v>
      </c>
      <c r="L329" s="77">
        <v>329</v>
      </c>
      <c r="M329" s="77"/>
      <c r="N329" s="72"/>
      <c r="O329" s="79" t="s">
        <v>506</v>
      </c>
      <c r="P329" s="81">
        <v>43784.927708333336</v>
      </c>
      <c r="Q329" s="79" t="s">
        <v>607</v>
      </c>
      <c r="R329" s="79"/>
      <c r="S329" s="79"/>
      <c r="T329" s="79"/>
      <c r="U329" s="79"/>
      <c r="V329" s="82" t="s">
        <v>1059</v>
      </c>
      <c r="W329" s="81">
        <v>43784.927708333336</v>
      </c>
      <c r="X329" s="82" t="s">
        <v>1329</v>
      </c>
      <c r="Y329" s="79"/>
      <c r="Z329" s="79"/>
      <c r="AA329" s="85" t="s">
        <v>1639</v>
      </c>
      <c r="AB329" s="79"/>
      <c r="AC329" s="79" t="b">
        <v>0</v>
      </c>
      <c r="AD329" s="79">
        <v>0</v>
      </c>
      <c r="AE329" s="85" t="s">
        <v>1737</v>
      </c>
      <c r="AF329" s="79" t="b">
        <v>1</v>
      </c>
      <c r="AG329" s="79" t="s">
        <v>1751</v>
      </c>
      <c r="AH329" s="79"/>
      <c r="AI329" s="85" t="s">
        <v>1770</v>
      </c>
      <c r="AJ329" s="79" t="b">
        <v>0</v>
      </c>
      <c r="AK329" s="79">
        <v>42</v>
      </c>
      <c r="AL329" s="85" t="s">
        <v>1682</v>
      </c>
      <c r="AM329" s="79" t="s">
        <v>1773</v>
      </c>
      <c r="AN329" s="79" t="b">
        <v>0</v>
      </c>
      <c r="AO329" s="85" t="s">
        <v>1682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405</v>
      </c>
      <c r="B330" s="64" t="s">
        <v>494</v>
      </c>
      <c r="C330" s="65" t="s">
        <v>5054</v>
      </c>
      <c r="D330" s="66">
        <v>3</v>
      </c>
      <c r="E330" s="67" t="s">
        <v>132</v>
      </c>
      <c r="F330" s="68">
        <v>35</v>
      </c>
      <c r="G330" s="65"/>
      <c r="H330" s="69"/>
      <c r="I330" s="70"/>
      <c r="J330" s="70"/>
      <c r="K330" s="34" t="s">
        <v>65</v>
      </c>
      <c r="L330" s="77">
        <v>330</v>
      </c>
      <c r="M330" s="77"/>
      <c r="N330" s="72"/>
      <c r="O330" s="79" t="s">
        <v>506</v>
      </c>
      <c r="P330" s="81">
        <v>43784.927708333336</v>
      </c>
      <c r="Q330" s="79" t="s">
        <v>607</v>
      </c>
      <c r="R330" s="79"/>
      <c r="S330" s="79"/>
      <c r="T330" s="79"/>
      <c r="U330" s="79"/>
      <c r="V330" s="82" t="s">
        <v>1059</v>
      </c>
      <c r="W330" s="81">
        <v>43784.927708333336</v>
      </c>
      <c r="X330" s="82" t="s">
        <v>1329</v>
      </c>
      <c r="Y330" s="79"/>
      <c r="Z330" s="79"/>
      <c r="AA330" s="85" t="s">
        <v>1639</v>
      </c>
      <c r="AB330" s="79"/>
      <c r="AC330" s="79" t="b">
        <v>0</v>
      </c>
      <c r="AD330" s="79">
        <v>0</v>
      </c>
      <c r="AE330" s="85" t="s">
        <v>1737</v>
      </c>
      <c r="AF330" s="79" t="b">
        <v>1</v>
      </c>
      <c r="AG330" s="79" t="s">
        <v>1751</v>
      </c>
      <c r="AH330" s="79"/>
      <c r="AI330" s="85" t="s">
        <v>1770</v>
      </c>
      <c r="AJ330" s="79" t="b">
        <v>0</v>
      </c>
      <c r="AK330" s="79">
        <v>42</v>
      </c>
      <c r="AL330" s="85" t="s">
        <v>1682</v>
      </c>
      <c r="AM330" s="79" t="s">
        <v>1773</v>
      </c>
      <c r="AN330" s="79" t="b">
        <v>0</v>
      </c>
      <c r="AO330" s="85" t="s">
        <v>1682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405</v>
      </c>
      <c r="B331" s="64" t="s">
        <v>434</v>
      </c>
      <c r="C331" s="65" t="s">
        <v>5054</v>
      </c>
      <c r="D331" s="66">
        <v>3</v>
      </c>
      <c r="E331" s="67" t="s">
        <v>132</v>
      </c>
      <c r="F331" s="68">
        <v>35</v>
      </c>
      <c r="G331" s="65"/>
      <c r="H331" s="69"/>
      <c r="I331" s="70"/>
      <c r="J331" s="70"/>
      <c r="K331" s="34" t="s">
        <v>65</v>
      </c>
      <c r="L331" s="77">
        <v>331</v>
      </c>
      <c r="M331" s="77"/>
      <c r="N331" s="72"/>
      <c r="O331" s="79" t="s">
        <v>506</v>
      </c>
      <c r="P331" s="81">
        <v>43784.927708333336</v>
      </c>
      <c r="Q331" s="79" t="s">
        <v>607</v>
      </c>
      <c r="R331" s="79"/>
      <c r="S331" s="79"/>
      <c r="T331" s="79"/>
      <c r="U331" s="79"/>
      <c r="V331" s="82" t="s">
        <v>1059</v>
      </c>
      <c r="W331" s="81">
        <v>43784.927708333336</v>
      </c>
      <c r="X331" s="82" t="s">
        <v>1329</v>
      </c>
      <c r="Y331" s="79"/>
      <c r="Z331" s="79"/>
      <c r="AA331" s="85" t="s">
        <v>1639</v>
      </c>
      <c r="AB331" s="79"/>
      <c r="AC331" s="79" t="b">
        <v>0</v>
      </c>
      <c r="AD331" s="79">
        <v>0</v>
      </c>
      <c r="AE331" s="85" t="s">
        <v>1737</v>
      </c>
      <c r="AF331" s="79" t="b">
        <v>1</v>
      </c>
      <c r="AG331" s="79" t="s">
        <v>1751</v>
      </c>
      <c r="AH331" s="79"/>
      <c r="AI331" s="85" t="s">
        <v>1770</v>
      </c>
      <c r="AJ331" s="79" t="b">
        <v>0</v>
      </c>
      <c r="AK331" s="79">
        <v>42</v>
      </c>
      <c r="AL331" s="85" t="s">
        <v>1682</v>
      </c>
      <c r="AM331" s="79" t="s">
        <v>1773</v>
      </c>
      <c r="AN331" s="79" t="b">
        <v>0</v>
      </c>
      <c r="AO331" s="85" t="s">
        <v>1682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21</v>
      </c>
      <c r="BK331" s="49">
        <v>100</v>
      </c>
      <c r="BL331" s="48">
        <v>21</v>
      </c>
    </row>
    <row r="332" spans="1:64" ht="15">
      <c r="A332" s="64" t="s">
        <v>406</v>
      </c>
      <c r="B332" s="64" t="s">
        <v>493</v>
      </c>
      <c r="C332" s="65" t="s">
        <v>5054</v>
      </c>
      <c r="D332" s="66">
        <v>3</v>
      </c>
      <c r="E332" s="67" t="s">
        <v>132</v>
      </c>
      <c r="F332" s="68">
        <v>35</v>
      </c>
      <c r="G332" s="65"/>
      <c r="H332" s="69"/>
      <c r="I332" s="70"/>
      <c r="J332" s="70"/>
      <c r="K332" s="34" t="s">
        <v>65</v>
      </c>
      <c r="L332" s="77">
        <v>332</v>
      </c>
      <c r="M332" s="77"/>
      <c r="N332" s="72"/>
      <c r="O332" s="79" t="s">
        <v>506</v>
      </c>
      <c r="P332" s="81">
        <v>43784.92787037037</v>
      </c>
      <c r="Q332" s="79" t="s">
        <v>607</v>
      </c>
      <c r="R332" s="79"/>
      <c r="S332" s="79"/>
      <c r="T332" s="79"/>
      <c r="U332" s="79"/>
      <c r="V332" s="82" t="s">
        <v>1060</v>
      </c>
      <c r="W332" s="81">
        <v>43784.92787037037</v>
      </c>
      <c r="X332" s="82" t="s">
        <v>1330</v>
      </c>
      <c r="Y332" s="79"/>
      <c r="Z332" s="79"/>
      <c r="AA332" s="85" t="s">
        <v>1640</v>
      </c>
      <c r="AB332" s="79"/>
      <c r="AC332" s="79" t="b">
        <v>0</v>
      </c>
      <c r="AD332" s="79">
        <v>0</v>
      </c>
      <c r="AE332" s="85" t="s">
        <v>1737</v>
      </c>
      <c r="AF332" s="79" t="b">
        <v>1</v>
      </c>
      <c r="AG332" s="79" t="s">
        <v>1751</v>
      </c>
      <c r="AH332" s="79"/>
      <c r="AI332" s="85" t="s">
        <v>1770</v>
      </c>
      <c r="AJ332" s="79" t="b">
        <v>0</v>
      </c>
      <c r="AK332" s="79">
        <v>42</v>
      </c>
      <c r="AL332" s="85" t="s">
        <v>1682</v>
      </c>
      <c r="AM332" s="79" t="s">
        <v>1772</v>
      </c>
      <c r="AN332" s="79" t="b">
        <v>0</v>
      </c>
      <c r="AO332" s="85" t="s">
        <v>1682</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406</v>
      </c>
      <c r="B333" s="64" t="s">
        <v>494</v>
      </c>
      <c r="C333" s="65" t="s">
        <v>5054</v>
      </c>
      <c r="D333" s="66">
        <v>3</v>
      </c>
      <c r="E333" s="67" t="s">
        <v>132</v>
      </c>
      <c r="F333" s="68">
        <v>35</v>
      </c>
      <c r="G333" s="65"/>
      <c r="H333" s="69"/>
      <c r="I333" s="70"/>
      <c r="J333" s="70"/>
      <c r="K333" s="34" t="s">
        <v>65</v>
      </c>
      <c r="L333" s="77">
        <v>333</v>
      </c>
      <c r="M333" s="77"/>
      <c r="N333" s="72"/>
      <c r="O333" s="79" t="s">
        <v>506</v>
      </c>
      <c r="P333" s="81">
        <v>43784.92787037037</v>
      </c>
      <c r="Q333" s="79" t="s">
        <v>607</v>
      </c>
      <c r="R333" s="79"/>
      <c r="S333" s="79"/>
      <c r="T333" s="79"/>
      <c r="U333" s="79"/>
      <c r="V333" s="82" t="s">
        <v>1060</v>
      </c>
      <c r="W333" s="81">
        <v>43784.92787037037</v>
      </c>
      <c r="X333" s="82" t="s">
        <v>1330</v>
      </c>
      <c r="Y333" s="79"/>
      <c r="Z333" s="79"/>
      <c r="AA333" s="85" t="s">
        <v>1640</v>
      </c>
      <c r="AB333" s="79"/>
      <c r="AC333" s="79" t="b">
        <v>0</v>
      </c>
      <c r="AD333" s="79">
        <v>0</v>
      </c>
      <c r="AE333" s="85" t="s">
        <v>1737</v>
      </c>
      <c r="AF333" s="79" t="b">
        <v>1</v>
      </c>
      <c r="AG333" s="79" t="s">
        <v>1751</v>
      </c>
      <c r="AH333" s="79"/>
      <c r="AI333" s="85" t="s">
        <v>1770</v>
      </c>
      <c r="AJ333" s="79" t="b">
        <v>0</v>
      </c>
      <c r="AK333" s="79">
        <v>42</v>
      </c>
      <c r="AL333" s="85" t="s">
        <v>1682</v>
      </c>
      <c r="AM333" s="79" t="s">
        <v>1772</v>
      </c>
      <c r="AN333" s="79" t="b">
        <v>0</v>
      </c>
      <c r="AO333" s="85" t="s">
        <v>1682</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406</v>
      </c>
      <c r="B334" s="64" t="s">
        <v>434</v>
      </c>
      <c r="C334" s="65" t="s">
        <v>5054</v>
      </c>
      <c r="D334" s="66">
        <v>3</v>
      </c>
      <c r="E334" s="67" t="s">
        <v>132</v>
      </c>
      <c r="F334" s="68">
        <v>35</v>
      </c>
      <c r="G334" s="65"/>
      <c r="H334" s="69"/>
      <c r="I334" s="70"/>
      <c r="J334" s="70"/>
      <c r="K334" s="34" t="s">
        <v>65</v>
      </c>
      <c r="L334" s="77">
        <v>334</v>
      </c>
      <c r="M334" s="77"/>
      <c r="N334" s="72"/>
      <c r="O334" s="79" t="s">
        <v>506</v>
      </c>
      <c r="P334" s="81">
        <v>43784.92787037037</v>
      </c>
      <c r="Q334" s="79" t="s">
        <v>607</v>
      </c>
      <c r="R334" s="79"/>
      <c r="S334" s="79"/>
      <c r="T334" s="79"/>
      <c r="U334" s="79"/>
      <c r="V334" s="82" t="s">
        <v>1060</v>
      </c>
      <c r="W334" s="81">
        <v>43784.92787037037</v>
      </c>
      <c r="X334" s="82" t="s">
        <v>1330</v>
      </c>
      <c r="Y334" s="79"/>
      <c r="Z334" s="79"/>
      <c r="AA334" s="85" t="s">
        <v>1640</v>
      </c>
      <c r="AB334" s="79"/>
      <c r="AC334" s="79" t="b">
        <v>0</v>
      </c>
      <c r="AD334" s="79">
        <v>0</v>
      </c>
      <c r="AE334" s="85" t="s">
        <v>1737</v>
      </c>
      <c r="AF334" s="79" t="b">
        <v>1</v>
      </c>
      <c r="AG334" s="79" t="s">
        <v>1751</v>
      </c>
      <c r="AH334" s="79"/>
      <c r="AI334" s="85" t="s">
        <v>1770</v>
      </c>
      <c r="AJ334" s="79" t="b">
        <v>0</v>
      </c>
      <c r="AK334" s="79">
        <v>42</v>
      </c>
      <c r="AL334" s="85" t="s">
        <v>1682</v>
      </c>
      <c r="AM334" s="79" t="s">
        <v>1772</v>
      </c>
      <c r="AN334" s="79" t="b">
        <v>0</v>
      </c>
      <c r="AO334" s="85" t="s">
        <v>1682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21</v>
      </c>
      <c r="BK334" s="49">
        <v>100</v>
      </c>
      <c r="BL334" s="48">
        <v>21</v>
      </c>
    </row>
    <row r="335" spans="1:64" ht="15">
      <c r="A335" s="64" t="s">
        <v>407</v>
      </c>
      <c r="B335" s="64" t="s">
        <v>493</v>
      </c>
      <c r="C335" s="65" t="s">
        <v>5054</v>
      </c>
      <c r="D335" s="66">
        <v>3</v>
      </c>
      <c r="E335" s="67" t="s">
        <v>132</v>
      </c>
      <c r="F335" s="68">
        <v>35</v>
      </c>
      <c r="G335" s="65"/>
      <c r="H335" s="69"/>
      <c r="I335" s="70"/>
      <c r="J335" s="70"/>
      <c r="K335" s="34" t="s">
        <v>65</v>
      </c>
      <c r="L335" s="77">
        <v>335</v>
      </c>
      <c r="M335" s="77"/>
      <c r="N335" s="72"/>
      <c r="O335" s="79" t="s">
        <v>506</v>
      </c>
      <c r="P335" s="81">
        <v>43784.935590277775</v>
      </c>
      <c r="Q335" s="79" t="s">
        <v>607</v>
      </c>
      <c r="R335" s="79"/>
      <c r="S335" s="79"/>
      <c r="T335" s="79"/>
      <c r="U335" s="79"/>
      <c r="V335" s="82" t="s">
        <v>1061</v>
      </c>
      <c r="W335" s="81">
        <v>43784.935590277775</v>
      </c>
      <c r="X335" s="82" t="s">
        <v>1331</v>
      </c>
      <c r="Y335" s="79"/>
      <c r="Z335" s="79"/>
      <c r="AA335" s="85" t="s">
        <v>1641</v>
      </c>
      <c r="AB335" s="79"/>
      <c r="AC335" s="79" t="b">
        <v>0</v>
      </c>
      <c r="AD335" s="79">
        <v>0</v>
      </c>
      <c r="AE335" s="85" t="s">
        <v>1737</v>
      </c>
      <c r="AF335" s="79" t="b">
        <v>1</v>
      </c>
      <c r="AG335" s="79" t="s">
        <v>1751</v>
      </c>
      <c r="AH335" s="79"/>
      <c r="AI335" s="85" t="s">
        <v>1770</v>
      </c>
      <c r="AJ335" s="79" t="b">
        <v>0</v>
      </c>
      <c r="AK335" s="79">
        <v>42</v>
      </c>
      <c r="AL335" s="85" t="s">
        <v>1682</v>
      </c>
      <c r="AM335" s="79" t="s">
        <v>1775</v>
      </c>
      <c r="AN335" s="79" t="b">
        <v>0</v>
      </c>
      <c r="AO335" s="85" t="s">
        <v>1682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407</v>
      </c>
      <c r="B336" s="64" t="s">
        <v>494</v>
      </c>
      <c r="C336" s="65" t="s">
        <v>5054</v>
      </c>
      <c r="D336" s="66">
        <v>3</v>
      </c>
      <c r="E336" s="67" t="s">
        <v>132</v>
      </c>
      <c r="F336" s="68">
        <v>35</v>
      </c>
      <c r="G336" s="65"/>
      <c r="H336" s="69"/>
      <c r="I336" s="70"/>
      <c r="J336" s="70"/>
      <c r="K336" s="34" t="s">
        <v>65</v>
      </c>
      <c r="L336" s="77">
        <v>336</v>
      </c>
      <c r="M336" s="77"/>
      <c r="N336" s="72"/>
      <c r="O336" s="79" t="s">
        <v>506</v>
      </c>
      <c r="P336" s="81">
        <v>43784.935590277775</v>
      </c>
      <c r="Q336" s="79" t="s">
        <v>607</v>
      </c>
      <c r="R336" s="79"/>
      <c r="S336" s="79"/>
      <c r="T336" s="79"/>
      <c r="U336" s="79"/>
      <c r="V336" s="82" t="s">
        <v>1061</v>
      </c>
      <c r="W336" s="81">
        <v>43784.935590277775</v>
      </c>
      <c r="X336" s="82" t="s">
        <v>1331</v>
      </c>
      <c r="Y336" s="79"/>
      <c r="Z336" s="79"/>
      <c r="AA336" s="85" t="s">
        <v>1641</v>
      </c>
      <c r="AB336" s="79"/>
      <c r="AC336" s="79" t="b">
        <v>0</v>
      </c>
      <c r="AD336" s="79">
        <v>0</v>
      </c>
      <c r="AE336" s="85" t="s">
        <v>1737</v>
      </c>
      <c r="AF336" s="79" t="b">
        <v>1</v>
      </c>
      <c r="AG336" s="79" t="s">
        <v>1751</v>
      </c>
      <c r="AH336" s="79"/>
      <c r="AI336" s="85" t="s">
        <v>1770</v>
      </c>
      <c r="AJ336" s="79" t="b">
        <v>0</v>
      </c>
      <c r="AK336" s="79">
        <v>42</v>
      </c>
      <c r="AL336" s="85" t="s">
        <v>1682</v>
      </c>
      <c r="AM336" s="79" t="s">
        <v>1775</v>
      </c>
      <c r="AN336" s="79" t="b">
        <v>0</v>
      </c>
      <c r="AO336" s="85" t="s">
        <v>1682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407</v>
      </c>
      <c r="B337" s="64" t="s">
        <v>434</v>
      </c>
      <c r="C337" s="65" t="s">
        <v>5054</v>
      </c>
      <c r="D337" s="66">
        <v>3</v>
      </c>
      <c r="E337" s="67" t="s">
        <v>132</v>
      </c>
      <c r="F337" s="68">
        <v>35</v>
      </c>
      <c r="G337" s="65"/>
      <c r="H337" s="69"/>
      <c r="I337" s="70"/>
      <c r="J337" s="70"/>
      <c r="K337" s="34" t="s">
        <v>65</v>
      </c>
      <c r="L337" s="77">
        <v>337</v>
      </c>
      <c r="M337" s="77"/>
      <c r="N337" s="72"/>
      <c r="O337" s="79" t="s">
        <v>506</v>
      </c>
      <c r="P337" s="81">
        <v>43784.935590277775</v>
      </c>
      <c r="Q337" s="79" t="s">
        <v>607</v>
      </c>
      <c r="R337" s="79"/>
      <c r="S337" s="79"/>
      <c r="T337" s="79"/>
      <c r="U337" s="79"/>
      <c r="V337" s="82" t="s">
        <v>1061</v>
      </c>
      <c r="W337" s="81">
        <v>43784.935590277775</v>
      </c>
      <c r="X337" s="82" t="s">
        <v>1331</v>
      </c>
      <c r="Y337" s="79"/>
      <c r="Z337" s="79"/>
      <c r="AA337" s="85" t="s">
        <v>1641</v>
      </c>
      <c r="AB337" s="79"/>
      <c r="AC337" s="79" t="b">
        <v>0</v>
      </c>
      <c r="AD337" s="79">
        <v>0</v>
      </c>
      <c r="AE337" s="85" t="s">
        <v>1737</v>
      </c>
      <c r="AF337" s="79" t="b">
        <v>1</v>
      </c>
      <c r="AG337" s="79" t="s">
        <v>1751</v>
      </c>
      <c r="AH337" s="79"/>
      <c r="AI337" s="85" t="s">
        <v>1770</v>
      </c>
      <c r="AJ337" s="79" t="b">
        <v>0</v>
      </c>
      <c r="AK337" s="79">
        <v>42</v>
      </c>
      <c r="AL337" s="85" t="s">
        <v>1682</v>
      </c>
      <c r="AM337" s="79" t="s">
        <v>1775</v>
      </c>
      <c r="AN337" s="79" t="b">
        <v>0</v>
      </c>
      <c r="AO337" s="85" t="s">
        <v>1682</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21</v>
      </c>
      <c r="BK337" s="49">
        <v>100</v>
      </c>
      <c r="BL337" s="48">
        <v>21</v>
      </c>
    </row>
    <row r="338" spans="1:64" ht="15">
      <c r="A338" s="64" t="s">
        <v>408</v>
      </c>
      <c r="B338" s="64" t="s">
        <v>408</v>
      </c>
      <c r="C338" s="65" t="s">
        <v>5054</v>
      </c>
      <c r="D338" s="66">
        <v>3</v>
      </c>
      <c r="E338" s="67" t="s">
        <v>132</v>
      </c>
      <c r="F338" s="68">
        <v>35</v>
      </c>
      <c r="G338" s="65"/>
      <c r="H338" s="69"/>
      <c r="I338" s="70"/>
      <c r="J338" s="70"/>
      <c r="K338" s="34" t="s">
        <v>65</v>
      </c>
      <c r="L338" s="77">
        <v>338</v>
      </c>
      <c r="M338" s="77"/>
      <c r="N338" s="72"/>
      <c r="O338" s="79" t="s">
        <v>176</v>
      </c>
      <c r="P338" s="81">
        <v>43784.772511574076</v>
      </c>
      <c r="Q338" s="79" t="s">
        <v>618</v>
      </c>
      <c r="R338" s="82" t="s">
        <v>708</v>
      </c>
      <c r="S338" s="79" t="s">
        <v>722</v>
      </c>
      <c r="T338" s="79" t="s">
        <v>808</v>
      </c>
      <c r="U338" s="82" t="s">
        <v>864</v>
      </c>
      <c r="V338" s="82" t="s">
        <v>864</v>
      </c>
      <c r="W338" s="81">
        <v>43784.772511574076</v>
      </c>
      <c r="X338" s="82" t="s">
        <v>1332</v>
      </c>
      <c r="Y338" s="79"/>
      <c r="Z338" s="79"/>
      <c r="AA338" s="85" t="s">
        <v>1642</v>
      </c>
      <c r="AB338" s="79"/>
      <c r="AC338" s="79" t="b">
        <v>0</v>
      </c>
      <c r="AD338" s="79">
        <v>1</v>
      </c>
      <c r="AE338" s="85" t="s">
        <v>1737</v>
      </c>
      <c r="AF338" s="79" t="b">
        <v>0</v>
      </c>
      <c r="AG338" s="79" t="s">
        <v>1758</v>
      </c>
      <c r="AH338" s="79"/>
      <c r="AI338" s="85" t="s">
        <v>1737</v>
      </c>
      <c r="AJ338" s="79" t="b">
        <v>0</v>
      </c>
      <c r="AK338" s="79">
        <v>1</v>
      </c>
      <c r="AL338" s="85" t="s">
        <v>1737</v>
      </c>
      <c r="AM338" s="79" t="s">
        <v>1779</v>
      </c>
      <c r="AN338" s="79" t="b">
        <v>0</v>
      </c>
      <c r="AO338" s="85" t="s">
        <v>1642</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31</v>
      </c>
      <c r="BC338" s="78" t="str">
        <f>REPLACE(INDEX(GroupVertices[Group],MATCH(Edges[[#This Row],[Vertex 2]],GroupVertices[Vertex],0)),1,1,"")</f>
        <v>31</v>
      </c>
      <c r="BD338" s="48">
        <v>0</v>
      </c>
      <c r="BE338" s="49">
        <v>0</v>
      </c>
      <c r="BF338" s="48">
        <v>1</v>
      </c>
      <c r="BG338" s="49">
        <v>5</v>
      </c>
      <c r="BH338" s="48">
        <v>0</v>
      </c>
      <c r="BI338" s="49">
        <v>0</v>
      </c>
      <c r="BJ338" s="48">
        <v>19</v>
      </c>
      <c r="BK338" s="49">
        <v>95</v>
      </c>
      <c r="BL338" s="48">
        <v>20</v>
      </c>
    </row>
    <row r="339" spans="1:64" ht="15">
      <c r="A339" s="64" t="s">
        <v>409</v>
      </c>
      <c r="B339" s="64" t="s">
        <v>408</v>
      </c>
      <c r="C339" s="65" t="s">
        <v>5054</v>
      </c>
      <c r="D339" s="66">
        <v>3</v>
      </c>
      <c r="E339" s="67" t="s">
        <v>132</v>
      </c>
      <c r="F339" s="68">
        <v>35</v>
      </c>
      <c r="G339" s="65"/>
      <c r="H339" s="69"/>
      <c r="I339" s="70"/>
      <c r="J339" s="70"/>
      <c r="K339" s="34" t="s">
        <v>65</v>
      </c>
      <c r="L339" s="77">
        <v>339</v>
      </c>
      <c r="M339" s="77"/>
      <c r="N339" s="72"/>
      <c r="O339" s="79" t="s">
        <v>506</v>
      </c>
      <c r="P339" s="81">
        <v>43784.94188657407</v>
      </c>
      <c r="Q339" s="79" t="s">
        <v>619</v>
      </c>
      <c r="R339" s="79"/>
      <c r="S339" s="79"/>
      <c r="T339" s="79" t="s">
        <v>808</v>
      </c>
      <c r="U339" s="79"/>
      <c r="V339" s="82" t="s">
        <v>1062</v>
      </c>
      <c r="W339" s="81">
        <v>43784.94188657407</v>
      </c>
      <c r="X339" s="82" t="s">
        <v>1333</v>
      </c>
      <c r="Y339" s="79"/>
      <c r="Z339" s="79"/>
      <c r="AA339" s="85" t="s">
        <v>1643</v>
      </c>
      <c r="AB339" s="79"/>
      <c r="AC339" s="79" t="b">
        <v>0</v>
      </c>
      <c r="AD339" s="79">
        <v>0</v>
      </c>
      <c r="AE339" s="85" t="s">
        <v>1737</v>
      </c>
      <c r="AF339" s="79" t="b">
        <v>0</v>
      </c>
      <c r="AG339" s="79" t="s">
        <v>1758</v>
      </c>
      <c r="AH339" s="79"/>
      <c r="AI339" s="85" t="s">
        <v>1737</v>
      </c>
      <c r="AJ339" s="79" t="b">
        <v>0</v>
      </c>
      <c r="AK339" s="79">
        <v>1</v>
      </c>
      <c r="AL339" s="85" t="s">
        <v>1642</v>
      </c>
      <c r="AM339" s="79" t="s">
        <v>1772</v>
      </c>
      <c r="AN339" s="79" t="b">
        <v>0</v>
      </c>
      <c r="AO339" s="85" t="s">
        <v>1642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31</v>
      </c>
      <c r="BC339" s="78" t="str">
        <f>REPLACE(INDEX(GroupVertices[Group],MATCH(Edges[[#This Row],[Vertex 2]],GroupVertices[Vertex],0)),1,1,"")</f>
        <v>31</v>
      </c>
      <c r="BD339" s="48">
        <v>0</v>
      </c>
      <c r="BE339" s="49">
        <v>0</v>
      </c>
      <c r="BF339" s="48">
        <v>1</v>
      </c>
      <c r="BG339" s="49">
        <v>4.545454545454546</v>
      </c>
      <c r="BH339" s="48">
        <v>0</v>
      </c>
      <c r="BI339" s="49">
        <v>0</v>
      </c>
      <c r="BJ339" s="48">
        <v>21</v>
      </c>
      <c r="BK339" s="49">
        <v>95.45454545454545</v>
      </c>
      <c r="BL339" s="48">
        <v>22</v>
      </c>
    </row>
    <row r="340" spans="1:64" ht="15">
      <c r="A340" s="64" t="s">
        <v>409</v>
      </c>
      <c r="B340" s="64" t="s">
        <v>409</v>
      </c>
      <c r="C340" s="65" t="s">
        <v>5054</v>
      </c>
      <c r="D340" s="66">
        <v>3</v>
      </c>
      <c r="E340" s="67" t="s">
        <v>132</v>
      </c>
      <c r="F340" s="68">
        <v>35</v>
      </c>
      <c r="G340" s="65"/>
      <c r="H340" s="69"/>
      <c r="I340" s="70"/>
      <c r="J340" s="70"/>
      <c r="K340" s="34" t="s">
        <v>65</v>
      </c>
      <c r="L340" s="77">
        <v>340</v>
      </c>
      <c r="M340" s="77"/>
      <c r="N340" s="72"/>
      <c r="O340" s="79" t="s">
        <v>176</v>
      </c>
      <c r="P340" s="81">
        <v>43777.50377314815</v>
      </c>
      <c r="Q340" s="79" t="s">
        <v>620</v>
      </c>
      <c r="R340" s="82" t="s">
        <v>709</v>
      </c>
      <c r="S340" s="79" t="s">
        <v>722</v>
      </c>
      <c r="T340" s="79" t="s">
        <v>808</v>
      </c>
      <c r="U340" s="82" t="s">
        <v>865</v>
      </c>
      <c r="V340" s="82" t="s">
        <v>865</v>
      </c>
      <c r="W340" s="81">
        <v>43777.50377314815</v>
      </c>
      <c r="X340" s="82" t="s">
        <v>1334</v>
      </c>
      <c r="Y340" s="79"/>
      <c r="Z340" s="79"/>
      <c r="AA340" s="85" t="s">
        <v>1644</v>
      </c>
      <c r="AB340" s="79"/>
      <c r="AC340" s="79" t="b">
        <v>0</v>
      </c>
      <c r="AD340" s="79">
        <v>0</v>
      </c>
      <c r="AE340" s="85" t="s">
        <v>1737</v>
      </c>
      <c r="AF340" s="79" t="b">
        <v>0</v>
      </c>
      <c r="AG340" s="79" t="s">
        <v>1758</v>
      </c>
      <c r="AH340" s="79"/>
      <c r="AI340" s="85" t="s">
        <v>1737</v>
      </c>
      <c r="AJ340" s="79" t="b">
        <v>0</v>
      </c>
      <c r="AK340" s="79">
        <v>0</v>
      </c>
      <c r="AL340" s="85" t="s">
        <v>1737</v>
      </c>
      <c r="AM340" s="79" t="s">
        <v>1779</v>
      </c>
      <c r="AN340" s="79" t="b">
        <v>0</v>
      </c>
      <c r="AO340" s="85" t="s">
        <v>1644</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31</v>
      </c>
      <c r="BC340" s="78" t="str">
        <f>REPLACE(INDEX(GroupVertices[Group],MATCH(Edges[[#This Row],[Vertex 2]],GroupVertices[Vertex],0)),1,1,"")</f>
        <v>31</v>
      </c>
      <c r="BD340" s="48">
        <v>0</v>
      </c>
      <c r="BE340" s="49">
        <v>0</v>
      </c>
      <c r="BF340" s="48">
        <v>1</v>
      </c>
      <c r="BG340" s="49">
        <v>4.545454545454546</v>
      </c>
      <c r="BH340" s="48">
        <v>0</v>
      </c>
      <c r="BI340" s="49">
        <v>0</v>
      </c>
      <c r="BJ340" s="48">
        <v>21</v>
      </c>
      <c r="BK340" s="49">
        <v>95.45454545454545</v>
      </c>
      <c r="BL340" s="48">
        <v>22</v>
      </c>
    </row>
    <row r="341" spans="1:64" ht="15">
      <c r="A341" s="64" t="s">
        <v>410</v>
      </c>
      <c r="B341" s="64" t="s">
        <v>426</v>
      </c>
      <c r="C341" s="65" t="s">
        <v>5054</v>
      </c>
      <c r="D341" s="66">
        <v>3</v>
      </c>
      <c r="E341" s="67" t="s">
        <v>132</v>
      </c>
      <c r="F341" s="68">
        <v>35</v>
      </c>
      <c r="G341" s="65"/>
      <c r="H341" s="69"/>
      <c r="I341" s="70"/>
      <c r="J341" s="70"/>
      <c r="K341" s="34" t="s">
        <v>65</v>
      </c>
      <c r="L341" s="77">
        <v>341</v>
      </c>
      <c r="M341" s="77"/>
      <c r="N341" s="72"/>
      <c r="O341" s="79" t="s">
        <v>506</v>
      </c>
      <c r="P341" s="81">
        <v>43784.94488425926</v>
      </c>
      <c r="Q341" s="79" t="s">
        <v>608</v>
      </c>
      <c r="R341" s="79"/>
      <c r="S341" s="79"/>
      <c r="T341" s="79" t="s">
        <v>746</v>
      </c>
      <c r="U341" s="79"/>
      <c r="V341" s="82" t="s">
        <v>1063</v>
      </c>
      <c r="W341" s="81">
        <v>43784.94488425926</v>
      </c>
      <c r="X341" s="82" t="s">
        <v>1335</v>
      </c>
      <c r="Y341" s="79"/>
      <c r="Z341" s="79"/>
      <c r="AA341" s="85" t="s">
        <v>1645</v>
      </c>
      <c r="AB341" s="79"/>
      <c r="AC341" s="79" t="b">
        <v>0</v>
      </c>
      <c r="AD341" s="79">
        <v>0</v>
      </c>
      <c r="AE341" s="85" t="s">
        <v>1737</v>
      </c>
      <c r="AF341" s="79" t="b">
        <v>0</v>
      </c>
      <c r="AG341" s="79" t="s">
        <v>1751</v>
      </c>
      <c r="AH341" s="79"/>
      <c r="AI341" s="85" t="s">
        <v>1737</v>
      </c>
      <c r="AJ341" s="79" t="b">
        <v>0</v>
      </c>
      <c r="AK341" s="79">
        <v>16</v>
      </c>
      <c r="AL341" s="85" t="s">
        <v>1674</v>
      </c>
      <c r="AM341" s="79" t="s">
        <v>1775</v>
      </c>
      <c r="AN341" s="79" t="b">
        <v>0</v>
      </c>
      <c r="AO341" s="85" t="s">
        <v>1674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5</v>
      </c>
      <c r="BC341" s="78" t="str">
        <f>REPLACE(INDEX(GroupVertices[Group],MATCH(Edges[[#This Row],[Vertex 2]],GroupVertices[Vertex],0)),1,1,"")</f>
        <v>5</v>
      </c>
      <c r="BD341" s="48">
        <v>0</v>
      </c>
      <c r="BE341" s="49">
        <v>0</v>
      </c>
      <c r="BF341" s="48">
        <v>0</v>
      </c>
      <c r="BG341" s="49">
        <v>0</v>
      </c>
      <c r="BH341" s="48">
        <v>0</v>
      </c>
      <c r="BI341" s="49">
        <v>0</v>
      </c>
      <c r="BJ341" s="48">
        <v>24</v>
      </c>
      <c r="BK341" s="49">
        <v>100</v>
      </c>
      <c r="BL341" s="48">
        <v>24</v>
      </c>
    </row>
    <row r="342" spans="1:64" ht="15">
      <c r="A342" s="64" t="s">
        <v>411</v>
      </c>
      <c r="B342" s="64" t="s">
        <v>417</v>
      </c>
      <c r="C342" s="65" t="s">
        <v>5055</v>
      </c>
      <c r="D342" s="66">
        <v>6.5</v>
      </c>
      <c r="E342" s="67" t="s">
        <v>136</v>
      </c>
      <c r="F342" s="68">
        <v>23.5</v>
      </c>
      <c r="G342" s="65"/>
      <c r="H342" s="69"/>
      <c r="I342" s="70"/>
      <c r="J342" s="70"/>
      <c r="K342" s="34" t="s">
        <v>65</v>
      </c>
      <c r="L342" s="77">
        <v>342</v>
      </c>
      <c r="M342" s="77"/>
      <c r="N342" s="72"/>
      <c r="O342" s="79" t="s">
        <v>506</v>
      </c>
      <c r="P342" s="81">
        <v>43777.78780092593</v>
      </c>
      <c r="Q342" s="79" t="s">
        <v>549</v>
      </c>
      <c r="R342" s="79"/>
      <c r="S342" s="79"/>
      <c r="T342" s="79" t="s">
        <v>746</v>
      </c>
      <c r="U342" s="79"/>
      <c r="V342" s="82" t="s">
        <v>1064</v>
      </c>
      <c r="W342" s="81">
        <v>43777.78780092593</v>
      </c>
      <c r="X342" s="82" t="s">
        <v>1336</v>
      </c>
      <c r="Y342" s="79"/>
      <c r="Z342" s="79"/>
      <c r="AA342" s="85" t="s">
        <v>1646</v>
      </c>
      <c r="AB342" s="79"/>
      <c r="AC342" s="79" t="b">
        <v>0</v>
      </c>
      <c r="AD342" s="79">
        <v>0</v>
      </c>
      <c r="AE342" s="85" t="s">
        <v>1737</v>
      </c>
      <c r="AF342" s="79" t="b">
        <v>0</v>
      </c>
      <c r="AG342" s="79" t="s">
        <v>1751</v>
      </c>
      <c r="AH342" s="79"/>
      <c r="AI342" s="85" t="s">
        <v>1737</v>
      </c>
      <c r="AJ342" s="79" t="b">
        <v>0</v>
      </c>
      <c r="AK342" s="79">
        <v>3</v>
      </c>
      <c r="AL342" s="85" t="s">
        <v>1656</v>
      </c>
      <c r="AM342" s="79" t="s">
        <v>1773</v>
      </c>
      <c r="AN342" s="79" t="b">
        <v>0</v>
      </c>
      <c r="AO342" s="85" t="s">
        <v>1656</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4</v>
      </c>
      <c r="BD342" s="48">
        <v>0</v>
      </c>
      <c r="BE342" s="49">
        <v>0</v>
      </c>
      <c r="BF342" s="48">
        <v>1</v>
      </c>
      <c r="BG342" s="49">
        <v>4.3478260869565215</v>
      </c>
      <c r="BH342" s="48">
        <v>0</v>
      </c>
      <c r="BI342" s="49">
        <v>0</v>
      </c>
      <c r="BJ342" s="48">
        <v>22</v>
      </c>
      <c r="BK342" s="49">
        <v>95.65217391304348</v>
      </c>
      <c r="BL342" s="48">
        <v>23</v>
      </c>
    </row>
    <row r="343" spans="1:64" ht="15">
      <c r="A343" s="64" t="s">
        <v>411</v>
      </c>
      <c r="B343" s="64" t="s">
        <v>492</v>
      </c>
      <c r="C343" s="65" t="s">
        <v>5054</v>
      </c>
      <c r="D343" s="66">
        <v>3</v>
      </c>
      <c r="E343" s="67" t="s">
        <v>132</v>
      </c>
      <c r="F343" s="68">
        <v>35</v>
      </c>
      <c r="G343" s="65"/>
      <c r="H343" s="69"/>
      <c r="I343" s="70"/>
      <c r="J343" s="70"/>
      <c r="K343" s="34" t="s">
        <v>65</v>
      </c>
      <c r="L343" s="77">
        <v>343</v>
      </c>
      <c r="M343" s="77"/>
      <c r="N343" s="72"/>
      <c r="O343" s="79" t="s">
        <v>506</v>
      </c>
      <c r="P343" s="81">
        <v>43784.977164351854</v>
      </c>
      <c r="Q343" s="79" t="s">
        <v>606</v>
      </c>
      <c r="R343" s="79"/>
      <c r="S343" s="79"/>
      <c r="T343" s="79" t="s">
        <v>746</v>
      </c>
      <c r="U343" s="79"/>
      <c r="V343" s="82" t="s">
        <v>1064</v>
      </c>
      <c r="W343" s="81">
        <v>43784.977164351854</v>
      </c>
      <c r="X343" s="82" t="s">
        <v>1337</v>
      </c>
      <c r="Y343" s="79"/>
      <c r="Z343" s="79"/>
      <c r="AA343" s="85" t="s">
        <v>1647</v>
      </c>
      <c r="AB343" s="79"/>
      <c r="AC343" s="79" t="b">
        <v>0</v>
      </c>
      <c r="AD343" s="79">
        <v>0</v>
      </c>
      <c r="AE343" s="85" t="s">
        <v>1737</v>
      </c>
      <c r="AF343" s="79" t="b">
        <v>0</v>
      </c>
      <c r="AG343" s="79" t="s">
        <v>1751</v>
      </c>
      <c r="AH343" s="79"/>
      <c r="AI343" s="85" t="s">
        <v>1737</v>
      </c>
      <c r="AJ343" s="79" t="b">
        <v>0</v>
      </c>
      <c r="AK343" s="79">
        <v>8</v>
      </c>
      <c r="AL343" s="85" t="s">
        <v>1653</v>
      </c>
      <c r="AM343" s="79" t="s">
        <v>1773</v>
      </c>
      <c r="AN343" s="79" t="b">
        <v>0</v>
      </c>
      <c r="AO343" s="85" t="s">
        <v>1653</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411</v>
      </c>
      <c r="B344" s="64" t="s">
        <v>417</v>
      </c>
      <c r="C344" s="65" t="s">
        <v>5055</v>
      </c>
      <c r="D344" s="66">
        <v>6.5</v>
      </c>
      <c r="E344" s="67" t="s">
        <v>136</v>
      </c>
      <c r="F344" s="68">
        <v>23.5</v>
      </c>
      <c r="G344" s="65"/>
      <c r="H344" s="69"/>
      <c r="I344" s="70"/>
      <c r="J344" s="70"/>
      <c r="K344" s="34" t="s">
        <v>65</v>
      </c>
      <c r="L344" s="77">
        <v>344</v>
      </c>
      <c r="M344" s="77"/>
      <c r="N344" s="72"/>
      <c r="O344" s="79" t="s">
        <v>506</v>
      </c>
      <c r="P344" s="81">
        <v>43784.977164351854</v>
      </c>
      <c r="Q344" s="79" t="s">
        <v>606</v>
      </c>
      <c r="R344" s="79"/>
      <c r="S344" s="79"/>
      <c r="T344" s="79" t="s">
        <v>746</v>
      </c>
      <c r="U344" s="79"/>
      <c r="V344" s="82" t="s">
        <v>1064</v>
      </c>
      <c r="W344" s="81">
        <v>43784.977164351854</v>
      </c>
      <c r="X344" s="82" t="s">
        <v>1337</v>
      </c>
      <c r="Y344" s="79"/>
      <c r="Z344" s="79"/>
      <c r="AA344" s="85" t="s">
        <v>1647</v>
      </c>
      <c r="AB344" s="79"/>
      <c r="AC344" s="79" t="b">
        <v>0</v>
      </c>
      <c r="AD344" s="79">
        <v>0</v>
      </c>
      <c r="AE344" s="85" t="s">
        <v>1737</v>
      </c>
      <c r="AF344" s="79" t="b">
        <v>0</v>
      </c>
      <c r="AG344" s="79" t="s">
        <v>1751</v>
      </c>
      <c r="AH344" s="79"/>
      <c r="AI344" s="85" t="s">
        <v>1737</v>
      </c>
      <c r="AJ344" s="79" t="b">
        <v>0</v>
      </c>
      <c r="AK344" s="79">
        <v>8</v>
      </c>
      <c r="AL344" s="85" t="s">
        <v>1653</v>
      </c>
      <c r="AM344" s="79" t="s">
        <v>1773</v>
      </c>
      <c r="AN344" s="79" t="b">
        <v>0</v>
      </c>
      <c r="AO344" s="85" t="s">
        <v>1653</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4</v>
      </c>
      <c r="BC344" s="78" t="str">
        <f>REPLACE(INDEX(GroupVertices[Group],MATCH(Edges[[#This Row],[Vertex 2]],GroupVertices[Vertex],0)),1,1,"")</f>
        <v>4</v>
      </c>
      <c r="BD344" s="48">
        <v>0</v>
      </c>
      <c r="BE344" s="49">
        <v>0</v>
      </c>
      <c r="BF344" s="48">
        <v>2</v>
      </c>
      <c r="BG344" s="49">
        <v>10</v>
      </c>
      <c r="BH344" s="48">
        <v>0</v>
      </c>
      <c r="BI344" s="49">
        <v>0</v>
      </c>
      <c r="BJ344" s="48">
        <v>18</v>
      </c>
      <c r="BK344" s="49">
        <v>90</v>
      </c>
      <c r="BL344" s="48">
        <v>20</v>
      </c>
    </row>
    <row r="345" spans="1:64" ht="15">
      <c r="A345" s="64" t="s">
        <v>412</v>
      </c>
      <c r="B345" s="64" t="s">
        <v>493</v>
      </c>
      <c r="C345" s="65" t="s">
        <v>5054</v>
      </c>
      <c r="D345" s="66">
        <v>3</v>
      </c>
      <c r="E345" s="67" t="s">
        <v>132</v>
      </c>
      <c r="F345" s="68">
        <v>35</v>
      </c>
      <c r="G345" s="65"/>
      <c r="H345" s="69"/>
      <c r="I345" s="70"/>
      <c r="J345" s="70"/>
      <c r="K345" s="34" t="s">
        <v>65</v>
      </c>
      <c r="L345" s="77">
        <v>345</v>
      </c>
      <c r="M345" s="77"/>
      <c r="N345" s="72"/>
      <c r="O345" s="79" t="s">
        <v>506</v>
      </c>
      <c r="P345" s="81">
        <v>43784.996516203704</v>
      </c>
      <c r="Q345" s="79" t="s">
        <v>607</v>
      </c>
      <c r="R345" s="79"/>
      <c r="S345" s="79"/>
      <c r="T345" s="79"/>
      <c r="U345" s="79"/>
      <c r="V345" s="82" t="s">
        <v>1065</v>
      </c>
      <c r="W345" s="81">
        <v>43784.996516203704</v>
      </c>
      <c r="X345" s="82" t="s">
        <v>1338</v>
      </c>
      <c r="Y345" s="79"/>
      <c r="Z345" s="79"/>
      <c r="AA345" s="85" t="s">
        <v>1648</v>
      </c>
      <c r="AB345" s="79"/>
      <c r="AC345" s="79" t="b">
        <v>0</v>
      </c>
      <c r="AD345" s="79">
        <v>0</v>
      </c>
      <c r="AE345" s="85" t="s">
        <v>1737</v>
      </c>
      <c r="AF345" s="79" t="b">
        <v>1</v>
      </c>
      <c r="AG345" s="79" t="s">
        <v>1751</v>
      </c>
      <c r="AH345" s="79"/>
      <c r="AI345" s="85" t="s">
        <v>1770</v>
      </c>
      <c r="AJ345" s="79" t="b">
        <v>0</v>
      </c>
      <c r="AK345" s="79">
        <v>42</v>
      </c>
      <c r="AL345" s="85" t="s">
        <v>1682</v>
      </c>
      <c r="AM345" s="79" t="s">
        <v>1773</v>
      </c>
      <c r="AN345" s="79" t="b">
        <v>0</v>
      </c>
      <c r="AO345" s="85" t="s">
        <v>1682</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412</v>
      </c>
      <c r="B346" s="64" t="s">
        <v>494</v>
      </c>
      <c r="C346" s="65" t="s">
        <v>5054</v>
      </c>
      <c r="D346" s="66">
        <v>3</v>
      </c>
      <c r="E346" s="67" t="s">
        <v>132</v>
      </c>
      <c r="F346" s="68">
        <v>35</v>
      </c>
      <c r="G346" s="65"/>
      <c r="H346" s="69"/>
      <c r="I346" s="70"/>
      <c r="J346" s="70"/>
      <c r="K346" s="34" t="s">
        <v>65</v>
      </c>
      <c r="L346" s="77">
        <v>346</v>
      </c>
      <c r="M346" s="77"/>
      <c r="N346" s="72"/>
      <c r="O346" s="79" t="s">
        <v>506</v>
      </c>
      <c r="P346" s="81">
        <v>43784.996516203704</v>
      </c>
      <c r="Q346" s="79" t="s">
        <v>607</v>
      </c>
      <c r="R346" s="79"/>
      <c r="S346" s="79"/>
      <c r="T346" s="79"/>
      <c r="U346" s="79"/>
      <c r="V346" s="82" t="s">
        <v>1065</v>
      </c>
      <c r="W346" s="81">
        <v>43784.996516203704</v>
      </c>
      <c r="X346" s="82" t="s">
        <v>1338</v>
      </c>
      <c r="Y346" s="79"/>
      <c r="Z346" s="79"/>
      <c r="AA346" s="85" t="s">
        <v>1648</v>
      </c>
      <c r="AB346" s="79"/>
      <c r="AC346" s="79" t="b">
        <v>0</v>
      </c>
      <c r="AD346" s="79">
        <v>0</v>
      </c>
      <c r="AE346" s="85" t="s">
        <v>1737</v>
      </c>
      <c r="AF346" s="79" t="b">
        <v>1</v>
      </c>
      <c r="AG346" s="79" t="s">
        <v>1751</v>
      </c>
      <c r="AH346" s="79"/>
      <c r="AI346" s="85" t="s">
        <v>1770</v>
      </c>
      <c r="AJ346" s="79" t="b">
        <v>0</v>
      </c>
      <c r="AK346" s="79">
        <v>42</v>
      </c>
      <c r="AL346" s="85" t="s">
        <v>1682</v>
      </c>
      <c r="AM346" s="79" t="s">
        <v>1773</v>
      </c>
      <c r="AN346" s="79" t="b">
        <v>0</v>
      </c>
      <c r="AO346" s="85" t="s">
        <v>1682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412</v>
      </c>
      <c r="B347" s="64" t="s">
        <v>434</v>
      </c>
      <c r="C347" s="65" t="s">
        <v>5054</v>
      </c>
      <c r="D347" s="66">
        <v>3</v>
      </c>
      <c r="E347" s="67" t="s">
        <v>132</v>
      </c>
      <c r="F347" s="68">
        <v>35</v>
      </c>
      <c r="G347" s="65"/>
      <c r="H347" s="69"/>
      <c r="I347" s="70"/>
      <c r="J347" s="70"/>
      <c r="K347" s="34" t="s">
        <v>65</v>
      </c>
      <c r="L347" s="77">
        <v>347</v>
      </c>
      <c r="M347" s="77"/>
      <c r="N347" s="72"/>
      <c r="O347" s="79" t="s">
        <v>506</v>
      </c>
      <c r="P347" s="81">
        <v>43784.996516203704</v>
      </c>
      <c r="Q347" s="79" t="s">
        <v>607</v>
      </c>
      <c r="R347" s="79"/>
      <c r="S347" s="79"/>
      <c r="T347" s="79"/>
      <c r="U347" s="79"/>
      <c r="V347" s="82" t="s">
        <v>1065</v>
      </c>
      <c r="W347" s="81">
        <v>43784.996516203704</v>
      </c>
      <c r="X347" s="82" t="s">
        <v>1338</v>
      </c>
      <c r="Y347" s="79"/>
      <c r="Z347" s="79"/>
      <c r="AA347" s="85" t="s">
        <v>1648</v>
      </c>
      <c r="AB347" s="79"/>
      <c r="AC347" s="79" t="b">
        <v>0</v>
      </c>
      <c r="AD347" s="79">
        <v>0</v>
      </c>
      <c r="AE347" s="85" t="s">
        <v>1737</v>
      </c>
      <c r="AF347" s="79" t="b">
        <v>1</v>
      </c>
      <c r="AG347" s="79" t="s">
        <v>1751</v>
      </c>
      <c r="AH347" s="79"/>
      <c r="AI347" s="85" t="s">
        <v>1770</v>
      </c>
      <c r="AJ347" s="79" t="b">
        <v>0</v>
      </c>
      <c r="AK347" s="79">
        <v>42</v>
      </c>
      <c r="AL347" s="85" t="s">
        <v>1682</v>
      </c>
      <c r="AM347" s="79" t="s">
        <v>1773</v>
      </c>
      <c r="AN347" s="79" t="b">
        <v>0</v>
      </c>
      <c r="AO347" s="85" t="s">
        <v>1682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21</v>
      </c>
      <c r="BK347" s="49">
        <v>100</v>
      </c>
      <c r="BL347" s="48">
        <v>21</v>
      </c>
    </row>
    <row r="348" spans="1:64" ht="15">
      <c r="A348" s="64" t="s">
        <v>413</v>
      </c>
      <c r="B348" s="64" t="s">
        <v>359</v>
      </c>
      <c r="C348" s="65" t="s">
        <v>5054</v>
      </c>
      <c r="D348" s="66">
        <v>3</v>
      </c>
      <c r="E348" s="67" t="s">
        <v>132</v>
      </c>
      <c r="F348" s="68">
        <v>35</v>
      </c>
      <c r="G348" s="65"/>
      <c r="H348" s="69"/>
      <c r="I348" s="70"/>
      <c r="J348" s="70"/>
      <c r="K348" s="34" t="s">
        <v>65</v>
      </c>
      <c r="L348" s="77">
        <v>348</v>
      </c>
      <c r="M348" s="77"/>
      <c r="N348" s="72"/>
      <c r="O348" s="79" t="s">
        <v>506</v>
      </c>
      <c r="P348" s="81">
        <v>43785.0262037037</v>
      </c>
      <c r="Q348" s="79" t="s">
        <v>556</v>
      </c>
      <c r="R348" s="82" t="s">
        <v>682</v>
      </c>
      <c r="S348" s="79" t="s">
        <v>726</v>
      </c>
      <c r="T348" s="79" t="s">
        <v>772</v>
      </c>
      <c r="U348" s="79"/>
      <c r="V348" s="82" t="s">
        <v>1066</v>
      </c>
      <c r="W348" s="81">
        <v>43785.0262037037</v>
      </c>
      <c r="X348" s="82" t="s">
        <v>1339</v>
      </c>
      <c r="Y348" s="79"/>
      <c r="Z348" s="79"/>
      <c r="AA348" s="85" t="s">
        <v>1649</v>
      </c>
      <c r="AB348" s="79"/>
      <c r="AC348" s="79" t="b">
        <v>0</v>
      </c>
      <c r="AD348" s="79">
        <v>0</v>
      </c>
      <c r="AE348" s="85" t="s">
        <v>1737</v>
      </c>
      <c r="AF348" s="79" t="b">
        <v>1</v>
      </c>
      <c r="AG348" s="79" t="s">
        <v>1751</v>
      </c>
      <c r="AH348" s="79"/>
      <c r="AI348" s="85" t="s">
        <v>1765</v>
      </c>
      <c r="AJ348" s="79" t="b">
        <v>0</v>
      </c>
      <c r="AK348" s="79">
        <v>30</v>
      </c>
      <c r="AL348" s="85" t="s">
        <v>1584</v>
      </c>
      <c r="AM348" s="79" t="s">
        <v>1773</v>
      </c>
      <c r="AN348" s="79" t="b">
        <v>0</v>
      </c>
      <c r="AO348" s="85" t="s">
        <v>1584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v>3</v>
      </c>
      <c r="BE348" s="49">
        <v>16.666666666666668</v>
      </c>
      <c r="BF348" s="48">
        <v>0</v>
      </c>
      <c r="BG348" s="49">
        <v>0</v>
      </c>
      <c r="BH348" s="48">
        <v>0</v>
      </c>
      <c r="BI348" s="49">
        <v>0</v>
      </c>
      <c r="BJ348" s="48">
        <v>15</v>
      </c>
      <c r="BK348" s="49">
        <v>83.33333333333333</v>
      </c>
      <c r="BL348" s="48">
        <v>18</v>
      </c>
    </row>
    <row r="349" spans="1:64" ht="15">
      <c r="A349" s="64" t="s">
        <v>414</v>
      </c>
      <c r="B349" s="64" t="s">
        <v>426</v>
      </c>
      <c r="C349" s="65" t="s">
        <v>5054</v>
      </c>
      <c r="D349" s="66">
        <v>3</v>
      </c>
      <c r="E349" s="67" t="s">
        <v>132</v>
      </c>
      <c r="F349" s="68">
        <v>35</v>
      </c>
      <c r="G349" s="65"/>
      <c r="H349" s="69"/>
      <c r="I349" s="70"/>
      <c r="J349" s="70"/>
      <c r="K349" s="34" t="s">
        <v>65</v>
      </c>
      <c r="L349" s="77">
        <v>349</v>
      </c>
      <c r="M349" s="77"/>
      <c r="N349" s="72"/>
      <c r="O349" s="79" t="s">
        <v>506</v>
      </c>
      <c r="P349" s="81">
        <v>43785.03916666667</v>
      </c>
      <c r="Q349" s="79" t="s">
        <v>608</v>
      </c>
      <c r="R349" s="79"/>
      <c r="S349" s="79"/>
      <c r="T349" s="79" t="s">
        <v>746</v>
      </c>
      <c r="U349" s="79"/>
      <c r="V349" s="82" t="s">
        <v>1067</v>
      </c>
      <c r="W349" s="81">
        <v>43785.03916666667</v>
      </c>
      <c r="X349" s="82" t="s">
        <v>1340</v>
      </c>
      <c r="Y349" s="79"/>
      <c r="Z349" s="79"/>
      <c r="AA349" s="85" t="s">
        <v>1650</v>
      </c>
      <c r="AB349" s="79"/>
      <c r="AC349" s="79" t="b">
        <v>0</v>
      </c>
      <c r="AD349" s="79">
        <v>0</v>
      </c>
      <c r="AE349" s="85" t="s">
        <v>1737</v>
      </c>
      <c r="AF349" s="79" t="b">
        <v>0</v>
      </c>
      <c r="AG349" s="79" t="s">
        <v>1751</v>
      </c>
      <c r="AH349" s="79"/>
      <c r="AI349" s="85" t="s">
        <v>1737</v>
      </c>
      <c r="AJ349" s="79" t="b">
        <v>0</v>
      </c>
      <c r="AK349" s="79">
        <v>16</v>
      </c>
      <c r="AL349" s="85" t="s">
        <v>1674</v>
      </c>
      <c r="AM349" s="79" t="s">
        <v>1775</v>
      </c>
      <c r="AN349" s="79" t="b">
        <v>0</v>
      </c>
      <c r="AO349" s="85" t="s">
        <v>1674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5</v>
      </c>
      <c r="BC349" s="78" t="str">
        <f>REPLACE(INDEX(GroupVertices[Group],MATCH(Edges[[#This Row],[Vertex 2]],GroupVertices[Vertex],0)),1,1,"")</f>
        <v>5</v>
      </c>
      <c r="BD349" s="48">
        <v>0</v>
      </c>
      <c r="BE349" s="49">
        <v>0</v>
      </c>
      <c r="BF349" s="48">
        <v>0</v>
      </c>
      <c r="BG349" s="49">
        <v>0</v>
      </c>
      <c r="BH349" s="48">
        <v>0</v>
      </c>
      <c r="BI349" s="49">
        <v>0</v>
      </c>
      <c r="BJ349" s="48">
        <v>24</v>
      </c>
      <c r="BK349" s="49">
        <v>100</v>
      </c>
      <c r="BL349" s="48">
        <v>24</v>
      </c>
    </row>
    <row r="350" spans="1:64" ht="15">
      <c r="A350" s="64" t="s">
        <v>415</v>
      </c>
      <c r="B350" s="64" t="s">
        <v>493</v>
      </c>
      <c r="C350" s="65" t="s">
        <v>5054</v>
      </c>
      <c r="D350" s="66">
        <v>3</v>
      </c>
      <c r="E350" s="67" t="s">
        <v>132</v>
      </c>
      <c r="F350" s="68">
        <v>35</v>
      </c>
      <c r="G350" s="65"/>
      <c r="H350" s="69"/>
      <c r="I350" s="70"/>
      <c r="J350" s="70"/>
      <c r="K350" s="34" t="s">
        <v>65</v>
      </c>
      <c r="L350" s="77">
        <v>350</v>
      </c>
      <c r="M350" s="77"/>
      <c r="N350" s="72"/>
      <c r="O350" s="79" t="s">
        <v>506</v>
      </c>
      <c r="P350" s="81">
        <v>43785.11885416666</v>
      </c>
      <c r="Q350" s="79" t="s">
        <v>607</v>
      </c>
      <c r="R350" s="79"/>
      <c r="S350" s="79"/>
      <c r="T350" s="79"/>
      <c r="U350" s="79"/>
      <c r="V350" s="82" t="s">
        <v>894</v>
      </c>
      <c r="W350" s="81">
        <v>43785.11885416666</v>
      </c>
      <c r="X350" s="82" t="s">
        <v>1341</v>
      </c>
      <c r="Y350" s="79"/>
      <c r="Z350" s="79"/>
      <c r="AA350" s="85" t="s">
        <v>1651</v>
      </c>
      <c r="AB350" s="79"/>
      <c r="AC350" s="79" t="b">
        <v>0</v>
      </c>
      <c r="AD350" s="79">
        <v>0</v>
      </c>
      <c r="AE350" s="85" t="s">
        <v>1737</v>
      </c>
      <c r="AF350" s="79" t="b">
        <v>1</v>
      </c>
      <c r="AG350" s="79" t="s">
        <v>1751</v>
      </c>
      <c r="AH350" s="79"/>
      <c r="AI350" s="85" t="s">
        <v>1770</v>
      </c>
      <c r="AJ350" s="79" t="b">
        <v>0</v>
      </c>
      <c r="AK350" s="79">
        <v>42</v>
      </c>
      <c r="AL350" s="85" t="s">
        <v>1682</v>
      </c>
      <c r="AM350" s="79" t="s">
        <v>1773</v>
      </c>
      <c r="AN350" s="79" t="b">
        <v>0</v>
      </c>
      <c r="AO350" s="85" t="s">
        <v>1682</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415</v>
      </c>
      <c r="B351" s="64" t="s">
        <v>494</v>
      </c>
      <c r="C351" s="65" t="s">
        <v>5054</v>
      </c>
      <c r="D351" s="66">
        <v>3</v>
      </c>
      <c r="E351" s="67" t="s">
        <v>132</v>
      </c>
      <c r="F351" s="68">
        <v>35</v>
      </c>
      <c r="G351" s="65"/>
      <c r="H351" s="69"/>
      <c r="I351" s="70"/>
      <c r="J351" s="70"/>
      <c r="K351" s="34" t="s">
        <v>65</v>
      </c>
      <c r="L351" s="77">
        <v>351</v>
      </c>
      <c r="M351" s="77"/>
      <c r="N351" s="72"/>
      <c r="O351" s="79" t="s">
        <v>506</v>
      </c>
      <c r="P351" s="81">
        <v>43785.11885416666</v>
      </c>
      <c r="Q351" s="79" t="s">
        <v>607</v>
      </c>
      <c r="R351" s="79"/>
      <c r="S351" s="79"/>
      <c r="T351" s="79"/>
      <c r="U351" s="79"/>
      <c r="V351" s="82" t="s">
        <v>894</v>
      </c>
      <c r="W351" s="81">
        <v>43785.11885416666</v>
      </c>
      <c r="X351" s="82" t="s">
        <v>1341</v>
      </c>
      <c r="Y351" s="79"/>
      <c r="Z351" s="79"/>
      <c r="AA351" s="85" t="s">
        <v>1651</v>
      </c>
      <c r="AB351" s="79"/>
      <c r="AC351" s="79" t="b">
        <v>0</v>
      </c>
      <c r="AD351" s="79">
        <v>0</v>
      </c>
      <c r="AE351" s="85" t="s">
        <v>1737</v>
      </c>
      <c r="AF351" s="79" t="b">
        <v>1</v>
      </c>
      <c r="AG351" s="79" t="s">
        <v>1751</v>
      </c>
      <c r="AH351" s="79"/>
      <c r="AI351" s="85" t="s">
        <v>1770</v>
      </c>
      <c r="AJ351" s="79" t="b">
        <v>0</v>
      </c>
      <c r="AK351" s="79">
        <v>42</v>
      </c>
      <c r="AL351" s="85" t="s">
        <v>1682</v>
      </c>
      <c r="AM351" s="79" t="s">
        <v>1773</v>
      </c>
      <c r="AN351" s="79" t="b">
        <v>0</v>
      </c>
      <c r="AO351" s="85" t="s">
        <v>1682</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415</v>
      </c>
      <c r="B352" s="64" t="s">
        <v>434</v>
      </c>
      <c r="C352" s="65" t="s">
        <v>5054</v>
      </c>
      <c r="D352" s="66">
        <v>3</v>
      </c>
      <c r="E352" s="67" t="s">
        <v>132</v>
      </c>
      <c r="F352" s="68">
        <v>35</v>
      </c>
      <c r="G352" s="65"/>
      <c r="H352" s="69"/>
      <c r="I352" s="70"/>
      <c r="J352" s="70"/>
      <c r="K352" s="34" t="s">
        <v>65</v>
      </c>
      <c r="L352" s="77">
        <v>352</v>
      </c>
      <c r="M352" s="77"/>
      <c r="N352" s="72"/>
      <c r="O352" s="79" t="s">
        <v>506</v>
      </c>
      <c r="P352" s="81">
        <v>43785.11885416666</v>
      </c>
      <c r="Q352" s="79" t="s">
        <v>607</v>
      </c>
      <c r="R352" s="79"/>
      <c r="S352" s="79"/>
      <c r="T352" s="79"/>
      <c r="U352" s="79"/>
      <c r="V352" s="82" t="s">
        <v>894</v>
      </c>
      <c r="W352" s="81">
        <v>43785.11885416666</v>
      </c>
      <c r="X352" s="82" t="s">
        <v>1341</v>
      </c>
      <c r="Y352" s="79"/>
      <c r="Z352" s="79"/>
      <c r="AA352" s="85" t="s">
        <v>1651</v>
      </c>
      <c r="AB352" s="79"/>
      <c r="AC352" s="79" t="b">
        <v>0</v>
      </c>
      <c r="AD352" s="79">
        <v>0</v>
      </c>
      <c r="AE352" s="85" t="s">
        <v>1737</v>
      </c>
      <c r="AF352" s="79" t="b">
        <v>1</v>
      </c>
      <c r="AG352" s="79" t="s">
        <v>1751</v>
      </c>
      <c r="AH352" s="79"/>
      <c r="AI352" s="85" t="s">
        <v>1770</v>
      </c>
      <c r="AJ352" s="79" t="b">
        <v>0</v>
      </c>
      <c r="AK352" s="79">
        <v>42</v>
      </c>
      <c r="AL352" s="85" t="s">
        <v>1682</v>
      </c>
      <c r="AM352" s="79" t="s">
        <v>1773</v>
      </c>
      <c r="AN352" s="79" t="b">
        <v>0</v>
      </c>
      <c r="AO352" s="85" t="s">
        <v>1682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21</v>
      </c>
      <c r="BK352" s="49">
        <v>100</v>
      </c>
      <c r="BL352" s="48">
        <v>21</v>
      </c>
    </row>
    <row r="353" spans="1:64" ht="15">
      <c r="A353" s="64" t="s">
        <v>416</v>
      </c>
      <c r="B353" s="64" t="s">
        <v>416</v>
      </c>
      <c r="C353" s="65" t="s">
        <v>5054</v>
      </c>
      <c r="D353" s="66">
        <v>3</v>
      </c>
      <c r="E353" s="67" t="s">
        <v>132</v>
      </c>
      <c r="F353" s="68">
        <v>35</v>
      </c>
      <c r="G353" s="65"/>
      <c r="H353" s="69"/>
      <c r="I353" s="70"/>
      <c r="J353" s="70"/>
      <c r="K353" s="34" t="s">
        <v>65</v>
      </c>
      <c r="L353" s="77">
        <v>353</v>
      </c>
      <c r="M353" s="77"/>
      <c r="N353" s="72"/>
      <c r="O353" s="79" t="s">
        <v>176</v>
      </c>
      <c r="P353" s="81">
        <v>43785.35900462963</v>
      </c>
      <c r="Q353" s="79" t="s">
        <v>621</v>
      </c>
      <c r="R353" s="79"/>
      <c r="S353" s="79"/>
      <c r="T353" s="79" t="s">
        <v>809</v>
      </c>
      <c r="U353" s="82" t="s">
        <v>866</v>
      </c>
      <c r="V353" s="82" t="s">
        <v>866</v>
      </c>
      <c r="W353" s="81">
        <v>43785.35900462963</v>
      </c>
      <c r="X353" s="82" t="s">
        <v>1342</v>
      </c>
      <c r="Y353" s="79"/>
      <c r="Z353" s="79"/>
      <c r="AA353" s="85" t="s">
        <v>1652</v>
      </c>
      <c r="AB353" s="79"/>
      <c r="AC353" s="79" t="b">
        <v>0</v>
      </c>
      <c r="AD353" s="79">
        <v>0</v>
      </c>
      <c r="AE353" s="85" t="s">
        <v>1737</v>
      </c>
      <c r="AF353" s="79" t="b">
        <v>0</v>
      </c>
      <c r="AG353" s="79" t="s">
        <v>1751</v>
      </c>
      <c r="AH353" s="79"/>
      <c r="AI353" s="85" t="s">
        <v>1737</v>
      </c>
      <c r="AJ353" s="79" t="b">
        <v>0</v>
      </c>
      <c r="AK353" s="79">
        <v>0</v>
      </c>
      <c r="AL353" s="85" t="s">
        <v>1737</v>
      </c>
      <c r="AM353" s="79" t="s">
        <v>1797</v>
      </c>
      <c r="AN353" s="79" t="b">
        <v>0</v>
      </c>
      <c r="AO353" s="85" t="s">
        <v>1652</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v>0</v>
      </c>
      <c r="BE353" s="49">
        <v>0</v>
      </c>
      <c r="BF353" s="48">
        <v>0</v>
      </c>
      <c r="BG353" s="49">
        <v>0</v>
      </c>
      <c r="BH353" s="48">
        <v>0</v>
      </c>
      <c r="BI353" s="49">
        <v>0</v>
      </c>
      <c r="BJ353" s="48">
        <v>32</v>
      </c>
      <c r="BK353" s="49">
        <v>100</v>
      </c>
      <c r="BL353" s="48">
        <v>32</v>
      </c>
    </row>
    <row r="354" spans="1:64" ht="15">
      <c r="A354" s="64" t="s">
        <v>417</v>
      </c>
      <c r="B354" s="64" t="s">
        <v>492</v>
      </c>
      <c r="C354" s="65" t="s">
        <v>5054</v>
      </c>
      <c r="D354" s="66">
        <v>3</v>
      </c>
      <c r="E354" s="67" t="s">
        <v>132</v>
      </c>
      <c r="F354" s="68">
        <v>35</v>
      </c>
      <c r="G354" s="65"/>
      <c r="H354" s="69"/>
      <c r="I354" s="70"/>
      <c r="J354" s="70"/>
      <c r="K354" s="34" t="s">
        <v>65</v>
      </c>
      <c r="L354" s="77">
        <v>354</v>
      </c>
      <c r="M354" s="77"/>
      <c r="N354" s="72"/>
      <c r="O354" s="79" t="s">
        <v>506</v>
      </c>
      <c r="P354" s="81">
        <v>43784.677152777775</v>
      </c>
      <c r="Q354" s="79" t="s">
        <v>622</v>
      </c>
      <c r="R354" s="82" t="s">
        <v>710</v>
      </c>
      <c r="S354" s="79" t="s">
        <v>742</v>
      </c>
      <c r="T354" s="79" t="s">
        <v>746</v>
      </c>
      <c r="U354" s="82" t="s">
        <v>867</v>
      </c>
      <c r="V354" s="82" t="s">
        <v>867</v>
      </c>
      <c r="W354" s="81">
        <v>43784.677152777775</v>
      </c>
      <c r="X354" s="82" t="s">
        <v>1343</v>
      </c>
      <c r="Y354" s="79"/>
      <c r="Z354" s="79"/>
      <c r="AA354" s="85" t="s">
        <v>1653</v>
      </c>
      <c r="AB354" s="79"/>
      <c r="AC354" s="79" t="b">
        <v>0</v>
      </c>
      <c r="AD354" s="79">
        <v>2</v>
      </c>
      <c r="AE354" s="85" t="s">
        <v>1737</v>
      </c>
      <c r="AF354" s="79" t="b">
        <v>0</v>
      </c>
      <c r="AG354" s="79" t="s">
        <v>1751</v>
      </c>
      <c r="AH354" s="79"/>
      <c r="AI354" s="85" t="s">
        <v>1737</v>
      </c>
      <c r="AJ354" s="79" t="b">
        <v>0</v>
      </c>
      <c r="AK354" s="79">
        <v>0</v>
      </c>
      <c r="AL354" s="85" t="s">
        <v>1737</v>
      </c>
      <c r="AM354" s="79" t="s">
        <v>1798</v>
      </c>
      <c r="AN354" s="79" t="b">
        <v>0</v>
      </c>
      <c r="AO354" s="85" t="s">
        <v>1653</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v>0</v>
      </c>
      <c r="BE354" s="49">
        <v>0</v>
      </c>
      <c r="BF354" s="48">
        <v>2</v>
      </c>
      <c r="BG354" s="49">
        <v>8.333333333333334</v>
      </c>
      <c r="BH354" s="48">
        <v>0</v>
      </c>
      <c r="BI354" s="49">
        <v>0</v>
      </c>
      <c r="BJ354" s="48">
        <v>22</v>
      </c>
      <c r="BK354" s="49">
        <v>91.66666666666667</v>
      </c>
      <c r="BL354" s="48">
        <v>24</v>
      </c>
    </row>
    <row r="355" spans="1:64" ht="15">
      <c r="A355" s="64" t="s">
        <v>418</v>
      </c>
      <c r="B355" s="64" t="s">
        <v>492</v>
      </c>
      <c r="C355" s="65" t="s">
        <v>5054</v>
      </c>
      <c r="D355" s="66">
        <v>3</v>
      </c>
      <c r="E355" s="67" t="s">
        <v>132</v>
      </c>
      <c r="F355" s="68">
        <v>35</v>
      </c>
      <c r="G355" s="65"/>
      <c r="H355" s="69"/>
      <c r="I355" s="70"/>
      <c r="J355" s="70"/>
      <c r="K355" s="34" t="s">
        <v>65</v>
      </c>
      <c r="L355" s="77">
        <v>355</v>
      </c>
      <c r="M355" s="77"/>
      <c r="N355" s="72"/>
      <c r="O355" s="79" t="s">
        <v>506</v>
      </c>
      <c r="P355" s="81">
        <v>43785.50576388889</v>
      </c>
      <c r="Q355" s="79" t="s">
        <v>606</v>
      </c>
      <c r="R355" s="79"/>
      <c r="S355" s="79"/>
      <c r="T355" s="79" t="s">
        <v>746</v>
      </c>
      <c r="U355" s="79"/>
      <c r="V355" s="82" t="s">
        <v>1068</v>
      </c>
      <c r="W355" s="81">
        <v>43785.50576388889</v>
      </c>
      <c r="X355" s="82" t="s">
        <v>1344</v>
      </c>
      <c r="Y355" s="79"/>
      <c r="Z355" s="79"/>
      <c r="AA355" s="85" t="s">
        <v>1654</v>
      </c>
      <c r="AB355" s="79"/>
      <c r="AC355" s="79" t="b">
        <v>0</v>
      </c>
      <c r="AD355" s="79">
        <v>0</v>
      </c>
      <c r="AE355" s="85" t="s">
        <v>1737</v>
      </c>
      <c r="AF355" s="79" t="b">
        <v>0</v>
      </c>
      <c r="AG355" s="79" t="s">
        <v>1751</v>
      </c>
      <c r="AH355" s="79"/>
      <c r="AI355" s="85" t="s">
        <v>1737</v>
      </c>
      <c r="AJ355" s="79" t="b">
        <v>0</v>
      </c>
      <c r="AK355" s="79">
        <v>8</v>
      </c>
      <c r="AL355" s="85" t="s">
        <v>1653</v>
      </c>
      <c r="AM355" s="79" t="s">
        <v>1773</v>
      </c>
      <c r="AN355" s="79" t="b">
        <v>0</v>
      </c>
      <c r="AO355" s="85" t="s">
        <v>1653</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417</v>
      </c>
      <c r="B356" s="64" t="s">
        <v>417</v>
      </c>
      <c r="C356" s="65" t="s">
        <v>5056</v>
      </c>
      <c r="D356" s="66">
        <v>10</v>
      </c>
      <c r="E356" s="67" t="s">
        <v>136</v>
      </c>
      <c r="F356" s="68">
        <v>12</v>
      </c>
      <c r="G356" s="65"/>
      <c r="H356" s="69"/>
      <c r="I356" s="70"/>
      <c r="J356" s="70"/>
      <c r="K356" s="34" t="s">
        <v>65</v>
      </c>
      <c r="L356" s="77">
        <v>356</v>
      </c>
      <c r="M356" s="77"/>
      <c r="N356" s="72"/>
      <c r="O356" s="79" t="s">
        <v>176</v>
      </c>
      <c r="P356" s="81">
        <v>43776.8125</v>
      </c>
      <c r="Q356" s="79" t="s">
        <v>623</v>
      </c>
      <c r="R356" s="79"/>
      <c r="S356" s="79"/>
      <c r="T356" s="79" t="s">
        <v>746</v>
      </c>
      <c r="U356" s="79"/>
      <c r="V356" s="82" t="s">
        <v>1069</v>
      </c>
      <c r="W356" s="81">
        <v>43776.8125</v>
      </c>
      <c r="X356" s="82" t="s">
        <v>1345</v>
      </c>
      <c r="Y356" s="79"/>
      <c r="Z356" s="79"/>
      <c r="AA356" s="85" t="s">
        <v>1655</v>
      </c>
      <c r="AB356" s="79"/>
      <c r="AC356" s="79" t="b">
        <v>0</v>
      </c>
      <c r="AD356" s="79">
        <v>10</v>
      </c>
      <c r="AE356" s="85" t="s">
        <v>1737</v>
      </c>
      <c r="AF356" s="79" t="b">
        <v>0</v>
      </c>
      <c r="AG356" s="79" t="s">
        <v>1751</v>
      </c>
      <c r="AH356" s="79"/>
      <c r="AI356" s="85" t="s">
        <v>1737</v>
      </c>
      <c r="AJ356" s="79" t="b">
        <v>0</v>
      </c>
      <c r="AK356" s="79">
        <v>5</v>
      </c>
      <c r="AL356" s="85" t="s">
        <v>1737</v>
      </c>
      <c r="AM356" s="79" t="s">
        <v>1799</v>
      </c>
      <c r="AN356" s="79" t="b">
        <v>0</v>
      </c>
      <c r="AO356" s="85" t="s">
        <v>1655</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4</v>
      </c>
      <c r="BC356" s="78" t="str">
        <f>REPLACE(INDEX(GroupVertices[Group],MATCH(Edges[[#This Row],[Vertex 2]],GroupVertices[Vertex],0)),1,1,"")</f>
        <v>4</v>
      </c>
      <c r="BD356" s="48">
        <v>4</v>
      </c>
      <c r="BE356" s="49">
        <v>19.047619047619047</v>
      </c>
      <c r="BF356" s="48">
        <v>0</v>
      </c>
      <c r="BG356" s="49">
        <v>0</v>
      </c>
      <c r="BH356" s="48">
        <v>0</v>
      </c>
      <c r="BI356" s="49">
        <v>0</v>
      </c>
      <c r="BJ356" s="48">
        <v>17</v>
      </c>
      <c r="BK356" s="49">
        <v>80.95238095238095</v>
      </c>
      <c r="BL356" s="48">
        <v>21</v>
      </c>
    </row>
    <row r="357" spans="1:64" ht="15">
      <c r="A357" s="64" t="s">
        <v>417</v>
      </c>
      <c r="B357" s="64" t="s">
        <v>417</v>
      </c>
      <c r="C357" s="65" t="s">
        <v>5056</v>
      </c>
      <c r="D357" s="66">
        <v>10</v>
      </c>
      <c r="E357" s="67" t="s">
        <v>136</v>
      </c>
      <c r="F357" s="68">
        <v>12</v>
      </c>
      <c r="G357" s="65"/>
      <c r="H357" s="69"/>
      <c r="I357" s="70"/>
      <c r="J357" s="70"/>
      <c r="K357" s="34" t="s">
        <v>65</v>
      </c>
      <c r="L357" s="77">
        <v>357</v>
      </c>
      <c r="M357" s="77"/>
      <c r="N357" s="72"/>
      <c r="O357" s="79" t="s">
        <v>176</v>
      </c>
      <c r="P357" s="81">
        <v>43777.68770833333</v>
      </c>
      <c r="Q357" s="79" t="s">
        <v>624</v>
      </c>
      <c r="R357" s="82" t="s">
        <v>711</v>
      </c>
      <c r="S357" s="79" t="s">
        <v>742</v>
      </c>
      <c r="T357" s="79" t="s">
        <v>746</v>
      </c>
      <c r="U357" s="82" t="s">
        <v>868</v>
      </c>
      <c r="V357" s="82" t="s">
        <v>868</v>
      </c>
      <c r="W357" s="81">
        <v>43777.68770833333</v>
      </c>
      <c r="X357" s="82" t="s">
        <v>1346</v>
      </c>
      <c r="Y357" s="79"/>
      <c r="Z357" s="79"/>
      <c r="AA357" s="85" t="s">
        <v>1656</v>
      </c>
      <c r="AB357" s="79"/>
      <c r="AC357" s="79" t="b">
        <v>0</v>
      </c>
      <c r="AD357" s="79">
        <v>4</v>
      </c>
      <c r="AE357" s="85" t="s">
        <v>1737</v>
      </c>
      <c r="AF357" s="79" t="b">
        <v>0</v>
      </c>
      <c r="AG357" s="79" t="s">
        <v>1751</v>
      </c>
      <c r="AH357" s="79"/>
      <c r="AI357" s="85" t="s">
        <v>1737</v>
      </c>
      <c r="AJ357" s="79" t="b">
        <v>0</v>
      </c>
      <c r="AK357" s="79">
        <v>3</v>
      </c>
      <c r="AL357" s="85" t="s">
        <v>1737</v>
      </c>
      <c r="AM357" s="79" t="s">
        <v>1798</v>
      </c>
      <c r="AN357" s="79" t="b">
        <v>0</v>
      </c>
      <c r="AO357" s="85" t="s">
        <v>1656</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4</v>
      </c>
      <c r="BC357" s="78" t="str">
        <f>REPLACE(INDEX(GroupVertices[Group],MATCH(Edges[[#This Row],[Vertex 2]],GroupVertices[Vertex],0)),1,1,"")</f>
        <v>4</v>
      </c>
      <c r="BD357" s="48">
        <v>0</v>
      </c>
      <c r="BE357" s="49">
        <v>0</v>
      </c>
      <c r="BF357" s="48">
        <v>1</v>
      </c>
      <c r="BG357" s="49">
        <v>3.225806451612903</v>
      </c>
      <c r="BH357" s="48">
        <v>0</v>
      </c>
      <c r="BI357" s="49">
        <v>0</v>
      </c>
      <c r="BJ357" s="48">
        <v>30</v>
      </c>
      <c r="BK357" s="49">
        <v>96.7741935483871</v>
      </c>
      <c r="BL357" s="48">
        <v>31</v>
      </c>
    </row>
    <row r="358" spans="1:64" ht="15">
      <c r="A358" s="64" t="s">
        <v>417</v>
      </c>
      <c r="B358" s="64" t="s">
        <v>417</v>
      </c>
      <c r="C358" s="65" t="s">
        <v>5056</v>
      </c>
      <c r="D358" s="66">
        <v>10</v>
      </c>
      <c r="E358" s="67" t="s">
        <v>136</v>
      </c>
      <c r="F358" s="68">
        <v>12</v>
      </c>
      <c r="G358" s="65"/>
      <c r="H358" s="69"/>
      <c r="I358" s="70"/>
      <c r="J358" s="70"/>
      <c r="K358" s="34" t="s">
        <v>65</v>
      </c>
      <c r="L358" s="77">
        <v>358</v>
      </c>
      <c r="M358" s="77"/>
      <c r="N358" s="72"/>
      <c r="O358" s="79" t="s">
        <v>176</v>
      </c>
      <c r="P358" s="81">
        <v>43782.722337962965</v>
      </c>
      <c r="Q358" s="79" t="s">
        <v>625</v>
      </c>
      <c r="R358" s="82" t="s">
        <v>712</v>
      </c>
      <c r="S358" s="79" t="s">
        <v>727</v>
      </c>
      <c r="T358" s="79" t="s">
        <v>810</v>
      </c>
      <c r="U358" s="79"/>
      <c r="V358" s="82" t="s">
        <v>1069</v>
      </c>
      <c r="W358" s="81">
        <v>43782.722337962965</v>
      </c>
      <c r="X358" s="82" t="s">
        <v>1347</v>
      </c>
      <c r="Y358" s="79"/>
      <c r="Z358" s="79"/>
      <c r="AA358" s="85" t="s">
        <v>1657</v>
      </c>
      <c r="AB358" s="79"/>
      <c r="AC358" s="79" t="b">
        <v>0</v>
      </c>
      <c r="AD358" s="79">
        <v>4</v>
      </c>
      <c r="AE358" s="85" t="s">
        <v>1737</v>
      </c>
      <c r="AF358" s="79" t="b">
        <v>0</v>
      </c>
      <c r="AG358" s="79" t="s">
        <v>1751</v>
      </c>
      <c r="AH358" s="79"/>
      <c r="AI358" s="85" t="s">
        <v>1737</v>
      </c>
      <c r="AJ358" s="79" t="b">
        <v>0</v>
      </c>
      <c r="AK358" s="79">
        <v>2</v>
      </c>
      <c r="AL358" s="85" t="s">
        <v>1737</v>
      </c>
      <c r="AM358" s="79" t="s">
        <v>1775</v>
      </c>
      <c r="AN358" s="79" t="b">
        <v>0</v>
      </c>
      <c r="AO358" s="85" t="s">
        <v>1657</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18</v>
      </c>
      <c r="BK358" s="49">
        <v>100</v>
      </c>
      <c r="BL358" s="48">
        <v>18</v>
      </c>
    </row>
    <row r="359" spans="1:64" ht="15">
      <c r="A359" s="64" t="s">
        <v>418</v>
      </c>
      <c r="B359" s="64" t="s">
        <v>417</v>
      </c>
      <c r="C359" s="65" t="s">
        <v>5055</v>
      </c>
      <c r="D359" s="66">
        <v>6.5</v>
      </c>
      <c r="E359" s="67" t="s">
        <v>136</v>
      </c>
      <c r="F359" s="68">
        <v>23.5</v>
      </c>
      <c r="G359" s="65"/>
      <c r="H359" s="69"/>
      <c r="I359" s="70"/>
      <c r="J359" s="70"/>
      <c r="K359" s="34" t="s">
        <v>65</v>
      </c>
      <c r="L359" s="77">
        <v>359</v>
      </c>
      <c r="M359" s="77"/>
      <c r="N359" s="72"/>
      <c r="O359" s="79" t="s">
        <v>506</v>
      </c>
      <c r="P359" s="81">
        <v>43782.81054398148</v>
      </c>
      <c r="Q359" s="79" t="s">
        <v>626</v>
      </c>
      <c r="R359" s="79"/>
      <c r="S359" s="79"/>
      <c r="T359" s="79" t="s">
        <v>810</v>
      </c>
      <c r="U359" s="79"/>
      <c r="V359" s="82" t="s">
        <v>1068</v>
      </c>
      <c r="W359" s="81">
        <v>43782.81054398148</v>
      </c>
      <c r="X359" s="82" t="s">
        <v>1348</v>
      </c>
      <c r="Y359" s="79"/>
      <c r="Z359" s="79"/>
      <c r="AA359" s="85" t="s">
        <v>1658</v>
      </c>
      <c r="AB359" s="79"/>
      <c r="AC359" s="79" t="b">
        <v>0</v>
      </c>
      <c r="AD359" s="79">
        <v>0</v>
      </c>
      <c r="AE359" s="85" t="s">
        <v>1737</v>
      </c>
      <c r="AF359" s="79" t="b">
        <v>0</v>
      </c>
      <c r="AG359" s="79" t="s">
        <v>1751</v>
      </c>
      <c r="AH359" s="79"/>
      <c r="AI359" s="85" t="s">
        <v>1737</v>
      </c>
      <c r="AJ359" s="79" t="b">
        <v>0</v>
      </c>
      <c r="AK359" s="79">
        <v>2</v>
      </c>
      <c r="AL359" s="85" t="s">
        <v>1657</v>
      </c>
      <c r="AM359" s="79" t="s">
        <v>1773</v>
      </c>
      <c r="AN359" s="79" t="b">
        <v>0</v>
      </c>
      <c r="AO359" s="85" t="s">
        <v>1657</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4</v>
      </c>
      <c r="BC359" s="78" t="str">
        <f>REPLACE(INDEX(GroupVertices[Group],MATCH(Edges[[#This Row],[Vertex 2]],GroupVertices[Vertex],0)),1,1,"")</f>
        <v>4</v>
      </c>
      <c r="BD359" s="48">
        <v>0</v>
      </c>
      <c r="BE359" s="49">
        <v>0</v>
      </c>
      <c r="BF359" s="48">
        <v>0</v>
      </c>
      <c r="BG359" s="49">
        <v>0</v>
      </c>
      <c r="BH359" s="48">
        <v>0</v>
      </c>
      <c r="BI359" s="49">
        <v>0</v>
      </c>
      <c r="BJ359" s="48">
        <v>20</v>
      </c>
      <c r="BK359" s="49">
        <v>100</v>
      </c>
      <c r="BL359" s="48">
        <v>20</v>
      </c>
    </row>
    <row r="360" spans="1:64" ht="15">
      <c r="A360" s="64" t="s">
        <v>418</v>
      </c>
      <c r="B360" s="64" t="s">
        <v>417</v>
      </c>
      <c r="C360" s="65" t="s">
        <v>5055</v>
      </c>
      <c r="D360" s="66">
        <v>6.5</v>
      </c>
      <c r="E360" s="67" t="s">
        <v>136</v>
      </c>
      <c r="F360" s="68">
        <v>23.5</v>
      </c>
      <c r="G360" s="65"/>
      <c r="H360" s="69"/>
      <c r="I360" s="70"/>
      <c r="J360" s="70"/>
      <c r="K360" s="34" t="s">
        <v>65</v>
      </c>
      <c r="L360" s="77">
        <v>360</v>
      </c>
      <c r="M360" s="77"/>
      <c r="N360" s="72"/>
      <c r="O360" s="79" t="s">
        <v>506</v>
      </c>
      <c r="P360" s="81">
        <v>43785.50576388889</v>
      </c>
      <c r="Q360" s="79" t="s">
        <v>606</v>
      </c>
      <c r="R360" s="79"/>
      <c r="S360" s="79"/>
      <c r="T360" s="79" t="s">
        <v>746</v>
      </c>
      <c r="U360" s="79"/>
      <c r="V360" s="82" t="s">
        <v>1068</v>
      </c>
      <c r="W360" s="81">
        <v>43785.50576388889</v>
      </c>
      <c r="X360" s="82" t="s">
        <v>1344</v>
      </c>
      <c r="Y360" s="79"/>
      <c r="Z360" s="79"/>
      <c r="AA360" s="85" t="s">
        <v>1654</v>
      </c>
      <c r="AB360" s="79"/>
      <c r="AC360" s="79" t="b">
        <v>0</v>
      </c>
      <c r="AD360" s="79">
        <v>0</v>
      </c>
      <c r="AE360" s="85" t="s">
        <v>1737</v>
      </c>
      <c r="AF360" s="79" t="b">
        <v>0</v>
      </c>
      <c r="AG360" s="79" t="s">
        <v>1751</v>
      </c>
      <c r="AH360" s="79"/>
      <c r="AI360" s="85" t="s">
        <v>1737</v>
      </c>
      <c r="AJ360" s="79" t="b">
        <v>0</v>
      </c>
      <c r="AK360" s="79">
        <v>8</v>
      </c>
      <c r="AL360" s="85" t="s">
        <v>1653</v>
      </c>
      <c r="AM360" s="79" t="s">
        <v>1773</v>
      </c>
      <c r="AN360" s="79" t="b">
        <v>0</v>
      </c>
      <c r="AO360" s="85" t="s">
        <v>1653</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4</v>
      </c>
      <c r="BC360" s="78" t="str">
        <f>REPLACE(INDEX(GroupVertices[Group],MATCH(Edges[[#This Row],[Vertex 2]],GroupVertices[Vertex],0)),1,1,"")</f>
        <v>4</v>
      </c>
      <c r="BD360" s="48">
        <v>0</v>
      </c>
      <c r="BE360" s="49">
        <v>0</v>
      </c>
      <c r="BF360" s="48">
        <v>2</v>
      </c>
      <c r="BG360" s="49">
        <v>10</v>
      </c>
      <c r="BH360" s="48">
        <v>0</v>
      </c>
      <c r="BI360" s="49">
        <v>0</v>
      </c>
      <c r="BJ360" s="48">
        <v>18</v>
      </c>
      <c r="BK360" s="49">
        <v>90</v>
      </c>
      <c r="BL360" s="48">
        <v>20</v>
      </c>
    </row>
    <row r="361" spans="1:64" ht="15">
      <c r="A361" s="64" t="s">
        <v>419</v>
      </c>
      <c r="B361" s="64" t="s">
        <v>496</v>
      </c>
      <c r="C361" s="65" t="s">
        <v>5054</v>
      </c>
      <c r="D361" s="66">
        <v>3</v>
      </c>
      <c r="E361" s="67" t="s">
        <v>132</v>
      </c>
      <c r="F361" s="68">
        <v>35</v>
      </c>
      <c r="G361" s="65"/>
      <c r="H361" s="69"/>
      <c r="I361" s="70"/>
      <c r="J361" s="70"/>
      <c r="K361" s="34" t="s">
        <v>65</v>
      </c>
      <c r="L361" s="77">
        <v>361</v>
      </c>
      <c r="M361" s="77"/>
      <c r="N361" s="72"/>
      <c r="O361" s="79" t="s">
        <v>506</v>
      </c>
      <c r="P361" s="81">
        <v>43785.192662037036</v>
      </c>
      <c r="Q361" s="79" t="s">
        <v>627</v>
      </c>
      <c r="R361" s="79"/>
      <c r="S361" s="79"/>
      <c r="T361" s="79" t="s">
        <v>811</v>
      </c>
      <c r="U361" s="79"/>
      <c r="V361" s="82" t="s">
        <v>1070</v>
      </c>
      <c r="W361" s="81">
        <v>43785.192662037036</v>
      </c>
      <c r="X361" s="82" t="s">
        <v>1349</v>
      </c>
      <c r="Y361" s="79"/>
      <c r="Z361" s="79"/>
      <c r="AA361" s="85" t="s">
        <v>1659</v>
      </c>
      <c r="AB361" s="79"/>
      <c r="AC361" s="79" t="b">
        <v>0</v>
      </c>
      <c r="AD361" s="79">
        <v>12</v>
      </c>
      <c r="AE361" s="85" t="s">
        <v>1737</v>
      </c>
      <c r="AF361" s="79" t="b">
        <v>0</v>
      </c>
      <c r="AG361" s="79" t="s">
        <v>1751</v>
      </c>
      <c r="AH361" s="79"/>
      <c r="AI361" s="85" t="s">
        <v>1737</v>
      </c>
      <c r="AJ361" s="79" t="b">
        <v>0</v>
      </c>
      <c r="AK361" s="79">
        <v>1</v>
      </c>
      <c r="AL361" s="85" t="s">
        <v>1737</v>
      </c>
      <c r="AM361" s="79" t="s">
        <v>1772</v>
      </c>
      <c r="AN361" s="79" t="b">
        <v>0</v>
      </c>
      <c r="AO361" s="85" t="s">
        <v>1659</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30</v>
      </c>
      <c r="BC361" s="78" t="str">
        <f>REPLACE(INDEX(GroupVertices[Group],MATCH(Edges[[#This Row],[Vertex 2]],GroupVertices[Vertex],0)),1,1,"")</f>
        <v>30</v>
      </c>
      <c r="BD361" s="48">
        <v>1</v>
      </c>
      <c r="BE361" s="49">
        <v>3.7037037037037037</v>
      </c>
      <c r="BF361" s="48">
        <v>1</v>
      </c>
      <c r="BG361" s="49">
        <v>3.7037037037037037</v>
      </c>
      <c r="BH361" s="48">
        <v>0</v>
      </c>
      <c r="BI361" s="49">
        <v>0</v>
      </c>
      <c r="BJ361" s="48">
        <v>25</v>
      </c>
      <c r="BK361" s="49">
        <v>92.5925925925926</v>
      </c>
      <c r="BL361" s="48">
        <v>27</v>
      </c>
    </row>
    <row r="362" spans="1:64" ht="15">
      <c r="A362" s="64" t="s">
        <v>419</v>
      </c>
      <c r="B362" s="64" t="s">
        <v>419</v>
      </c>
      <c r="C362" s="65" t="s">
        <v>5056</v>
      </c>
      <c r="D362" s="66">
        <v>10</v>
      </c>
      <c r="E362" s="67" t="s">
        <v>136</v>
      </c>
      <c r="F362" s="68">
        <v>12</v>
      </c>
      <c r="G362" s="65"/>
      <c r="H362" s="69"/>
      <c r="I362" s="70"/>
      <c r="J362" s="70"/>
      <c r="K362" s="34" t="s">
        <v>65</v>
      </c>
      <c r="L362" s="77">
        <v>362</v>
      </c>
      <c r="M362" s="77"/>
      <c r="N362" s="72"/>
      <c r="O362" s="79" t="s">
        <v>176</v>
      </c>
      <c r="P362" s="81">
        <v>43783.03611111111</v>
      </c>
      <c r="Q362" s="79" t="s">
        <v>628</v>
      </c>
      <c r="R362" s="79"/>
      <c r="S362" s="79"/>
      <c r="T362" s="79" t="s">
        <v>812</v>
      </c>
      <c r="U362" s="82" t="s">
        <v>869</v>
      </c>
      <c r="V362" s="82" t="s">
        <v>869</v>
      </c>
      <c r="W362" s="81">
        <v>43783.03611111111</v>
      </c>
      <c r="X362" s="82" t="s">
        <v>1350</v>
      </c>
      <c r="Y362" s="79"/>
      <c r="Z362" s="79"/>
      <c r="AA362" s="85" t="s">
        <v>1660</v>
      </c>
      <c r="AB362" s="79"/>
      <c r="AC362" s="79" t="b">
        <v>0</v>
      </c>
      <c r="AD362" s="79">
        <v>0</v>
      </c>
      <c r="AE362" s="85" t="s">
        <v>1737</v>
      </c>
      <c r="AF362" s="79" t="b">
        <v>0</v>
      </c>
      <c r="AG362" s="79" t="s">
        <v>1751</v>
      </c>
      <c r="AH362" s="79"/>
      <c r="AI362" s="85" t="s">
        <v>1737</v>
      </c>
      <c r="AJ362" s="79" t="b">
        <v>0</v>
      </c>
      <c r="AK362" s="79">
        <v>0</v>
      </c>
      <c r="AL362" s="85" t="s">
        <v>1737</v>
      </c>
      <c r="AM362" s="79" t="s">
        <v>1772</v>
      </c>
      <c r="AN362" s="79" t="b">
        <v>0</v>
      </c>
      <c r="AO362" s="85" t="s">
        <v>1660</v>
      </c>
      <c r="AP362" s="79" t="s">
        <v>176</v>
      </c>
      <c r="AQ362" s="79">
        <v>0</v>
      </c>
      <c r="AR362" s="79">
        <v>0</v>
      </c>
      <c r="AS362" s="79"/>
      <c r="AT362" s="79"/>
      <c r="AU362" s="79"/>
      <c r="AV362" s="79"/>
      <c r="AW362" s="79"/>
      <c r="AX362" s="79"/>
      <c r="AY362" s="79"/>
      <c r="AZ362" s="79"/>
      <c r="BA362">
        <v>8</v>
      </c>
      <c r="BB362" s="78" t="str">
        <f>REPLACE(INDEX(GroupVertices[Group],MATCH(Edges[[#This Row],[Vertex 1]],GroupVertices[Vertex],0)),1,1,"")</f>
        <v>30</v>
      </c>
      <c r="BC362" s="78" t="str">
        <f>REPLACE(INDEX(GroupVertices[Group],MATCH(Edges[[#This Row],[Vertex 2]],GroupVertices[Vertex],0)),1,1,"")</f>
        <v>30</v>
      </c>
      <c r="BD362" s="48">
        <v>0</v>
      </c>
      <c r="BE362" s="49">
        <v>0</v>
      </c>
      <c r="BF362" s="48">
        <v>0</v>
      </c>
      <c r="BG362" s="49">
        <v>0</v>
      </c>
      <c r="BH362" s="48">
        <v>0</v>
      </c>
      <c r="BI362" s="49">
        <v>0</v>
      </c>
      <c r="BJ362" s="48">
        <v>24</v>
      </c>
      <c r="BK362" s="49">
        <v>100</v>
      </c>
      <c r="BL362" s="48">
        <v>24</v>
      </c>
    </row>
    <row r="363" spans="1:64" ht="15">
      <c r="A363" s="64" t="s">
        <v>419</v>
      </c>
      <c r="B363" s="64" t="s">
        <v>419</v>
      </c>
      <c r="C363" s="65" t="s">
        <v>5056</v>
      </c>
      <c r="D363" s="66">
        <v>10</v>
      </c>
      <c r="E363" s="67" t="s">
        <v>136</v>
      </c>
      <c r="F363" s="68">
        <v>12</v>
      </c>
      <c r="G363" s="65"/>
      <c r="H363" s="69"/>
      <c r="I363" s="70"/>
      <c r="J363" s="70"/>
      <c r="K363" s="34" t="s">
        <v>65</v>
      </c>
      <c r="L363" s="77">
        <v>363</v>
      </c>
      <c r="M363" s="77"/>
      <c r="N363" s="72"/>
      <c r="O363" s="79" t="s">
        <v>176</v>
      </c>
      <c r="P363" s="81">
        <v>43785.082962962966</v>
      </c>
      <c r="Q363" s="79" t="s">
        <v>629</v>
      </c>
      <c r="R363" s="79"/>
      <c r="S363" s="79"/>
      <c r="T363" s="79" t="s">
        <v>813</v>
      </c>
      <c r="U363" s="82" t="s">
        <v>870</v>
      </c>
      <c r="V363" s="82" t="s">
        <v>870</v>
      </c>
      <c r="W363" s="81">
        <v>43785.082962962966</v>
      </c>
      <c r="X363" s="82" t="s">
        <v>1351</v>
      </c>
      <c r="Y363" s="79"/>
      <c r="Z363" s="79"/>
      <c r="AA363" s="85" t="s">
        <v>1661</v>
      </c>
      <c r="AB363" s="79"/>
      <c r="AC363" s="79" t="b">
        <v>0</v>
      </c>
      <c r="AD363" s="79">
        <v>9</v>
      </c>
      <c r="AE363" s="85" t="s">
        <v>1737</v>
      </c>
      <c r="AF363" s="79" t="b">
        <v>0</v>
      </c>
      <c r="AG363" s="79" t="s">
        <v>1751</v>
      </c>
      <c r="AH363" s="79"/>
      <c r="AI363" s="85" t="s">
        <v>1737</v>
      </c>
      <c r="AJ363" s="79" t="b">
        <v>0</v>
      </c>
      <c r="AK363" s="79">
        <v>0</v>
      </c>
      <c r="AL363" s="85" t="s">
        <v>1737</v>
      </c>
      <c r="AM363" s="79" t="s">
        <v>1772</v>
      </c>
      <c r="AN363" s="79" t="b">
        <v>0</v>
      </c>
      <c r="AO363" s="85" t="s">
        <v>1661</v>
      </c>
      <c r="AP363" s="79" t="s">
        <v>176</v>
      </c>
      <c r="AQ363" s="79">
        <v>0</v>
      </c>
      <c r="AR363" s="79">
        <v>0</v>
      </c>
      <c r="AS363" s="79"/>
      <c r="AT363" s="79"/>
      <c r="AU363" s="79"/>
      <c r="AV363" s="79"/>
      <c r="AW363" s="79"/>
      <c r="AX363" s="79"/>
      <c r="AY363" s="79"/>
      <c r="AZ363" s="79"/>
      <c r="BA363">
        <v>8</v>
      </c>
      <c r="BB363" s="78" t="str">
        <f>REPLACE(INDEX(GroupVertices[Group],MATCH(Edges[[#This Row],[Vertex 1]],GroupVertices[Vertex],0)),1,1,"")</f>
        <v>30</v>
      </c>
      <c r="BC363" s="78" t="str">
        <f>REPLACE(INDEX(GroupVertices[Group],MATCH(Edges[[#This Row],[Vertex 2]],GroupVertices[Vertex],0)),1,1,"")</f>
        <v>30</v>
      </c>
      <c r="BD363" s="48">
        <v>0</v>
      </c>
      <c r="BE363" s="49">
        <v>0</v>
      </c>
      <c r="BF363" s="48">
        <v>1</v>
      </c>
      <c r="BG363" s="49">
        <v>2.9411764705882355</v>
      </c>
      <c r="BH363" s="48">
        <v>0</v>
      </c>
      <c r="BI363" s="49">
        <v>0</v>
      </c>
      <c r="BJ363" s="48">
        <v>33</v>
      </c>
      <c r="BK363" s="49">
        <v>97.05882352941177</v>
      </c>
      <c r="BL363" s="48">
        <v>34</v>
      </c>
    </row>
    <row r="364" spans="1:64" ht="15">
      <c r="A364" s="64" t="s">
        <v>419</v>
      </c>
      <c r="B364" s="64" t="s">
        <v>419</v>
      </c>
      <c r="C364" s="65" t="s">
        <v>5056</v>
      </c>
      <c r="D364" s="66">
        <v>10</v>
      </c>
      <c r="E364" s="67" t="s">
        <v>136</v>
      </c>
      <c r="F364" s="68">
        <v>12</v>
      </c>
      <c r="G364" s="65"/>
      <c r="H364" s="69"/>
      <c r="I364" s="70"/>
      <c r="J364" s="70"/>
      <c r="K364" s="34" t="s">
        <v>65</v>
      </c>
      <c r="L364" s="77">
        <v>364</v>
      </c>
      <c r="M364" s="77"/>
      <c r="N364" s="72"/>
      <c r="O364" s="79" t="s">
        <v>176</v>
      </c>
      <c r="P364" s="81">
        <v>43785.086851851855</v>
      </c>
      <c r="Q364" s="79" t="s">
        <v>630</v>
      </c>
      <c r="R364" s="79"/>
      <c r="S364" s="79"/>
      <c r="T364" s="79" t="s">
        <v>813</v>
      </c>
      <c r="U364" s="79"/>
      <c r="V364" s="82" t="s">
        <v>1070</v>
      </c>
      <c r="W364" s="81">
        <v>43785.086851851855</v>
      </c>
      <c r="X364" s="82" t="s">
        <v>1352</v>
      </c>
      <c r="Y364" s="79"/>
      <c r="Z364" s="79"/>
      <c r="AA364" s="85" t="s">
        <v>1662</v>
      </c>
      <c r="AB364" s="79"/>
      <c r="AC364" s="79" t="b">
        <v>0</v>
      </c>
      <c r="AD364" s="79">
        <v>0</v>
      </c>
      <c r="AE364" s="85" t="s">
        <v>1737</v>
      </c>
      <c r="AF364" s="79" t="b">
        <v>0</v>
      </c>
      <c r="AG364" s="79" t="s">
        <v>1751</v>
      </c>
      <c r="AH364" s="79"/>
      <c r="AI364" s="85" t="s">
        <v>1737</v>
      </c>
      <c r="AJ364" s="79" t="b">
        <v>0</v>
      </c>
      <c r="AK364" s="79">
        <v>0</v>
      </c>
      <c r="AL364" s="85" t="s">
        <v>1737</v>
      </c>
      <c r="AM364" s="79" t="s">
        <v>1772</v>
      </c>
      <c r="AN364" s="79" t="b">
        <v>0</v>
      </c>
      <c r="AO364" s="85" t="s">
        <v>1662</v>
      </c>
      <c r="AP364" s="79" t="s">
        <v>176</v>
      </c>
      <c r="AQ364" s="79">
        <v>0</v>
      </c>
      <c r="AR364" s="79">
        <v>0</v>
      </c>
      <c r="AS364" s="79"/>
      <c r="AT364" s="79"/>
      <c r="AU364" s="79"/>
      <c r="AV364" s="79"/>
      <c r="AW364" s="79"/>
      <c r="AX364" s="79"/>
      <c r="AY364" s="79"/>
      <c r="AZ364" s="79"/>
      <c r="BA364">
        <v>8</v>
      </c>
      <c r="BB364" s="78" t="str">
        <f>REPLACE(INDEX(GroupVertices[Group],MATCH(Edges[[#This Row],[Vertex 1]],GroupVertices[Vertex],0)),1,1,"")</f>
        <v>30</v>
      </c>
      <c r="BC364" s="78" t="str">
        <f>REPLACE(INDEX(GroupVertices[Group],MATCH(Edges[[#This Row],[Vertex 2]],GroupVertices[Vertex],0)),1,1,"")</f>
        <v>30</v>
      </c>
      <c r="BD364" s="48">
        <v>0</v>
      </c>
      <c r="BE364" s="49">
        <v>0</v>
      </c>
      <c r="BF364" s="48">
        <v>1</v>
      </c>
      <c r="BG364" s="49">
        <v>2.5</v>
      </c>
      <c r="BH364" s="48">
        <v>0</v>
      </c>
      <c r="BI364" s="49">
        <v>0</v>
      </c>
      <c r="BJ364" s="48">
        <v>39</v>
      </c>
      <c r="BK364" s="49">
        <v>97.5</v>
      </c>
      <c r="BL364" s="48">
        <v>40</v>
      </c>
    </row>
    <row r="365" spans="1:64" ht="15">
      <c r="A365" s="64" t="s">
        <v>419</v>
      </c>
      <c r="B365" s="64" t="s">
        <v>419</v>
      </c>
      <c r="C365" s="65" t="s">
        <v>5056</v>
      </c>
      <c r="D365" s="66">
        <v>10</v>
      </c>
      <c r="E365" s="67" t="s">
        <v>136</v>
      </c>
      <c r="F365" s="68">
        <v>12</v>
      </c>
      <c r="G365" s="65"/>
      <c r="H365" s="69"/>
      <c r="I365" s="70"/>
      <c r="J365" s="70"/>
      <c r="K365" s="34" t="s">
        <v>65</v>
      </c>
      <c r="L365" s="77">
        <v>365</v>
      </c>
      <c r="M365" s="77"/>
      <c r="N365" s="72"/>
      <c r="O365" s="79" t="s">
        <v>176</v>
      </c>
      <c r="P365" s="81">
        <v>43785.138506944444</v>
      </c>
      <c r="Q365" s="79" t="s">
        <v>631</v>
      </c>
      <c r="R365" s="79"/>
      <c r="S365" s="79"/>
      <c r="T365" s="79" t="s">
        <v>813</v>
      </c>
      <c r="U365" s="79"/>
      <c r="V365" s="82" t="s">
        <v>1070</v>
      </c>
      <c r="W365" s="81">
        <v>43785.138506944444</v>
      </c>
      <c r="X365" s="82" t="s">
        <v>1353</v>
      </c>
      <c r="Y365" s="79"/>
      <c r="Z365" s="79"/>
      <c r="AA365" s="85" t="s">
        <v>1663</v>
      </c>
      <c r="AB365" s="79"/>
      <c r="AC365" s="79" t="b">
        <v>0</v>
      </c>
      <c r="AD365" s="79">
        <v>5</v>
      </c>
      <c r="AE365" s="85" t="s">
        <v>1737</v>
      </c>
      <c r="AF365" s="79" t="b">
        <v>0</v>
      </c>
      <c r="AG365" s="79" t="s">
        <v>1751</v>
      </c>
      <c r="AH365" s="79"/>
      <c r="AI365" s="85" t="s">
        <v>1737</v>
      </c>
      <c r="AJ365" s="79" t="b">
        <v>0</v>
      </c>
      <c r="AK365" s="79">
        <v>0</v>
      </c>
      <c r="AL365" s="85" t="s">
        <v>1737</v>
      </c>
      <c r="AM365" s="79" t="s">
        <v>1772</v>
      </c>
      <c r="AN365" s="79" t="b">
        <v>0</v>
      </c>
      <c r="AO365" s="85" t="s">
        <v>1663</v>
      </c>
      <c r="AP365" s="79" t="s">
        <v>176</v>
      </c>
      <c r="AQ365" s="79">
        <v>0</v>
      </c>
      <c r="AR365" s="79">
        <v>0</v>
      </c>
      <c r="AS365" s="79"/>
      <c r="AT365" s="79"/>
      <c r="AU365" s="79"/>
      <c r="AV365" s="79"/>
      <c r="AW365" s="79"/>
      <c r="AX365" s="79"/>
      <c r="AY365" s="79"/>
      <c r="AZ365" s="79"/>
      <c r="BA365">
        <v>8</v>
      </c>
      <c r="BB365" s="78" t="str">
        <f>REPLACE(INDEX(GroupVertices[Group],MATCH(Edges[[#This Row],[Vertex 1]],GroupVertices[Vertex],0)),1,1,"")</f>
        <v>30</v>
      </c>
      <c r="BC365" s="78" t="str">
        <f>REPLACE(INDEX(GroupVertices[Group],MATCH(Edges[[#This Row],[Vertex 2]],GroupVertices[Vertex],0)),1,1,"")</f>
        <v>30</v>
      </c>
      <c r="BD365" s="48">
        <v>0</v>
      </c>
      <c r="BE365" s="49">
        <v>0</v>
      </c>
      <c r="BF365" s="48">
        <v>2</v>
      </c>
      <c r="BG365" s="49">
        <v>15.384615384615385</v>
      </c>
      <c r="BH365" s="48">
        <v>0</v>
      </c>
      <c r="BI365" s="49">
        <v>0</v>
      </c>
      <c r="BJ365" s="48">
        <v>11</v>
      </c>
      <c r="BK365" s="49">
        <v>84.61538461538461</v>
      </c>
      <c r="BL365" s="48">
        <v>13</v>
      </c>
    </row>
    <row r="366" spans="1:64" ht="15">
      <c r="A366" s="64" t="s">
        <v>419</v>
      </c>
      <c r="B366" s="64" t="s">
        <v>419</v>
      </c>
      <c r="C366" s="65" t="s">
        <v>5056</v>
      </c>
      <c r="D366" s="66">
        <v>10</v>
      </c>
      <c r="E366" s="67" t="s">
        <v>136</v>
      </c>
      <c r="F366" s="68">
        <v>12</v>
      </c>
      <c r="G366" s="65"/>
      <c r="H366" s="69"/>
      <c r="I366" s="70"/>
      <c r="J366" s="70"/>
      <c r="K366" s="34" t="s">
        <v>65</v>
      </c>
      <c r="L366" s="77">
        <v>366</v>
      </c>
      <c r="M366" s="77"/>
      <c r="N366" s="72"/>
      <c r="O366" s="79" t="s">
        <v>176</v>
      </c>
      <c r="P366" s="81">
        <v>43785.244618055556</v>
      </c>
      <c r="Q366" s="79" t="s">
        <v>632</v>
      </c>
      <c r="R366" s="79"/>
      <c r="S366" s="79"/>
      <c r="T366" s="79" t="s">
        <v>814</v>
      </c>
      <c r="U366" s="82" t="s">
        <v>871</v>
      </c>
      <c r="V366" s="82" t="s">
        <v>871</v>
      </c>
      <c r="W366" s="81">
        <v>43785.244618055556</v>
      </c>
      <c r="X366" s="82" t="s">
        <v>1354</v>
      </c>
      <c r="Y366" s="79"/>
      <c r="Z366" s="79"/>
      <c r="AA366" s="85" t="s">
        <v>1664</v>
      </c>
      <c r="AB366" s="79"/>
      <c r="AC366" s="79" t="b">
        <v>0</v>
      </c>
      <c r="AD366" s="79">
        <v>4</v>
      </c>
      <c r="AE366" s="85" t="s">
        <v>1737</v>
      </c>
      <c r="AF366" s="79" t="b">
        <v>0</v>
      </c>
      <c r="AG366" s="79" t="s">
        <v>1751</v>
      </c>
      <c r="AH366" s="79"/>
      <c r="AI366" s="85" t="s">
        <v>1737</v>
      </c>
      <c r="AJ366" s="79" t="b">
        <v>0</v>
      </c>
      <c r="AK366" s="79">
        <v>0</v>
      </c>
      <c r="AL366" s="85" t="s">
        <v>1737</v>
      </c>
      <c r="AM366" s="79" t="s">
        <v>1772</v>
      </c>
      <c r="AN366" s="79" t="b">
        <v>0</v>
      </c>
      <c r="AO366" s="85" t="s">
        <v>1664</v>
      </c>
      <c r="AP366" s="79" t="s">
        <v>176</v>
      </c>
      <c r="AQ366" s="79">
        <v>0</v>
      </c>
      <c r="AR366" s="79">
        <v>0</v>
      </c>
      <c r="AS366" s="79"/>
      <c r="AT366" s="79"/>
      <c r="AU366" s="79"/>
      <c r="AV366" s="79"/>
      <c r="AW366" s="79"/>
      <c r="AX366" s="79"/>
      <c r="AY366" s="79"/>
      <c r="AZ366" s="79"/>
      <c r="BA366">
        <v>8</v>
      </c>
      <c r="BB366" s="78" t="str">
        <f>REPLACE(INDEX(GroupVertices[Group],MATCH(Edges[[#This Row],[Vertex 1]],GroupVertices[Vertex],0)),1,1,"")</f>
        <v>30</v>
      </c>
      <c r="BC366" s="78" t="str">
        <f>REPLACE(INDEX(GroupVertices[Group],MATCH(Edges[[#This Row],[Vertex 2]],GroupVertices[Vertex],0)),1,1,"")</f>
        <v>30</v>
      </c>
      <c r="BD366" s="48">
        <v>1</v>
      </c>
      <c r="BE366" s="49">
        <v>2</v>
      </c>
      <c r="BF366" s="48">
        <v>2</v>
      </c>
      <c r="BG366" s="49">
        <v>4</v>
      </c>
      <c r="BH366" s="48">
        <v>1</v>
      </c>
      <c r="BI366" s="49">
        <v>2</v>
      </c>
      <c r="BJ366" s="48">
        <v>47</v>
      </c>
      <c r="BK366" s="49">
        <v>94</v>
      </c>
      <c r="BL366" s="48">
        <v>50</v>
      </c>
    </row>
    <row r="367" spans="1:64" ht="15">
      <c r="A367" s="64" t="s">
        <v>419</v>
      </c>
      <c r="B367" s="64" t="s">
        <v>419</v>
      </c>
      <c r="C367" s="65" t="s">
        <v>5056</v>
      </c>
      <c r="D367" s="66">
        <v>10</v>
      </c>
      <c r="E367" s="67" t="s">
        <v>136</v>
      </c>
      <c r="F367" s="68">
        <v>12</v>
      </c>
      <c r="G367" s="65"/>
      <c r="H367" s="69"/>
      <c r="I367" s="70"/>
      <c r="J367" s="70"/>
      <c r="K367" s="34" t="s">
        <v>65</v>
      </c>
      <c r="L367" s="77">
        <v>367</v>
      </c>
      <c r="M367" s="77"/>
      <c r="N367" s="72"/>
      <c r="O367" s="79" t="s">
        <v>176</v>
      </c>
      <c r="P367" s="81">
        <v>43785.27872685185</v>
      </c>
      <c r="Q367" s="79" t="s">
        <v>633</v>
      </c>
      <c r="R367" s="79"/>
      <c r="S367" s="79"/>
      <c r="T367" s="79" t="s">
        <v>813</v>
      </c>
      <c r="U367" s="79"/>
      <c r="V367" s="82" t="s">
        <v>1070</v>
      </c>
      <c r="W367" s="81">
        <v>43785.27872685185</v>
      </c>
      <c r="X367" s="82" t="s">
        <v>1355</v>
      </c>
      <c r="Y367" s="79"/>
      <c r="Z367" s="79"/>
      <c r="AA367" s="85" t="s">
        <v>1665</v>
      </c>
      <c r="AB367" s="79"/>
      <c r="AC367" s="79" t="b">
        <v>0</v>
      </c>
      <c r="AD367" s="79">
        <v>4</v>
      </c>
      <c r="AE367" s="85" t="s">
        <v>1737</v>
      </c>
      <c r="AF367" s="79" t="b">
        <v>0</v>
      </c>
      <c r="AG367" s="79" t="s">
        <v>1751</v>
      </c>
      <c r="AH367" s="79"/>
      <c r="AI367" s="85" t="s">
        <v>1737</v>
      </c>
      <c r="AJ367" s="79" t="b">
        <v>0</v>
      </c>
      <c r="AK367" s="79">
        <v>0</v>
      </c>
      <c r="AL367" s="85" t="s">
        <v>1737</v>
      </c>
      <c r="AM367" s="79" t="s">
        <v>1772</v>
      </c>
      <c r="AN367" s="79" t="b">
        <v>0</v>
      </c>
      <c r="AO367" s="85" t="s">
        <v>1665</v>
      </c>
      <c r="AP367" s="79" t="s">
        <v>176</v>
      </c>
      <c r="AQ367" s="79">
        <v>0</v>
      </c>
      <c r="AR367" s="79">
        <v>0</v>
      </c>
      <c r="AS367" s="79"/>
      <c r="AT367" s="79"/>
      <c r="AU367" s="79"/>
      <c r="AV367" s="79"/>
      <c r="AW367" s="79"/>
      <c r="AX367" s="79"/>
      <c r="AY367" s="79"/>
      <c r="AZ367" s="79"/>
      <c r="BA367">
        <v>8</v>
      </c>
      <c r="BB367" s="78" t="str">
        <f>REPLACE(INDEX(GroupVertices[Group],MATCH(Edges[[#This Row],[Vertex 1]],GroupVertices[Vertex],0)),1,1,"")</f>
        <v>30</v>
      </c>
      <c r="BC367" s="78" t="str">
        <f>REPLACE(INDEX(GroupVertices[Group],MATCH(Edges[[#This Row],[Vertex 2]],GroupVertices[Vertex],0)),1,1,"")</f>
        <v>30</v>
      </c>
      <c r="BD367" s="48">
        <v>1</v>
      </c>
      <c r="BE367" s="49">
        <v>4.3478260869565215</v>
      </c>
      <c r="BF367" s="48">
        <v>0</v>
      </c>
      <c r="BG367" s="49">
        <v>0</v>
      </c>
      <c r="BH367" s="48">
        <v>0</v>
      </c>
      <c r="BI367" s="49">
        <v>0</v>
      </c>
      <c r="BJ367" s="48">
        <v>22</v>
      </c>
      <c r="BK367" s="49">
        <v>95.65217391304348</v>
      </c>
      <c r="BL367" s="48">
        <v>23</v>
      </c>
    </row>
    <row r="368" spans="1:64" ht="15">
      <c r="A368" s="64" t="s">
        <v>419</v>
      </c>
      <c r="B368" s="64" t="s">
        <v>419</v>
      </c>
      <c r="C368" s="65" t="s">
        <v>5056</v>
      </c>
      <c r="D368" s="66">
        <v>10</v>
      </c>
      <c r="E368" s="67" t="s">
        <v>136</v>
      </c>
      <c r="F368" s="68">
        <v>12</v>
      </c>
      <c r="G368" s="65"/>
      <c r="H368" s="69"/>
      <c r="I368" s="70"/>
      <c r="J368" s="70"/>
      <c r="K368" s="34" t="s">
        <v>65</v>
      </c>
      <c r="L368" s="77">
        <v>368</v>
      </c>
      <c r="M368" s="77"/>
      <c r="N368" s="72"/>
      <c r="O368" s="79" t="s">
        <v>176</v>
      </c>
      <c r="P368" s="81">
        <v>43785.36114583333</v>
      </c>
      <c r="Q368" s="79" t="s">
        <v>634</v>
      </c>
      <c r="R368" s="79"/>
      <c r="S368" s="79"/>
      <c r="T368" s="79" t="s">
        <v>815</v>
      </c>
      <c r="U368" s="82" t="s">
        <v>872</v>
      </c>
      <c r="V368" s="82" t="s">
        <v>872</v>
      </c>
      <c r="W368" s="81">
        <v>43785.36114583333</v>
      </c>
      <c r="X368" s="82" t="s">
        <v>1356</v>
      </c>
      <c r="Y368" s="79"/>
      <c r="Z368" s="79"/>
      <c r="AA368" s="85" t="s">
        <v>1666</v>
      </c>
      <c r="AB368" s="79"/>
      <c r="AC368" s="79" t="b">
        <v>0</v>
      </c>
      <c r="AD368" s="79">
        <v>3</v>
      </c>
      <c r="AE368" s="85" t="s">
        <v>1737</v>
      </c>
      <c r="AF368" s="79" t="b">
        <v>0</v>
      </c>
      <c r="AG368" s="79" t="s">
        <v>1751</v>
      </c>
      <c r="AH368" s="79"/>
      <c r="AI368" s="85" t="s">
        <v>1737</v>
      </c>
      <c r="AJ368" s="79" t="b">
        <v>0</v>
      </c>
      <c r="AK368" s="79">
        <v>0</v>
      </c>
      <c r="AL368" s="85" t="s">
        <v>1737</v>
      </c>
      <c r="AM368" s="79" t="s">
        <v>1772</v>
      </c>
      <c r="AN368" s="79" t="b">
        <v>0</v>
      </c>
      <c r="AO368" s="85" t="s">
        <v>1666</v>
      </c>
      <c r="AP368" s="79" t="s">
        <v>176</v>
      </c>
      <c r="AQ368" s="79">
        <v>0</v>
      </c>
      <c r="AR368" s="79">
        <v>0</v>
      </c>
      <c r="AS368" s="79"/>
      <c r="AT368" s="79"/>
      <c r="AU368" s="79"/>
      <c r="AV368" s="79"/>
      <c r="AW368" s="79"/>
      <c r="AX368" s="79"/>
      <c r="AY368" s="79"/>
      <c r="AZ368" s="79"/>
      <c r="BA368">
        <v>8</v>
      </c>
      <c r="BB368" s="78" t="str">
        <f>REPLACE(INDEX(GroupVertices[Group],MATCH(Edges[[#This Row],[Vertex 1]],GroupVertices[Vertex],0)),1,1,"")</f>
        <v>30</v>
      </c>
      <c r="BC368" s="78" t="str">
        <f>REPLACE(INDEX(GroupVertices[Group],MATCH(Edges[[#This Row],[Vertex 2]],GroupVertices[Vertex],0)),1,1,"")</f>
        <v>30</v>
      </c>
      <c r="BD368" s="48">
        <v>1</v>
      </c>
      <c r="BE368" s="49">
        <v>2.127659574468085</v>
      </c>
      <c r="BF368" s="48">
        <v>0</v>
      </c>
      <c r="BG368" s="49">
        <v>0</v>
      </c>
      <c r="BH368" s="48">
        <v>0</v>
      </c>
      <c r="BI368" s="49">
        <v>0</v>
      </c>
      <c r="BJ368" s="48">
        <v>46</v>
      </c>
      <c r="BK368" s="49">
        <v>97.87234042553192</v>
      </c>
      <c r="BL368" s="48">
        <v>47</v>
      </c>
    </row>
    <row r="369" spans="1:64" ht="15">
      <c r="A369" s="64" t="s">
        <v>419</v>
      </c>
      <c r="B369" s="64" t="s">
        <v>419</v>
      </c>
      <c r="C369" s="65" t="s">
        <v>5056</v>
      </c>
      <c r="D369" s="66">
        <v>10</v>
      </c>
      <c r="E369" s="67" t="s">
        <v>136</v>
      </c>
      <c r="F369" s="68">
        <v>12</v>
      </c>
      <c r="G369" s="65"/>
      <c r="H369" s="69"/>
      <c r="I369" s="70"/>
      <c r="J369" s="70"/>
      <c r="K369" s="34" t="s">
        <v>65</v>
      </c>
      <c r="L369" s="77">
        <v>369</v>
      </c>
      <c r="M369" s="77"/>
      <c r="N369" s="72"/>
      <c r="O369" s="79" t="s">
        <v>176</v>
      </c>
      <c r="P369" s="81">
        <v>43785.517060185186</v>
      </c>
      <c r="Q369" s="79" t="s">
        <v>635</v>
      </c>
      <c r="R369" s="79"/>
      <c r="S369" s="79"/>
      <c r="T369" s="79" t="s">
        <v>813</v>
      </c>
      <c r="U369" s="79"/>
      <c r="V369" s="82" t="s">
        <v>1070</v>
      </c>
      <c r="W369" s="81">
        <v>43785.517060185186</v>
      </c>
      <c r="X369" s="82" t="s">
        <v>1357</v>
      </c>
      <c r="Y369" s="79"/>
      <c r="Z369" s="79"/>
      <c r="AA369" s="85" t="s">
        <v>1667</v>
      </c>
      <c r="AB369" s="79"/>
      <c r="AC369" s="79" t="b">
        <v>0</v>
      </c>
      <c r="AD369" s="79">
        <v>0</v>
      </c>
      <c r="AE369" s="85" t="s">
        <v>1737</v>
      </c>
      <c r="AF369" s="79" t="b">
        <v>0</v>
      </c>
      <c r="AG369" s="79" t="s">
        <v>1751</v>
      </c>
      <c r="AH369" s="79"/>
      <c r="AI369" s="85" t="s">
        <v>1737</v>
      </c>
      <c r="AJ369" s="79" t="b">
        <v>0</v>
      </c>
      <c r="AK369" s="79">
        <v>0</v>
      </c>
      <c r="AL369" s="85" t="s">
        <v>1737</v>
      </c>
      <c r="AM369" s="79" t="s">
        <v>1772</v>
      </c>
      <c r="AN369" s="79" t="b">
        <v>0</v>
      </c>
      <c r="AO369" s="85" t="s">
        <v>1667</v>
      </c>
      <c r="AP369" s="79" t="s">
        <v>176</v>
      </c>
      <c r="AQ369" s="79">
        <v>0</v>
      </c>
      <c r="AR369" s="79">
        <v>0</v>
      </c>
      <c r="AS369" s="79"/>
      <c r="AT369" s="79"/>
      <c r="AU369" s="79"/>
      <c r="AV369" s="79"/>
      <c r="AW369" s="79"/>
      <c r="AX369" s="79"/>
      <c r="AY369" s="79"/>
      <c r="AZ369" s="79"/>
      <c r="BA369">
        <v>8</v>
      </c>
      <c r="BB369" s="78" t="str">
        <f>REPLACE(INDEX(GroupVertices[Group],MATCH(Edges[[#This Row],[Vertex 1]],GroupVertices[Vertex],0)),1,1,"")</f>
        <v>30</v>
      </c>
      <c r="BC369" s="78" t="str">
        <f>REPLACE(INDEX(GroupVertices[Group],MATCH(Edges[[#This Row],[Vertex 2]],GroupVertices[Vertex],0)),1,1,"")</f>
        <v>30</v>
      </c>
      <c r="BD369" s="48">
        <v>0</v>
      </c>
      <c r="BE369" s="49">
        <v>0</v>
      </c>
      <c r="BF369" s="48">
        <v>2</v>
      </c>
      <c r="BG369" s="49">
        <v>15.384615384615385</v>
      </c>
      <c r="BH369" s="48">
        <v>0</v>
      </c>
      <c r="BI369" s="49">
        <v>0</v>
      </c>
      <c r="BJ369" s="48">
        <v>11</v>
      </c>
      <c r="BK369" s="49">
        <v>84.61538461538461</v>
      </c>
      <c r="BL369" s="48">
        <v>13</v>
      </c>
    </row>
    <row r="370" spans="1:64" ht="15">
      <c r="A370" s="64" t="s">
        <v>420</v>
      </c>
      <c r="B370" s="64" t="s">
        <v>497</v>
      </c>
      <c r="C370" s="65" t="s">
        <v>5054</v>
      </c>
      <c r="D370" s="66">
        <v>3</v>
      </c>
      <c r="E370" s="67" t="s">
        <v>132</v>
      </c>
      <c r="F370" s="68">
        <v>35</v>
      </c>
      <c r="G370" s="65"/>
      <c r="H370" s="69"/>
      <c r="I370" s="70"/>
      <c r="J370" s="70"/>
      <c r="K370" s="34" t="s">
        <v>65</v>
      </c>
      <c r="L370" s="77">
        <v>370</v>
      </c>
      <c r="M370" s="77"/>
      <c r="N370" s="72"/>
      <c r="O370" s="79" t="s">
        <v>506</v>
      </c>
      <c r="P370" s="81">
        <v>43785.52099537037</v>
      </c>
      <c r="Q370" s="79" t="s">
        <v>636</v>
      </c>
      <c r="R370" s="82" t="s">
        <v>713</v>
      </c>
      <c r="S370" s="79" t="s">
        <v>719</v>
      </c>
      <c r="T370" s="79" t="s">
        <v>816</v>
      </c>
      <c r="U370" s="79"/>
      <c r="V370" s="82" t="s">
        <v>1071</v>
      </c>
      <c r="W370" s="81">
        <v>43785.52099537037</v>
      </c>
      <c r="X370" s="82" t="s">
        <v>1358</v>
      </c>
      <c r="Y370" s="79"/>
      <c r="Z370" s="79"/>
      <c r="AA370" s="85" t="s">
        <v>1668</v>
      </c>
      <c r="AB370" s="79"/>
      <c r="AC370" s="79" t="b">
        <v>0</v>
      </c>
      <c r="AD370" s="79">
        <v>7</v>
      </c>
      <c r="AE370" s="85" t="s">
        <v>1737</v>
      </c>
      <c r="AF370" s="79" t="b">
        <v>1</v>
      </c>
      <c r="AG370" s="79" t="s">
        <v>1751</v>
      </c>
      <c r="AH370" s="79"/>
      <c r="AI370" s="85" t="s">
        <v>1771</v>
      </c>
      <c r="AJ370" s="79" t="b">
        <v>0</v>
      </c>
      <c r="AK370" s="79">
        <v>4</v>
      </c>
      <c r="AL370" s="85" t="s">
        <v>1737</v>
      </c>
      <c r="AM370" s="79" t="s">
        <v>1772</v>
      </c>
      <c r="AN370" s="79" t="b">
        <v>0</v>
      </c>
      <c r="AO370" s="85" t="s">
        <v>1668</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9</v>
      </c>
      <c r="BC370" s="78" t="str">
        <f>REPLACE(INDEX(GroupVertices[Group],MATCH(Edges[[#This Row],[Vertex 2]],GroupVertices[Vertex],0)),1,1,"")</f>
        <v>9</v>
      </c>
      <c r="BD370" s="48"/>
      <c r="BE370" s="49"/>
      <c r="BF370" s="48"/>
      <c r="BG370" s="49"/>
      <c r="BH370" s="48"/>
      <c r="BI370" s="49"/>
      <c r="BJ370" s="48"/>
      <c r="BK370" s="49"/>
      <c r="BL370" s="48"/>
    </row>
    <row r="371" spans="1:64" ht="15">
      <c r="A371" s="64" t="s">
        <v>421</v>
      </c>
      <c r="B371" s="64" t="s">
        <v>421</v>
      </c>
      <c r="C371" s="65" t="s">
        <v>5054</v>
      </c>
      <c r="D371" s="66">
        <v>3</v>
      </c>
      <c r="E371" s="67" t="s">
        <v>132</v>
      </c>
      <c r="F371" s="68">
        <v>35</v>
      </c>
      <c r="G371" s="65"/>
      <c r="H371" s="69"/>
      <c r="I371" s="70"/>
      <c r="J371" s="70"/>
      <c r="K371" s="34" t="s">
        <v>65</v>
      </c>
      <c r="L371" s="77">
        <v>371</v>
      </c>
      <c r="M371" s="77"/>
      <c r="N371" s="72"/>
      <c r="O371" s="79" t="s">
        <v>176</v>
      </c>
      <c r="P371" s="81">
        <v>43775.47613425926</v>
      </c>
      <c r="Q371" s="79" t="s">
        <v>637</v>
      </c>
      <c r="R371" s="82" t="s">
        <v>714</v>
      </c>
      <c r="S371" s="79" t="s">
        <v>728</v>
      </c>
      <c r="T371" s="79" t="s">
        <v>817</v>
      </c>
      <c r="U371" s="79"/>
      <c r="V371" s="82" t="s">
        <v>1072</v>
      </c>
      <c r="W371" s="81">
        <v>43775.47613425926</v>
      </c>
      <c r="X371" s="82" t="s">
        <v>1359</v>
      </c>
      <c r="Y371" s="79"/>
      <c r="Z371" s="79"/>
      <c r="AA371" s="85" t="s">
        <v>1669</v>
      </c>
      <c r="AB371" s="79"/>
      <c r="AC371" s="79" t="b">
        <v>0</v>
      </c>
      <c r="AD371" s="79">
        <v>0</v>
      </c>
      <c r="AE371" s="85" t="s">
        <v>1737</v>
      </c>
      <c r="AF371" s="79" t="b">
        <v>0</v>
      </c>
      <c r="AG371" s="79" t="s">
        <v>1752</v>
      </c>
      <c r="AH371" s="79"/>
      <c r="AI371" s="85" t="s">
        <v>1737</v>
      </c>
      <c r="AJ371" s="79" t="b">
        <v>0</v>
      </c>
      <c r="AK371" s="79">
        <v>0</v>
      </c>
      <c r="AL371" s="85" t="s">
        <v>1737</v>
      </c>
      <c r="AM371" s="79" t="s">
        <v>1784</v>
      </c>
      <c r="AN371" s="79" t="b">
        <v>0</v>
      </c>
      <c r="AO371" s="85" t="s">
        <v>1669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9</v>
      </c>
      <c r="BC371" s="78" t="str">
        <f>REPLACE(INDEX(GroupVertices[Group],MATCH(Edges[[#This Row],[Vertex 2]],GroupVertices[Vertex],0)),1,1,"")</f>
        <v>9</v>
      </c>
      <c r="BD371" s="48">
        <v>0</v>
      </c>
      <c r="BE371" s="49">
        <v>0</v>
      </c>
      <c r="BF371" s="48">
        <v>0</v>
      </c>
      <c r="BG371" s="49">
        <v>0</v>
      </c>
      <c r="BH371" s="48">
        <v>0</v>
      </c>
      <c r="BI371" s="49">
        <v>0</v>
      </c>
      <c r="BJ371" s="48">
        <v>14</v>
      </c>
      <c r="BK371" s="49">
        <v>100</v>
      </c>
      <c r="BL371" s="48">
        <v>14</v>
      </c>
    </row>
    <row r="372" spans="1:64" ht="15">
      <c r="A372" s="64" t="s">
        <v>422</v>
      </c>
      <c r="B372" s="64" t="s">
        <v>421</v>
      </c>
      <c r="C372" s="65" t="s">
        <v>5054</v>
      </c>
      <c r="D372" s="66">
        <v>3</v>
      </c>
      <c r="E372" s="67" t="s">
        <v>132</v>
      </c>
      <c r="F372" s="68">
        <v>35</v>
      </c>
      <c r="G372" s="65"/>
      <c r="H372" s="69"/>
      <c r="I372" s="70"/>
      <c r="J372" s="70"/>
      <c r="K372" s="34" t="s">
        <v>65</v>
      </c>
      <c r="L372" s="77">
        <v>372</v>
      </c>
      <c r="M372" s="77"/>
      <c r="N372" s="72"/>
      <c r="O372" s="79" t="s">
        <v>506</v>
      </c>
      <c r="P372" s="81">
        <v>43775.69515046296</v>
      </c>
      <c r="Q372" s="79" t="s">
        <v>638</v>
      </c>
      <c r="R372" s="82" t="s">
        <v>714</v>
      </c>
      <c r="S372" s="79" t="s">
        <v>728</v>
      </c>
      <c r="T372" s="79" t="s">
        <v>817</v>
      </c>
      <c r="U372" s="79"/>
      <c r="V372" s="82" t="s">
        <v>1073</v>
      </c>
      <c r="W372" s="81">
        <v>43775.69515046296</v>
      </c>
      <c r="X372" s="82" t="s">
        <v>1360</v>
      </c>
      <c r="Y372" s="79"/>
      <c r="Z372" s="79"/>
      <c r="AA372" s="85" t="s">
        <v>1670</v>
      </c>
      <c r="AB372" s="79"/>
      <c r="AC372" s="79" t="b">
        <v>0</v>
      </c>
      <c r="AD372" s="79">
        <v>0</v>
      </c>
      <c r="AE372" s="85" t="s">
        <v>1737</v>
      </c>
      <c r="AF372" s="79" t="b">
        <v>0</v>
      </c>
      <c r="AG372" s="79" t="s">
        <v>1752</v>
      </c>
      <c r="AH372" s="79"/>
      <c r="AI372" s="85" t="s">
        <v>1737</v>
      </c>
      <c r="AJ372" s="79" t="b">
        <v>0</v>
      </c>
      <c r="AK372" s="79">
        <v>1</v>
      </c>
      <c r="AL372" s="85" t="s">
        <v>1669</v>
      </c>
      <c r="AM372" s="79" t="s">
        <v>1772</v>
      </c>
      <c r="AN372" s="79" t="b">
        <v>0</v>
      </c>
      <c r="AO372" s="85" t="s">
        <v>1669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9</v>
      </c>
      <c r="BC372" s="78" t="str">
        <f>REPLACE(INDEX(GroupVertices[Group],MATCH(Edges[[#This Row],[Vertex 2]],GroupVertices[Vertex],0)),1,1,"")</f>
        <v>9</v>
      </c>
      <c r="BD372" s="48">
        <v>0</v>
      </c>
      <c r="BE372" s="49">
        <v>0</v>
      </c>
      <c r="BF372" s="48">
        <v>0</v>
      </c>
      <c r="BG372" s="49">
        <v>0</v>
      </c>
      <c r="BH372" s="48">
        <v>0</v>
      </c>
      <c r="BI372" s="49">
        <v>0</v>
      </c>
      <c r="BJ372" s="48">
        <v>16</v>
      </c>
      <c r="BK372" s="49">
        <v>100</v>
      </c>
      <c r="BL372" s="48">
        <v>16</v>
      </c>
    </row>
    <row r="373" spans="1:64" ht="15">
      <c r="A373" s="64" t="s">
        <v>423</v>
      </c>
      <c r="B373" s="64" t="s">
        <v>423</v>
      </c>
      <c r="C373" s="65" t="s">
        <v>5054</v>
      </c>
      <c r="D373" s="66">
        <v>3</v>
      </c>
      <c r="E373" s="67" t="s">
        <v>132</v>
      </c>
      <c r="F373" s="68">
        <v>35</v>
      </c>
      <c r="G373" s="65"/>
      <c r="H373" s="69"/>
      <c r="I373" s="70"/>
      <c r="J373" s="70"/>
      <c r="K373" s="34" t="s">
        <v>65</v>
      </c>
      <c r="L373" s="77">
        <v>373</v>
      </c>
      <c r="M373" s="77"/>
      <c r="N373" s="72"/>
      <c r="O373" s="79" t="s">
        <v>176</v>
      </c>
      <c r="P373" s="81">
        <v>43785.50158564815</v>
      </c>
      <c r="Q373" s="79" t="s">
        <v>639</v>
      </c>
      <c r="R373" s="82" t="s">
        <v>715</v>
      </c>
      <c r="S373" s="79" t="s">
        <v>743</v>
      </c>
      <c r="T373" s="79" t="s">
        <v>818</v>
      </c>
      <c r="U373" s="79"/>
      <c r="V373" s="82" t="s">
        <v>1074</v>
      </c>
      <c r="W373" s="81">
        <v>43785.50158564815</v>
      </c>
      <c r="X373" s="82" t="s">
        <v>1361</v>
      </c>
      <c r="Y373" s="79"/>
      <c r="Z373" s="79"/>
      <c r="AA373" s="85" t="s">
        <v>1671</v>
      </c>
      <c r="AB373" s="79"/>
      <c r="AC373" s="79" t="b">
        <v>0</v>
      </c>
      <c r="AD373" s="79">
        <v>0</v>
      </c>
      <c r="AE373" s="85" t="s">
        <v>1737</v>
      </c>
      <c r="AF373" s="79" t="b">
        <v>0</v>
      </c>
      <c r="AG373" s="79" t="s">
        <v>1759</v>
      </c>
      <c r="AH373" s="79"/>
      <c r="AI373" s="85" t="s">
        <v>1737</v>
      </c>
      <c r="AJ373" s="79" t="b">
        <v>0</v>
      </c>
      <c r="AK373" s="79">
        <v>1</v>
      </c>
      <c r="AL373" s="85" t="s">
        <v>1737</v>
      </c>
      <c r="AM373" s="79" t="s">
        <v>1775</v>
      </c>
      <c r="AN373" s="79" t="b">
        <v>0</v>
      </c>
      <c r="AO373" s="85" t="s">
        <v>1671</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29</v>
      </c>
      <c r="BC373" s="78" t="str">
        <f>REPLACE(INDEX(GroupVertices[Group],MATCH(Edges[[#This Row],[Vertex 2]],GroupVertices[Vertex],0)),1,1,"")</f>
        <v>29</v>
      </c>
      <c r="BD373" s="48">
        <v>0</v>
      </c>
      <c r="BE373" s="49">
        <v>0</v>
      </c>
      <c r="BF373" s="48">
        <v>0</v>
      </c>
      <c r="BG373" s="49">
        <v>0</v>
      </c>
      <c r="BH373" s="48">
        <v>0</v>
      </c>
      <c r="BI373" s="49">
        <v>0</v>
      </c>
      <c r="BJ373" s="48">
        <v>17</v>
      </c>
      <c r="BK373" s="49">
        <v>100</v>
      </c>
      <c r="BL373" s="48">
        <v>17</v>
      </c>
    </row>
    <row r="374" spans="1:64" ht="15">
      <c r="A374" s="64" t="s">
        <v>424</v>
      </c>
      <c r="B374" s="64" t="s">
        <v>423</v>
      </c>
      <c r="C374" s="65" t="s">
        <v>5054</v>
      </c>
      <c r="D374" s="66">
        <v>3</v>
      </c>
      <c r="E374" s="67" t="s">
        <v>132</v>
      </c>
      <c r="F374" s="68">
        <v>35</v>
      </c>
      <c r="G374" s="65"/>
      <c r="H374" s="69"/>
      <c r="I374" s="70"/>
      <c r="J374" s="70"/>
      <c r="K374" s="34" t="s">
        <v>65</v>
      </c>
      <c r="L374" s="77">
        <v>374</v>
      </c>
      <c r="M374" s="77"/>
      <c r="N374" s="72"/>
      <c r="O374" s="79" t="s">
        <v>506</v>
      </c>
      <c r="P374" s="81">
        <v>43785.54209490741</v>
      </c>
      <c r="Q374" s="79" t="s">
        <v>640</v>
      </c>
      <c r="R374" s="82" t="s">
        <v>715</v>
      </c>
      <c r="S374" s="79" t="s">
        <v>743</v>
      </c>
      <c r="T374" s="79" t="s">
        <v>818</v>
      </c>
      <c r="U374" s="79"/>
      <c r="V374" s="82" t="s">
        <v>1075</v>
      </c>
      <c r="W374" s="81">
        <v>43785.54209490741</v>
      </c>
      <c r="X374" s="82" t="s">
        <v>1362</v>
      </c>
      <c r="Y374" s="79"/>
      <c r="Z374" s="79"/>
      <c r="AA374" s="85" t="s">
        <v>1672</v>
      </c>
      <c r="AB374" s="79"/>
      <c r="AC374" s="79" t="b">
        <v>0</v>
      </c>
      <c r="AD374" s="79">
        <v>0</v>
      </c>
      <c r="AE374" s="85" t="s">
        <v>1737</v>
      </c>
      <c r="AF374" s="79" t="b">
        <v>0</v>
      </c>
      <c r="AG374" s="79" t="s">
        <v>1759</v>
      </c>
      <c r="AH374" s="79"/>
      <c r="AI374" s="85" t="s">
        <v>1737</v>
      </c>
      <c r="AJ374" s="79" t="b">
        <v>0</v>
      </c>
      <c r="AK374" s="79">
        <v>1</v>
      </c>
      <c r="AL374" s="85" t="s">
        <v>1671</v>
      </c>
      <c r="AM374" s="79" t="s">
        <v>1800</v>
      </c>
      <c r="AN374" s="79" t="b">
        <v>0</v>
      </c>
      <c r="AO374" s="85" t="s">
        <v>1671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29</v>
      </c>
      <c r="BC374" s="78" t="str">
        <f>REPLACE(INDEX(GroupVertices[Group],MATCH(Edges[[#This Row],[Vertex 2]],GroupVertices[Vertex],0)),1,1,"")</f>
        <v>29</v>
      </c>
      <c r="BD374" s="48">
        <v>0</v>
      </c>
      <c r="BE374" s="49">
        <v>0</v>
      </c>
      <c r="BF374" s="48">
        <v>0</v>
      </c>
      <c r="BG374" s="49">
        <v>0</v>
      </c>
      <c r="BH374" s="48">
        <v>0</v>
      </c>
      <c r="BI374" s="49">
        <v>0</v>
      </c>
      <c r="BJ374" s="48">
        <v>19</v>
      </c>
      <c r="BK374" s="49">
        <v>100</v>
      </c>
      <c r="BL374" s="48">
        <v>19</v>
      </c>
    </row>
    <row r="375" spans="1:64" ht="15">
      <c r="A375" s="64" t="s">
        <v>425</v>
      </c>
      <c r="B375" s="64" t="s">
        <v>422</v>
      </c>
      <c r="C375" s="65" t="s">
        <v>5054</v>
      </c>
      <c r="D375" s="66">
        <v>3</v>
      </c>
      <c r="E375" s="67" t="s">
        <v>132</v>
      </c>
      <c r="F375" s="68">
        <v>35</v>
      </c>
      <c r="G375" s="65"/>
      <c r="H375" s="69"/>
      <c r="I375" s="70"/>
      <c r="J375" s="70"/>
      <c r="K375" s="34" t="s">
        <v>65</v>
      </c>
      <c r="L375" s="77">
        <v>375</v>
      </c>
      <c r="M375" s="77"/>
      <c r="N375" s="72"/>
      <c r="O375" s="79" t="s">
        <v>506</v>
      </c>
      <c r="P375" s="81">
        <v>43785.62568287037</v>
      </c>
      <c r="Q375" s="79" t="s">
        <v>641</v>
      </c>
      <c r="R375" s="79"/>
      <c r="S375" s="79"/>
      <c r="T375" s="79" t="s">
        <v>819</v>
      </c>
      <c r="U375" s="79"/>
      <c r="V375" s="82" t="s">
        <v>1076</v>
      </c>
      <c r="W375" s="81">
        <v>43785.62568287037</v>
      </c>
      <c r="X375" s="82" t="s">
        <v>1363</v>
      </c>
      <c r="Y375" s="79"/>
      <c r="Z375" s="79"/>
      <c r="AA375" s="85" t="s">
        <v>1673</v>
      </c>
      <c r="AB375" s="79"/>
      <c r="AC375" s="79" t="b">
        <v>0</v>
      </c>
      <c r="AD375" s="79">
        <v>0</v>
      </c>
      <c r="AE375" s="85" t="s">
        <v>1737</v>
      </c>
      <c r="AF375" s="79" t="b">
        <v>1</v>
      </c>
      <c r="AG375" s="79" t="s">
        <v>1751</v>
      </c>
      <c r="AH375" s="79"/>
      <c r="AI375" s="85" t="s">
        <v>1771</v>
      </c>
      <c r="AJ375" s="79" t="b">
        <v>0</v>
      </c>
      <c r="AK375" s="79">
        <v>4</v>
      </c>
      <c r="AL375" s="85" t="s">
        <v>1668</v>
      </c>
      <c r="AM375" s="79" t="s">
        <v>1772</v>
      </c>
      <c r="AN375" s="79" t="b">
        <v>0</v>
      </c>
      <c r="AO375" s="85" t="s">
        <v>1668</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9</v>
      </c>
      <c r="BC375" s="78" t="str">
        <f>REPLACE(INDEX(GroupVertices[Group],MATCH(Edges[[#This Row],[Vertex 2]],GroupVertices[Vertex],0)),1,1,"")</f>
        <v>9</v>
      </c>
      <c r="BD375" s="48"/>
      <c r="BE375" s="49"/>
      <c r="BF375" s="48"/>
      <c r="BG375" s="49"/>
      <c r="BH375" s="48"/>
      <c r="BI375" s="49"/>
      <c r="BJ375" s="48"/>
      <c r="BK375" s="49"/>
      <c r="BL375" s="48"/>
    </row>
    <row r="376" spans="1:64" ht="15">
      <c r="A376" s="64" t="s">
        <v>425</v>
      </c>
      <c r="B376" s="64" t="s">
        <v>453</v>
      </c>
      <c r="C376" s="65" t="s">
        <v>5054</v>
      </c>
      <c r="D376" s="66">
        <v>3</v>
      </c>
      <c r="E376" s="67" t="s">
        <v>132</v>
      </c>
      <c r="F376" s="68">
        <v>35</v>
      </c>
      <c r="G376" s="65"/>
      <c r="H376" s="69"/>
      <c r="I376" s="70"/>
      <c r="J376" s="70"/>
      <c r="K376" s="34" t="s">
        <v>65</v>
      </c>
      <c r="L376" s="77">
        <v>376</v>
      </c>
      <c r="M376" s="77"/>
      <c r="N376" s="72"/>
      <c r="O376" s="79" t="s">
        <v>506</v>
      </c>
      <c r="P376" s="81">
        <v>43785.62568287037</v>
      </c>
      <c r="Q376" s="79" t="s">
        <v>641</v>
      </c>
      <c r="R376" s="79"/>
      <c r="S376" s="79"/>
      <c r="T376" s="79" t="s">
        <v>819</v>
      </c>
      <c r="U376" s="79"/>
      <c r="V376" s="82" t="s">
        <v>1076</v>
      </c>
      <c r="W376" s="81">
        <v>43785.62568287037</v>
      </c>
      <c r="X376" s="82" t="s">
        <v>1363</v>
      </c>
      <c r="Y376" s="79"/>
      <c r="Z376" s="79"/>
      <c r="AA376" s="85" t="s">
        <v>1673</v>
      </c>
      <c r="AB376" s="79"/>
      <c r="AC376" s="79" t="b">
        <v>0</v>
      </c>
      <c r="AD376" s="79">
        <v>0</v>
      </c>
      <c r="AE376" s="85" t="s">
        <v>1737</v>
      </c>
      <c r="AF376" s="79" t="b">
        <v>1</v>
      </c>
      <c r="AG376" s="79" t="s">
        <v>1751</v>
      </c>
      <c r="AH376" s="79"/>
      <c r="AI376" s="85" t="s">
        <v>1771</v>
      </c>
      <c r="AJ376" s="79" t="b">
        <v>0</v>
      </c>
      <c r="AK376" s="79">
        <v>4</v>
      </c>
      <c r="AL376" s="85" t="s">
        <v>1668</v>
      </c>
      <c r="AM376" s="79" t="s">
        <v>1772</v>
      </c>
      <c r="AN376" s="79" t="b">
        <v>0</v>
      </c>
      <c r="AO376" s="85" t="s">
        <v>1668</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9</v>
      </c>
      <c r="BC376" s="78" t="str">
        <f>REPLACE(INDEX(GroupVertices[Group],MATCH(Edges[[#This Row],[Vertex 2]],GroupVertices[Vertex],0)),1,1,"")</f>
        <v>9</v>
      </c>
      <c r="BD376" s="48">
        <v>1</v>
      </c>
      <c r="BE376" s="49">
        <v>4.166666666666667</v>
      </c>
      <c r="BF376" s="48">
        <v>0</v>
      </c>
      <c r="BG376" s="49">
        <v>0</v>
      </c>
      <c r="BH376" s="48">
        <v>0</v>
      </c>
      <c r="BI376" s="49">
        <v>0</v>
      </c>
      <c r="BJ376" s="48">
        <v>23</v>
      </c>
      <c r="BK376" s="49">
        <v>95.83333333333333</v>
      </c>
      <c r="BL376" s="48">
        <v>24</v>
      </c>
    </row>
    <row r="377" spans="1:64" ht="15">
      <c r="A377" s="64" t="s">
        <v>425</v>
      </c>
      <c r="B377" s="64" t="s">
        <v>420</v>
      </c>
      <c r="C377" s="65" t="s">
        <v>5054</v>
      </c>
      <c r="D377" s="66">
        <v>3</v>
      </c>
      <c r="E377" s="67" t="s">
        <v>132</v>
      </c>
      <c r="F377" s="68">
        <v>35</v>
      </c>
      <c r="G377" s="65"/>
      <c r="H377" s="69"/>
      <c r="I377" s="70"/>
      <c r="J377" s="70"/>
      <c r="K377" s="34" t="s">
        <v>65</v>
      </c>
      <c r="L377" s="77">
        <v>377</v>
      </c>
      <c r="M377" s="77"/>
      <c r="N377" s="72"/>
      <c r="O377" s="79" t="s">
        <v>506</v>
      </c>
      <c r="P377" s="81">
        <v>43785.62568287037</v>
      </c>
      <c r="Q377" s="79" t="s">
        <v>641</v>
      </c>
      <c r="R377" s="79"/>
      <c r="S377" s="79"/>
      <c r="T377" s="79" t="s">
        <v>819</v>
      </c>
      <c r="U377" s="79"/>
      <c r="V377" s="82" t="s">
        <v>1076</v>
      </c>
      <c r="W377" s="81">
        <v>43785.62568287037</v>
      </c>
      <c r="X377" s="82" t="s">
        <v>1363</v>
      </c>
      <c r="Y377" s="79"/>
      <c r="Z377" s="79"/>
      <c r="AA377" s="85" t="s">
        <v>1673</v>
      </c>
      <c r="AB377" s="79"/>
      <c r="AC377" s="79" t="b">
        <v>0</v>
      </c>
      <c r="AD377" s="79">
        <v>0</v>
      </c>
      <c r="AE377" s="85" t="s">
        <v>1737</v>
      </c>
      <c r="AF377" s="79" t="b">
        <v>1</v>
      </c>
      <c r="AG377" s="79" t="s">
        <v>1751</v>
      </c>
      <c r="AH377" s="79"/>
      <c r="AI377" s="85" t="s">
        <v>1771</v>
      </c>
      <c r="AJ377" s="79" t="b">
        <v>0</v>
      </c>
      <c r="AK377" s="79">
        <v>4</v>
      </c>
      <c r="AL377" s="85" t="s">
        <v>1668</v>
      </c>
      <c r="AM377" s="79" t="s">
        <v>1772</v>
      </c>
      <c r="AN377" s="79" t="b">
        <v>0</v>
      </c>
      <c r="AO377" s="85" t="s">
        <v>1668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9</v>
      </c>
      <c r="BC377" s="78" t="str">
        <f>REPLACE(INDEX(GroupVertices[Group],MATCH(Edges[[#This Row],[Vertex 2]],GroupVertices[Vertex],0)),1,1,"")</f>
        <v>9</v>
      </c>
      <c r="BD377" s="48"/>
      <c r="BE377" s="49"/>
      <c r="BF377" s="48"/>
      <c r="BG377" s="49"/>
      <c r="BH377" s="48"/>
      <c r="BI377" s="49"/>
      <c r="BJ377" s="48"/>
      <c r="BK377" s="49"/>
      <c r="BL377" s="48"/>
    </row>
    <row r="378" spans="1:64" ht="15">
      <c r="A378" s="64" t="s">
        <v>426</v>
      </c>
      <c r="B378" s="64" t="s">
        <v>426</v>
      </c>
      <c r="C378" s="65" t="s">
        <v>5054</v>
      </c>
      <c r="D378" s="66">
        <v>3</v>
      </c>
      <c r="E378" s="67" t="s">
        <v>132</v>
      </c>
      <c r="F378" s="68">
        <v>35</v>
      </c>
      <c r="G378" s="65"/>
      <c r="H378" s="69"/>
      <c r="I378" s="70"/>
      <c r="J378" s="70"/>
      <c r="K378" s="34" t="s">
        <v>65</v>
      </c>
      <c r="L378" s="77">
        <v>378</v>
      </c>
      <c r="M378" s="77"/>
      <c r="N378" s="72"/>
      <c r="O378" s="79" t="s">
        <v>176</v>
      </c>
      <c r="P378" s="81">
        <v>43784.83681712963</v>
      </c>
      <c r="Q378" s="79" t="s">
        <v>642</v>
      </c>
      <c r="R378" s="79"/>
      <c r="S378" s="79"/>
      <c r="T378" s="79" t="s">
        <v>746</v>
      </c>
      <c r="U378" s="82" t="s">
        <v>873</v>
      </c>
      <c r="V378" s="82" t="s">
        <v>873</v>
      </c>
      <c r="W378" s="81">
        <v>43784.83681712963</v>
      </c>
      <c r="X378" s="82" t="s">
        <v>1364</v>
      </c>
      <c r="Y378" s="79"/>
      <c r="Z378" s="79"/>
      <c r="AA378" s="85" t="s">
        <v>1674</v>
      </c>
      <c r="AB378" s="85" t="s">
        <v>1735</v>
      </c>
      <c r="AC378" s="79" t="b">
        <v>0</v>
      </c>
      <c r="AD378" s="79">
        <v>19</v>
      </c>
      <c r="AE378" s="85" t="s">
        <v>1749</v>
      </c>
      <c r="AF378" s="79" t="b">
        <v>0</v>
      </c>
      <c r="AG378" s="79" t="s">
        <v>1751</v>
      </c>
      <c r="AH378" s="79"/>
      <c r="AI378" s="85" t="s">
        <v>1737</v>
      </c>
      <c r="AJ378" s="79" t="b">
        <v>0</v>
      </c>
      <c r="AK378" s="79">
        <v>16</v>
      </c>
      <c r="AL378" s="85" t="s">
        <v>1737</v>
      </c>
      <c r="AM378" s="79" t="s">
        <v>1775</v>
      </c>
      <c r="AN378" s="79" t="b">
        <v>0</v>
      </c>
      <c r="AO378" s="85" t="s">
        <v>1735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5</v>
      </c>
      <c r="BC378" s="78" t="str">
        <f>REPLACE(INDEX(GroupVertices[Group],MATCH(Edges[[#This Row],[Vertex 2]],GroupVertices[Vertex],0)),1,1,"")</f>
        <v>5</v>
      </c>
      <c r="BD378" s="48">
        <v>0</v>
      </c>
      <c r="BE378" s="49">
        <v>0</v>
      </c>
      <c r="BF378" s="48">
        <v>0</v>
      </c>
      <c r="BG378" s="49">
        <v>0</v>
      </c>
      <c r="BH378" s="48">
        <v>0</v>
      </c>
      <c r="BI378" s="49">
        <v>0</v>
      </c>
      <c r="BJ378" s="48">
        <v>48</v>
      </c>
      <c r="BK378" s="49">
        <v>100</v>
      </c>
      <c r="BL378" s="48">
        <v>48</v>
      </c>
    </row>
    <row r="379" spans="1:64" ht="15">
      <c r="A379" s="64" t="s">
        <v>427</v>
      </c>
      <c r="B379" s="64" t="s">
        <v>426</v>
      </c>
      <c r="C379" s="65" t="s">
        <v>5054</v>
      </c>
      <c r="D379" s="66">
        <v>3</v>
      </c>
      <c r="E379" s="67" t="s">
        <v>132</v>
      </c>
      <c r="F379" s="68">
        <v>35</v>
      </c>
      <c r="G379" s="65"/>
      <c r="H379" s="69"/>
      <c r="I379" s="70"/>
      <c r="J379" s="70"/>
      <c r="K379" s="34" t="s">
        <v>65</v>
      </c>
      <c r="L379" s="77">
        <v>379</v>
      </c>
      <c r="M379" s="77"/>
      <c r="N379" s="72"/>
      <c r="O379" s="79" t="s">
        <v>506</v>
      </c>
      <c r="P379" s="81">
        <v>43785.625972222224</v>
      </c>
      <c r="Q379" s="79" t="s">
        <v>608</v>
      </c>
      <c r="R379" s="79"/>
      <c r="S379" s="79"/>
      <c r="T379" s="79" t="s">
        <v>746</v>
      </c>
      <c r="U379" s="79"/>
      <c r="V379" s="82" t="s">
        <v>1077</v>
      </c>
      <c r="W379" s="81">
        <v>43785.625972222224</v>
      </c>
      <c r="X379" s="82" t="s">
        <v>1365</v>
      </c>
      <c r="Y379" s="79"/>
      <c r="Z379" s="79"/>
      <c r="AA379" s="85" t="s">
        <v>1675</v>
      </c>
      <c r="AB379" s="79"/>
      <c r="AC379" s="79" t="b">
        <v>0</v>
      </c>
      <c r="AD379" s="79">
        <v>0</v>
      </c>
      <c r="AE379" s="85" t="s">
        <v>1737</v>
      </c>
      <c r="AF379" s="79" t="b">
        <v>0</v>
      </c>
      <c r="AG379" s="79" t="s">
        <v>1751</v>
      </c>
      <c r="AH379" s="79"/>
      <c r="AI379" s="85" t="s">
        <v>1737</v>
      </c>
      <c r="AJ379" s="79" t="b">
        <v>0</v>
      </c>
      <c r="AK379" s="79">
        <v>16</v>
      </c>
      <c r="AL379" s="85" t="s">
        <v>1674</v>
      </c>
      <c r="AM379" s="79" t="s">
        <v>1775</v>
      </c>
      <c r="AN379" s="79" t="b">
        <v>0</v>
      </c>
      <c r="AO379" s="85" t="s">
        <v>1674</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5</v>
      </c>
      <c r="BD379" s="48">
        <v>0</v>
      </c>
      <c r="BE379" s="49">
        <v>0</v>
      </c>
      <c r="BF379" s="48">
        <v>0</v>
      </c>
      <c r="BG379" s="49">
        <v>0</v>
      </c>
      <c r="BH379" s="48">
        <v>0</v>
      </c>
      <c r="BI379" s="49">
        <v>0</v>
      </c>
      <c r="BJ379" s="48">
        <v>24</v>
      </c>
      <c r="BK379" s="49">
        <v>100</v>
      </c>
      <c r="BL379" s="48">
        <v>24</v>
      </c>
    </row>
    <row r="380" spans="1:64" ht="15">
      <c r="A380" s="64" t="s">
        <v>428</v>
      </c>
      <c r="B380" s="64" t="s">
        <v>493</v>
      </c>
      <c r="C380" s="65" t="s">
        <v>5054</v>
      </c>
      <c r="D380" s="66">
        <v>3</v>
      </c>
      <c r="E380" s="67" t="s">
        <v>132</v>
      </c>
      <c r="F380" s="68">
        <v>35</v>
      </c>
      <c r="G380" s="65"/>
      <c r="H380" s="69"/>
      <c r="I380" s="70"/>
      <c r="J380" s="70"/>
      <c r="K380" s="34" t="s">
        <v>65</v>
      </c>
      <c r="L380" s="77">
        <v>380</v>
      </c>
      <c r="M380" s="77"/>
      <c r="N380" s="72"/>
      <c r="O380" s="79" t="s">
        <v>506</v>
      </c>
      <c r="P380" s="81">
        <v>43785.651608796295</v>
      </c>
      <c r="Q380" s="79" t="s">
        <v>607</v>
      </c>
      <c r="R380" s="79"/>
      <c r="S380" s="79"/>
      <c r="T380" s="79"/>
      <c r="U380" s="79"/>
      <c r="V380" s="82" t="s">
        <v>1078</v>
      </c>
      <c r="W380" s="81">
        <v>43785.651608796295</v>
      </c>
      <c r="X380" s="82" t="s">
        <v>1366</v>
      </c>
      <c r="Y380" s="79"/>
      <c r="Z380" s="79"/>
      <c r="AA380" s="85" t="s">
        <v>1676</v>
      </c>
      <c r="AB380" s="79"/>
      <c r="AC380" s="79" t="b">
        <v>0</v>
      </c>
      <c r="AD380" s="79">
        <v>0</v>
      </c>
      <c r="AE380" s="85" t="s">
        <v>1737</v>
      </c>
      <c r="AF380" s="79" t="b">
        <v>1</v>
      </c>
      <c r="AG380" s="79" t="s">
        <v>1751</v>
      </c>
      <c r="AH380" s="79"/>
      <c r="AI380" s="85" t="s">
        <v>1770</v>
      </c>
      <c r="AJ380" s="79" t="b">
        <v>0</v>
      </c>
      <c r="AK380" s="79">
        <v>42</v>
      </c>
      <c r="AL380" s="85" t="s">
        <v>1682</v>
      </c>
      <c r="AM380" s="79" t="s">
        <v>1778</v>
      </c>
      <c r="AN380" s="79" t="b">
        <v>0</v>
      </c>
      <c r="AO380" s="85" t="s">
        <v>1682</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428</v>
      </c>
      <c r="B381" s="64" t="s">
        <v>494</v>
      </c>
      <c r="C381" s="65" t="s">
        <v>5054</v>
      </c>
      <c r="D381" s="66">
        <v>3</v>
      </c>
      <c r="E381" s="67" t="s">
        <v>132</v>
      </c>
      <c r="F381" s="68">
        <v>35</v>
      </c>
      <c r="G381" s="65"/>
      <c r="H381" s="69"/>
      <c r="I381" s="70"/>
      <c r="J381" s="70"/>
      <c r="K381" s="34" t="s">
        <v>65</v>
      </c>
      <c r="L381" s="77">
        <v>381</v>
      </c>
      <c r="M381" s="77"/>
      <c r="N381" s="72"/>
      <c r="O381" s="79" t="s">
        <v>506</v>
      </c>
      <c r="P381" s="81">
        <v>43785.651608796295</v>
      </c>
      <c r="Q381" s="79" t="s">
        <v>607</v>
      </c>
      <c r="R381" s="79"/>
      <c r="S381" s="79"/>
      <c r="T381" s="79"/>
      <c r="U381" s="79"/>
      <c r="V381" s="82" t="s">
        <v>1078</v>
      </c>
      <c r="W381" s="81">
        <v>43785.651608796295</v>
      </c>
      <c r="X381" s="82" t="s">
        <v>1366</v>
      </c>
      <c r="Y381" s="79"/>
      <c r="Z381" s="79"/>
      <c r="AA381" s="85" t="s">
        <v>1676</v>
      </c>
      <c r="AB381" s="79"/>
      <c r="AC381" s="79" t="b">
        <v>0</v>
      </c>
      <c r="AD381" s="79">
        <v>0</v>
      </c>
      <c r="AE381" s="85" t="s">
        <v>1737</v>
      </c>
      <c r="AF381" s="79" t="b">
        <v>1</v>
      </c>
      <c r="AG381" s="79" t="s">
        <v>1751</v>
      </c>
      <c r="AH381" s="79"/>
      <c r="AI381" s="85" t="s">
        <v>1770</v>
      </c>
      <c r="AJ381" s="79" t="b">
        <v>0</v>
      </c>
      <c r="AK381" s="79">
        <v>42</v>
      </c>
      <c r="AL381" s="85" t="s">
        <v>1682</v>
      </c>
      <c r="AM381" s="79" t="s">
        <v>1778</v>
      </c>
      <c r="AN381" s="79" t="b">
        <v>0</v>
      </c>
      <c r="AO381" s="85" t="s">
        <v>1682</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428</v>
      </c>
      <c r="B382" s="64" t="s">
        <v>434</v>
      </c>
      <c r="C382" s="65" t="s">
        <v>5054</v>
      </c>
      <c r="D382" s="66">
        <v>3</v>
      </c>
      <c r="E382" s="67" t="s">
        <v>132</v>
      </c>
      <c r="F382" s="68">
        <v>35</v>
      </c>
      <c r="G382" s="65"/>
      <c r="H382" s="69"/>
      <c r="I382" s="70"/>
      <c r="J382" s="70"/>
      <c r="K382" s="34" t="s">
        <v>65</v>
      </c>
      <c r="L382" s="77">
        <v>382</v>
      </c>
      <c r="M382" s="77"/>
      <c r="N382" s="72"/>
      <c r="O382" s="79" t="s">
        <v>506</v>
      </c>
      <c r="P382" s="81">
        <v>43785.651608796295</v>
      </c>
      <c r="Q382" s="79" t="s">
        <v>607</v>
      </c>
      <c r="R382" s="79"/>
      <c r="S382" s="79"/>
      <c r="T382" s="79"/>
      <c r="U382" s="79"/>
      <c r="V382" s="82" t="s">
        <v>1078</v>
      </c>
      <c r="W382" s="81">
        <v>43785.651608796295</v>
      </c>
      <c r="X382" s="82" t="s">
        <v>1366</v>
      </c>
      <c r="Y382" s="79"/>
      <c r="Z382" s="79"/>
      <c r="AA382" s="85" t="s">
        <v>1676</v>
      </c>
      <c r="AB382" s="79"/>
      <c r="AC382" s="79" t="b">
        <v>0</v>
      </c>
      <c r="AD382" s="79">
        <v>0</v>
      </c>
      <c r="AE382" s="85" t="s">
        <v>1737</v>
      </c>
      <c r="AF382" s="79" t="b">
        <v>1</v>
      </c>
      <c r="AG382" s="79" t="s">
        <v>1751</v>
      </c>
      <c r="AH382" s="79"/>
      <c r="AI382" s="85" t="s">
        <v>1770</v>
      </c>
      <c r="AJ382" s="79" t="b">
        <v>0</v>
      </c>
      <c r="AK382" s="79">
        <v>42</v>
      </c>
      <c r="AL382" s="85" t="s">
        <v>1682</v>
      </c>
      <c r="AM382" s="79" t="s">
        <v>1778</v>
      </c>
      <c r="AN382" s="79" t="b">
        <v>0</v>
      </c>
      <c r="AO382" s="85" t="s">
        <v>1682</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21</v>
      </c>
      <c r="BK382" s="49">
        <v>100</v>
      </c>
      <c r="BL382" s="48">
        <v>21</v>
      </c>
    </row>
    <row r="383" spans="1:64" ht="15">
      <c r="A383" s="64" t="s">
        <v>429</v>
      </c>
      <c r="B383" s="64" t="s">
        <v>493</v>
      </c>
      <c r="C383" s="65" t="s">
        <v>5054</v>
      </c>
      <c r="D383" s="66">
        <v>3</v>
      </c>
      <c r="E383" s="67" t="s">
        <v>132</v>
      </c>
      <c r="F383" s="68">
        <v>35</v>
      </c>
      <c r="G383" s="65"/>
      <c r="H383" s="69"/>
      <c r="I383" s="70"/>
      <c r="J383" s="70"/>
      <c r="K383" s="34" t="s">
        <v>65</v>
      </c>
      <c r="L383" s="77">
        <v>383</v>
      </c>
      <c r="M383" s="77"/>
      <c r="N383" s="72"/>
      <c r="O383" s="79" t="s">
        <v>506</v>
      </c>
      <c r="P383" s="81">
        <v>43785.65358796297</v>
      </c>
      <c r="Q383" s="79" t="s">
        <v>607</v>
      </c>
      <c r="R383" s="79"/>
      <c r="S383" s="79"/>
      <c r="T383" s="79"/>
      <c r="U383" s="79"/>
      <c r="V383" s="82" t="s">
        <v>1079</v>
      </c>
      <c r="W383" s="81">
        <v>43785.65358796297</v>
      </c>
      <c r="X383" s="82" t="s">
        <v>1367</v>
      </c>
      <c r="Y383" s="79"/>
      <c r="Z383" s="79"/>
      <c r="AA383" s="85" t="s">
        <v>1677</v>
      </c>
      <c r="AB383" s="79"/>
      <c r="AC383" s="79" t="b">
        <v>0</v>
      </c>
      <c r="AD383" s="79">
        <v>0</v>
      </c>
      <c r="AE383" s="85" t="s">
        <v>1737</v>
      </c>
      <c r="AF383" s="79" t="b">
        <v>1</v>
      </c>
      <c r="AG383" s="79" t="s">
        <v>1751</v>
      </c>
      <c r="AH383" s="79"/>
      <c r="AI383" s="85" t="s">
        <v>1770</v>
      </c>
      <c r="AJ383" s="79" t="b">
        <v>0</v>
      </c>
      <c r="AK383" s="79">
        <v>42</v>
      </c>
      <c r="AL383" s="85" t="s">
        <v>1682</v>
      </c>
      <c r="AM383" s="79" t="s">
        <v>1772</v>
      </c>
      <c r="AN383" s="79" t="b">
        <v>0</v>
      </c>
      <c r="AO383" s="85" t="s">
        <v>1682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429</v>
      </c>
      <c r="B384" s="64" t="s">
        <v>494</v>
      </c>
      <c r="C384" s="65" t="s">
        <v>5054</v>
      </c>
      <c r="D384" s="66">
        <v>3</v>
      </c>
      <c r="E384" s="67" t="s">
        <v>132</v>
      </c>
      <c r="F384" s="68">
        <v>35</v>
      </c>
      <c r="G384" s="65"/>
      <c r="H384" s="69"/>
      <c r="I384" s="70"/>
      <c r="J384" s="70"/>
      <c r="K384" s="34" t="s">
        <v>65</v>
      </c>
      <c r="L384" s="77">
        <v>384</v>
      </c>
      <c r="M384" s="77"/>
      <c r="N384" s="72"/>
      <c r="O384" s="79" t="s">
        <v>506</v>
      </c>
      <c r="P384" s="81">
        <v>43785.65358796297</v>
      </c>
      <c r="Q384" s="79" t="s">
        <v>607</v>
      </c>
      <c r="R384" s="79"/>
      <c r="S384" s="79"/>
      <c r="T384" s="79"/>
      <c r="U384" s="79"/>
      <c r="V384" s="82" t="s">
        <v>1079</v>
      </c>
      <c r="W384" s="81">
        <v>43785.65358796297</v>
      </c>
      <c r="X384" s="82" t="s">
        <v>1367</v>
      </c>
      <c r="Y384" s="79"/>
      <c r="Z384" s="79"/>
      <c r="AA384" s="85" t="s">
        <v>1677</v>
      </c>
      <c r="AB384" s="79"/>
      <c r="AC384" s="79" t="b">
        <v>0</v>
      </c>
      <c r="AD384" s="79">
        <v>0</v>
      </c>
      <c r="AE384" s="85" t="s">
        <v>1737</v>
      </c>
      <c r="AF384" s="79" t="b">
        <v>1</v>
      </c>
      <c r="AG384" s="79" t="s">
        <v>1751</v>
      </c>
      <c r="AH384" s="79"/>
      <c r="AI384" s="85" t="s">
        <v>1770</v>
      </c>
      <c r="AJ384" s="79" t="b">
        <v>0</v>
      </c>
      <c r="AK384" s="79">
        <v>42</v>
      </c>
      <c r="AL384" s="85" t="s">
        <v>1682</v>
      </c>
      <c r="AM384" s="79" t="s">
        <v>1772</v>
      </c>
      <c r="AN384" s="79" t="b">
        <v>0</v>
      </c>
      <c r="AO384" s="85" t="s">
        <v>1682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429</v>
      </c>
      <c r="B385" s="64" t="s">
        <v>434</v>
      </c>
      <c r="C385" s="65" t="s">
        <v>5054</v>
      </c>
      <c r="D385" s="66">
        <v>3</v>
      </c>
      <c r="E385" s="67" t="s">
        <v>132</v>
      </c>
      <c r="F385" s="68">
        <v>35</v>
      </c>
      <c r="G385" s="65"/>
      <c r="H385" s="69"/>
      <c r="I385" s="70"/>
      <c r="J385" s="70"/>
      <c r="K385" s="34" t="s">
        <v>65</v>
      </c>
      <c r="L385" s="77">
        <v>385</v>
      </c>
      <c r="M385" s="77"/>
      <c r="N385" s="72"/>
      <c r="O385" s="79" t="s">
        <v>506</v>
      </c>
      <c r="P385" s="81">
        <v>43785.65358796297</v>
      </c>
      <c r="Q385" s="79" t="s">
        <v>607</v>
      </c>
      <c r="R385" s="79"/>
      <c r="S385" s="79"/>
      <c r="T385" s="79"/>
      <c r="U385" s="79"/>
      <c r="V385" s="82" t="s">
        <v>1079</v>
      </c>
      <c r="W385" s="81">
        <v>43785.65358796297</v>
      </c>
      <c r="X385" s="82" t="s">
        <v>1367</v>
      </c>
      <c r="Y385" s="79"/>
      <c r="Z385" s="79"/>
      <c r="AA385" s="85" t="s">
        <v>1677</v>
      </c>
      <c r="AB385" s="79"/>
      <c r="AC385" s="79" t="b">
        <v>0</v>
      </c>
      <c r="AD385" s="79">
        <v>0</v>
      </c>
      <c r="AE385" s="85" t="s">
        <v>1737</v>
      </c>
      <c r="AF385" s="79" t="b">
        <v>1</v>
      </c>
      <c r="AG385" s="79" t="s">
        <v>1751</v>
      </c>
      <c r="AH385" s="79"/>
      <c r="AI385" s="85" t="s">
        <v>1770</v>
      </c>
      <c r="AJ385" s="79" t="b">
        <v>0</v>
      </c>
      <c r="AK385" s="79">
        <v>42</v>
      </c>
      <c r="AL385" s="85" t="s">
        <v>1682</v>
      </c>
      <c r="AM385" s="79" t="s">
        <v>1772</v>
      </c>
      <c r="AN385" s="79" t="b">
        <v>0</v>
      </c>
      <c r="AO385" s="85" t="s">
        <v>1682</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21</v>
      </c>
      <c r="BK385" s="49">
        <v>100</v>
      </c>
      <c r="BL385" s="48">
        <v>21</v>
      </c>
    </row>
    <row r="386" spans="1:64" ht="15">
      <c r="A386" s="64" t="s">
        <v>430</v>
      </c>
      <c r="B386" s="64" t="s">
        <v>493</v>
      </c>
      <c r="C386" s="65" t="s">
        <v>5054</v>
      </c>
      <c r="D386" s="66">
        <v>3</v>
      </c>
      <c r="E386" s="67" t="s">
        <v>132</v>
      </c>
      <c r="F386" s="68">
        <v>35</v>
      </c>
      <c r="G386" s="65"/>
      <c r="H386" s="69"/>
      <c r="I386" s="70"/>
      <c r="J386" s="70"/>
      <c r="K386" s="34" t="s">
        <v>65</v>
      </c>
      <c r="L386" s="77">
        <v>386</v>
      </c>
      <c r="M386" s="77"/>
      <c r="N386" s="72"/>
      <c r="O386" s="79" t="s">
        <v>506</v>
      </c>
      <c r="P386" s="81">
        <v>43785.654282407406</v>
      </c>
      <c r="Q386" s="79" t="s">
        <v>607</v>
      </c>
      <c r="R386" s="79"/>
      <c r="S386" s="79"/>
      <c r="T386" s="79"/>
      <c r="U386" s="79"/>
      <c r="V386" s="82" t="s">
        <v>1080</v>
      </c>
      <c r="W386" s="81">
        <v>43785.654282407406</v>
      </c>
      <c r="X386" s="82" t="s">
        <v>1368</v>
      </c>
      <c r="Y386" s="79"/>
      <c r="Z386" s="79"/>
      <c r="AA386" s="85" t="s">
        <v>1678</v>
      </c>
      <c r="AB386" s="79"/>
      <c r="AC386" s="79" t="b">
        <v>0</v>
      </c>
      <c r="AD386" s="79">
        <v>0</v>
      </c>
      <c r="AE386" s="85" t="s">
        <v>1737</v>
      </c>
      <c r="AF386" s="79" t="b">
        <v>1</v>
      </c>
      <c r="AG386" s="79" t="s">
        <v>1751</v>
      </c>
      <c r="AH386" s="79"/>
      <c r="AI386" s="85" t="s">
        <v>1770</v>
      </c>
      <c r="AJ386" s="79" t="b">
        <v>0</v>
      </c>
      <c r="AK386" s="79">
        <v>42</v>
      </c>
      <c r="AL386" s="85" t="s">
        <v>1682</v>
      </c>
      <c r="AM386" s="79" t="s">
        <v>1782</v>
      </c>
      <c r="AN386" s="79" t="b">
        <v>0</v>
      </c>
      <c r="AO386" s="85" t="s">
        <v>1682</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430</v>
      </c>
      <c r="B387" s="64" t="s">
        <v>494</v>
      </c>
      <c r="C387" s="65" t="s">
        <v>5054</v>
      </c>
      <c r="D387" s="66">
        <v>3</v>
      </c>
      <c r="E387" s="67" t="s">
        <v>132</v>
      </c>
      <c r="F387" s="68">
        <v>35</v>
      </c>
      <c r="G387" s="65"/>
      <c r="H387" s="69"/>
      <c r="I387" s="70"/>
      <c r="J387" s="70"/>
      <c r="K387" s="34" t="s">
        <v>65</v>
      </c>
      <c r="L387" s="77">
        <v>387</v>
      </c>
      <c r="M387" s="77"/>
      <c r="N387" s="72"/>
      <c r="O387" s="79" t="s">
        <v>506</v>
      </c>
      <c r="P387" s="81">
        <v>43785.654282407406</v>
      </c>
      <c r="Q387" s="79" t="s">
        <v>607</v>
      </c>
      <c r="R387" s="79"/>
      <c r="S387" s="79"/>
      <c r="T387" s="79"/>
      <c r="U387" s="79"/>
      <c r="V387" s="82" t="s">
        <v>1080</v>
      </c>
      <c r="W387" s="81">
        <v>43785.654282407406</v>
      </c>
      <c r="X387" s="82" t="s">
        <v>1368</v>
      </c>
      <c r="Y387" s="79"/>
      <c r="Z387" s="79"/>
      <c r="AA387" s="85" t="s">
        <v>1678</v>
      </c>
      <c r="AB387" s="79"/>
      <c r="AC387" s="79" t="b">
        <v>0</v>
      </c>
      <c r="AD387" s="79">
        <v>0</v>
      </c>
      <c r="AE387" s="85" t="s">
        <v>1737</v>
      </c>
      <c r="AF387" s="79" t="b">
        <v>1</v>
      </c>
      <c r="AG387" s="79" t="s">
        <v>1751</v>
      </c>
      <c r="AH387" s="79"/>
      <c r="AI387" s="85" t="s">
        <v>1770</v>
      </c>
      <c r="AJ387" s="79" t="b">
        <v>0</v>
      </c>
      <c r="AK387" s="79">
        <v>42</v>
      </c>
      <c r="AL387" s="85" t="s">
        <v>1682</v>
      </c>
      <c r="AM387" s="79" t="s">
        <v>1782</v>
      </c>
      <c r="AN387" s="79" t="b">
        <v>0</v>
      </c>
      <c r="AO387" s="85" t="s">
        <v>1682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430</v>
      </c>
      <c r="B388" s="64" t="s">
        <v>434</v>
      </c>
      <c r="C388" s="65" t="s">
        <v>5054</v>
      </c>
      <c r="D388" s="66">
        <v>3</v>
      </c>
      <c r="E388" s="67" t="s">
        <v>132</v>
      </c>
      <c r="F388" s="68">
        <v>35</v>
      </c>
      <c r="G388" s="65"/>
      <c r="H388" s="69"/>
      <c r="I388" s="70"/>
      <c r="J388" s="70"/>
      <c r="K388" s="34" t="s">
        <v>65</v>
      </c>
      <c r="L388" s="77">
        <v>388</v>
      </c>
      <c r="M388" s="77"/>
      <c r="N388" s="72"/>
      <c r="O388" s="79" t="s">
        <v>506</v>
      </c>
      <c r="P388" s="81">
        <v>43785.654282407406</v>
      </c>
      <c r="Q388" s="79" t="s">
        <v>607</v>
      </c>
      <c r="R388" s="79"/>
      <c r="S388" s="79"/>
      <c r="T388" s="79"/>
      <c r="U388" s="79"/>
      <c r="V388" s="82" t="s">
        <v>1080</v>
      </c>
      <c r="W388" s="81">
        <v>43785.654282407406</v>
      </c>
      <c r="X388" s="82" t="s">
        <v>1368</v>
      </c>
      <c r="Y388" s="79"/>
      <c r="Z388" s="79"/>
      <c r="AA388" s="85" t="s">
        <v>1678</v>
      </c>
      <c r="AB388" s="79"/>
      <c r="AC388" s="79" t="b">
        <v>0</v>
      </c>
      <c r="AD388" s="79">
        <v>0</v>
      </c>
      <c r="AE388" s="85" t="s">
        <v>1737</v>
      </c>
      <c r="AF388" s="79" t="b">
        <v>1</v>
      </c>
      <c r="AG388" s="79" t="s">
        <v>1751</v>
      </c>
      <c r="AH388" s="79"/>
      <c r="AI388" s="85" t="s">
        <v>1770</v>
      </c>
      <c r="AJ388" s="79" t="b">
        <v>0</v>
      </c>
      <c r="AK388" s="79">
        <v>42</v>
      </c>
      <c r="AL388" s="85" t="s">
        <v>1682</v>
      </c>
      <c r="AM388" s="79" t="s">
        <v>1782</v>
      </c>
      <c r="AN388" s="79" t="b">
        <v>0</v>
      </c>
      <c r="AO388" s="85" t="s">
        <v>1682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21</v>
      </c>
      <c r="BK388" s="49">
        <v>100</v>
      </c>
      <c r="BL388" s="48">
        <v>21</v>
      </c>
    </row>
    <row r="389" spans="1:64" ht="15">
      <c r="A389" s="64" t="s">
        <v>431</v>
      </c>
      <c r="B389" s="64" t="s">
        <v>493</v>
      </c>
      <c r="C389" s="65" t="s">
        <v>5054</v>
      </c>
      <c r="D389" s="66">
        <v>3</v>
      </c>
      <c r="E389" s="67" t="s">
        <v>132</v>
      </c>
      <c r="F389" s="68">
        <v>35</v>
      </c>
      <c r="G389" s="65"/>
      <c r="H389" s="69"/>
      <c r="I389" s="70"/>
      <c r="J389" s="70"/>
      <c r="K389" s="34" t="s">
        <v>65</v>
      </c>
      <c r="L389" s="77">
        <v>389</v>
      </c>
      <c r="M389" s="77"/>
      <c r="N389" s="72"/>
      <c r="O389" s="79" t="s">
        <v>506</v>
      </c>
      <c r="P389" s="81">
        <v>43785.65630787037</v>
      </c>
      <c r="Q389" s="79" t="s">
        <v>607</v>
      </c>
      <c r="R389" s="79"/>
      <c r="S389" s="79"/>
      <c r="T389" s="79"/>
      <c r="U389" s="79"/>
      <c r="V389" s="82" t="s">
        <v>1081</v>
      </c>
      <c r="W389" s="81">
        <v>43785.65630787037</v>
      </c>
      <c r="X389" s="82" t="s">
        <v>1369</v>
      </c>
      <c r="Y389" s="79"/>
      <c r="Z389" s="79"/>
      <c r="AA389" s="85" t="s">
        <v>1679</v>
      </c>
      <c r="AB389" s="79"/>
      <c r="AC389" s="79" t="b">
        <v>0</v>
      </c>
      <c r="AD389" s="79">
        <v>0</v>
      </c>
      <c r="AE389" s="85" t="s">
        <v>1737</v>
      </c>
      <c r="AF389" s="79" t="b">
        <v>1</v>
      </c>
      <c r="AG389" s="79" t="s">
        <v>1751</v>
      </c>
      <c r="AH389" s="79"/>
      <c r="AI389" s="85" t="s">
        <v>1770</v>
      </c>
      <c r="AJ389" s="79" t="b">
        <v>0</v>
      </c>
      <c r="AK389" s="79">
        <v>42</v>
      </c>
      <c r="AL389" s="85" t="s">
        <v>1682</v>
      </c>
      <c r="AM389" s="79" t="s">
        <v>1772</v>
      </c>
      <c r="AN389" s="79" t="b">
        <v>0</v>
      </c>
      <c r="AO389" s="85" t="s">
        <v>1682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431</v>
      </c>
      <c r="B390" s="64" t="s">
        <v>494</v>
      </c>
      <c r="C390" s="65" t="s">
        <v>5054</v>
      </c>
      <c r="D390" s="66">
        <v>3</v>
      </c>
      <c r="E390" s="67" t="s">
        <v>132</v>
      </c>
      <c r="F390" s="68">
        <v>35</v>
      </c>
      <c r="G390" s="65"/>
      <c r="H390" s="69"/>
      <c r="I390" s="70"/>
      <c r="J390" s="70"/>
      <c r="K390" s="34" t="s">
        <v>65</v>
      </c>
      <c r="L390" s="77">
        <v>390</v>
      </c>
      <c r="M390" s="77"/>
      <c r="N390" s="72"/>
      <c r="O390" s="79" t="s">
        <v>506</v>
      </c>
      <c r="P390" s="81">
        <v>43785.65630787037</v>
      </c>
      <c r="Q390" s="79" t="s">
        <v>607</v>
      </c>
      <c r="R390" s="79"/>
      <c r="S390" s="79"/>
      <c r="T390" s="79"/>
      <c r="U390" s="79"/>
      <c r="V390" s="82" t="s">
        <v>1081</v>
      </c>
      <c r="W390" s="81">
        <v>43785.65630787037</v>
      </c>
      <c r="X390" s="82" t="s">
        <v>1369</v>
      </c>
      <c r="Y390" s="79"/>
      <c r="Z390" s="79"/>
      <c r="AA390" s="85" t="s">
        <v>1679</v>
      </c>
      <c r="AB390" s="79"/>
      <c r="AC390" s="79" t="b">
        <v>0</v>
      </c>
      <c r="AD390" s="79">
        <v>0</v>
      </c>
      <c r="AE390" s="85" t="s">
        <v>1737</v>
      </c>
      <c r="AF390" s="79" t="b">
        <v>1</v>
      </c>
      <c r="AG390" s="79" t="s">
        <v>1751</v>
      </c>
      <c r="AH390" s="79"/>
      <c r="AI390" s="85" t="s">
        <v>1770</v>
      </c>
      <c r="AJ390" s="79" t="b">
        <v>0</v>
      </c>
      <c r="AK390" s="79">
        <v>42</v>
      </c>
      <c r="AL390" s="85" t="s">
        <v>1682</v>
      </c>
      <c r="AM390" s="79" t="s">
        <v>1772</v>
      </c>
      <c r="AN390" s="79" t="b">
        <v>0</v>
      </c>
      <c r="AO390" s="85" t="s">
        <v>1682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431</v>
      </c>
      <c r="B391" s="64" t="s">
        <v>434</v>
      </c>
      <c r="C391" s="65" t="s">
        <v>5054</v>
      </c>
      <c r="D391" s="66">
        <v>3</v>
      </c>
      <c r="E391" s="67" t="s">
        <v>132</v>
      </c>
      <c r="F391" s="68">
        <v>35</v>
      </c>
      <c r="G391" s="65"/>
      <c r="H391" s="69"/>
      <c r="I391" s="70"/>
      <c r="J391" s="70"/>
      <c r="K391" s="34" t="s">
        <v>65</v>
      </c>
      <c r="L391" s="77">
        <v>391</v>
      </c>
      <c r="M391" s="77"/>
      <c r="N391" s="72"/>
      <c r="O391" s="79" t="s">
        <v>506</v>
      </c>
      <c r="P391" s="81">
        <v>43785.65630787037</v>
      </c>
      <c r="Q391" s="79" t="s">
        <v>607</v>
      </c>
      <c r="R391" s="79"/>
      <c r="S391" s="79"/>
      <c r="T391" s="79"/>
      <c r="U391" s="79"/>
      <c r="V391" s="82" t="s">
        <v>1081</v>
      </c>
      <c r="W391" s="81">
        <v>43785.65630787037</v>
      </c>
      <c r="X391" s="82" t="s">
        <v>1369</v>
      </c>
      <c r="Y391" s="79"/>
      <c r="Z391" s="79"/>
      <c r="AA391" s="85" t="s">
        <v>1679</v>
      </c>
      <c r="AB391" s="79"/>
      <c r="AC391" s="79" t="b">
        <v>0</v>
      </c>
      <c r="AD391" s="79">
        <v>0</v>
      </c>
      <c r="AE391" s="85" t="s">
        <v>1737</v>
      </c>
      <c r="AF391" s="79" t="b">
        <v>1</v>
      </c>
      <c r="AG391" s="79" t="s">
        <v>1751</v>
      </c>
      <c r="AH391" s="79"/>
      <c r="AI391" s="85" t="s">
        <v>1770</v>
      </c>
      <c r="AJ391" s="79" t="b">
        <v>0</v>
      </c>
      <c r="AK391" s="79">
        <v>42</v>
      </c>
      <c r="AL391" s="85" t="s">
        <v>1682</v>
      </c>
      <c r="AM391" s="79" t="s">
        <v>1772</v>
      </c>
      <c r="AN391" s="79" t="b">
        <v>0</v>
      </c>
      <c r="AO391" s="85" t="s">
        <v>1682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21</v>
      </c>
      <c r="BK391" s="49">
        <v>100</v>
      </c>
      <c r="BL391" s="48">
        <v>21</v>
      </c>
    </row>
    <row r="392" spans="1:64" ht="15">
      <c r="A392" s="64" t="s">
        <v>432</v>
      </c>
      <c r="B392" s="64" t="s">
        <v>493</v>
      </c>
      <c r="C392" s="65" t="s">
        <v>5054</v>
      </c>
      <c r="D392" s="66">
        <v>3</v>
      </c>
      <c r="E392" s="67" t="s">
        <v>132</v>
      </c>
      <c r="F392" s="68">
        <v>35</v>
      </c>
      <c r="G392" s="65"/>
      <c r="H392" s="69"/>
      <c r="I392" s="70"/>
      <c r="J392" s="70"/>
      <c r="K392" s="34" t="s">
        <v>65</v>
      </c>
      <c r="L392" s="77">
        <v>392</v>
      </c>
      <c r="M392" s="77"/>
      <c r="N392" s="72"/>
      <c r="O392" s="79" t="s">
        <v>506</v>
      </c>
      <c r="P392" s="81">
        <v>43785.658321759256</v>
      </c>
      <c r="Q392" s="79" t="s">
        <v>607</v>
      </c>
      <c r="R392" s="79"/>
      <c r="S392" s="79"/>
      <c r="T392" s="79"/>
      <c r="U392" s="79"/>
      <c r="V392" s="82" t="s">
        <v>1082</v>
      </c>
      <c r="W392" s="81">
        <v>43785.658321759256</v>
      </c>
      <c r="X392" s="82" t="s">
        <v>1370</v>
      </c>
      <c r="Y392" s="79"/>
      <c r="Z392" s="79"/>
      <c r="AA392" s="85" t="s">
        <v>1680</v>
      </c>
      <c r="AB392" s="79"/>
      <c r="AC392" s="79" t="b">
        <v>0</v>
      </c>
      <c r="AD392" s="79">
        <v>0</v>
      </c>
      <c r="AE392" s="85" t="s">
        <v>1737</v>
      </c>
      <c r="AF392" s="79" t="b">
        <v>1</v>
      </c>
      <c r="AG392" s="79" t="s">
        <v>1751</v>
      </c>
      <c r="AH392" s="79"/>
      <c r="AI392" s="85" t="s">
        <v>1770</v>
      </c>
      <c r="AJ392" s="79" t="b">
        <v>0</v>
      </c>
      <c r="AK392" s="79">
        <v>42</v>
      </c>
      <c r="AL392" s="85" t="s">
        <v>1682</v>
      </c>
      <c r="AM392" s="79" t="s">
        <v>1772</v>
      </c>
      <c r="AN392" s="79" t="b">
        <v>0</v>
      </c>
      <c r="AO392" s="85" t="s">
        <v>1682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432</v>
      </c>
      <c r="B393" s="64" t="s">
        <v>494</v>
      </c>
      <c r="C393" s="65" t="s">
        <v>5054</v>
      </c>
      <c r="D393" s="66">
        <v>3</v>
      </c>
      <c r="E393" s="67" t="s">
        <v>132</v>
      </c>
      <c r="F393" s="68">
        <v>35</v>
      </c>
      <c r="G393" s="65"/>
      <c r="H393" s="69"/>
      <c r="I393" s="70"/>
      <c r="J393" s="70"/>
      <c r="K393" s="34" t="s">
        <v>65</v>
      </c>
      <c r="L393" s="77">
        <v>393</v>
      </c>
      <c r="M393" s="77"/>
      <c r="N393" s="72"/>
      <c r="O393" s="79" t="s">
        <v>506</v>
      </c>
      <c r="P393" s="81">
        <v>43785.658321759256</v>
      </c>
      <c r="Q393" s="79" t="s">
        <v>607</v>
      </c>
      <c r="R393" s="79"/>
      <c r="S393" s="79"/>
      <c r="T393" s="79"/>
      <c r="U393" s="79"/>
      <c r="V393" s="82" t="s">
        <v>1082</v>
      </c>
      <c r="W393" s="81">
        <v>43785.658321759256</v>
      </c>
      <c r="X393" s="82" t="s">
        <v>1370</v>
      </c>
      <c r="Y393" s="79"/>
      <c r="Z393" s="79"/>
      <c r="AA393" s="85" t="s">
        <v>1680</v>
      </c>
      <c r="AB393" s="79"/>
      <c r="AC393" s="79" t="b">
        <v>0</v>
      </c>
      <c r="AD393" s="79">
        <v>0</v>
      </c>
      <c r="AE393" s="85" t="s">
        <v>1737</v>
      </c>
      <c r="AF393" s="79" t="b">
        <v>1</v>
      </c>
      <c r="AG393" s="79" t="s">
        <v>1751</v>
      </c>
      <c r="AH393" s="79"/>
      <c r="AI393" s="85" t="s">
        <v>1770</v>
      </c>
      <c r="AJ393" s="79" t="b">
        <v>0</v>
      </c>
      <c r="AK393" s="79">
        <v>42</v>
      </c>
      <c r="AL393" s="85" t="s">
        <v>1682</v>
      </c>
      <c r="AM393" s="79" t="s">
        <v>1772</v>
      </c>
      <c r="AN393" s="79" t="b">
        <v>0</v>
      </c>
      <c r="AO393" s="85" t="s">
        <v>1682</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432</v>
      </c>
      <c r="B394" s="64" t="s">
        <v>434</v>
      </c>
      <c r="C394" s="65" t="s">
        <v>5054</v>
      </c>
      <c r="D394" s="66">
        <v>3</v>
      </c>
      <c r="E394" s="67" t="s">
        <v>132</v>
      </c>
      <c r="F394" s="68">
        <v>35</v>
      </c>
      <c r="G394" s="65"/>
      <c r="H394" s="69"/>
      <c r="I394" s="70"/>
      <c r="J394" s="70"/>
      <c r="K394" s="34" t="s">
        <v>65</v>
      </c>
      <c r="L394" s="77">
        <v>394</v>
      </c>
      <c r="M394" s="77"/>
      <c r="N394" s="72"/>
      <c r="O394" s="79" t="s">
        <v>506</v>
      </c>
      <c r="P394" s="81">
        <v>43785.658321759256</v>
      </c>
      <c r="Q394" s="79" t="s">
        <v>607</v>
      </c>
      <c r="R394" s="79"/>
      <c r="S394" s="79"/>
      <c r="T394" s="79"/>
      <c r="U394" s="79"/>
      <c r="V394" s="82" t="s">
        <v>1082</v>
      </c>
      <c r="W394" s="81">
        <v>43785.658321759256</v>
      </c>
      <c r="X394" s="82" t="s">
        <v>1370</v>
      </c>
      <c r="Y394" s="79"/>
      <c r="Z394" s="79"/>
      <c r="AA394" s="85" t="s">
        <v>1680</v>
      </c>
      <c r="AB394" s="79"/>
      <c r="AC394" s="79" t="b">
        <v>0</v>
      </c>
      <c r="AD394" s="79">
        <v>0</v>
      </c>
      <c r="AE394" s="85" t="s">
        <v>1737</v>
      </c>
      <c r="AF394" s="79" t="b">
        <v>1</v>
      </c>
      <c r="AG394" s="79" t="s">
        <v>1751</v>
      </c>
      <c r="AH394" s="79"/>
      <c r="AI394" s="85" t="s">
        <v>1770</v>
      </c>
      <c r="AJ394" s="79" t="b">
        <v>0</v>
      </c>
      <c r="AK394" s="79">
        <v>42</v>
      </c>
      <c r="AL394" s="85" t="s">
        <v>1682</v>
      </c>
      <c r="AM394" s="79" t="s">
        <v>1772</v>
      </c>
      <c r="AN394" s="79" t="b">
        <v>0</v>
      </c>
      <c r="AO394" s="85" t="s">
        <v>1682</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21</v>
      </c>
      <c r="BK394" s="49">
        <v>100</v>
      </c>
      <c r="BL394" s="48">
        <v>21</v>
      </c>
    </row>
    <row r="395" spans="1:64" ht="15">
      <c r="A395" s="64" t="s">
        <v>433</v>
      </c>
      <c r="B395" s="64" t="s">
        <v>493</v>
      </c>
      <c r="C395" s="65" t="s">
        <v>5054</v>
      </c>
      <c r="D395" s="66">
        <v>3</v>
      </c>
      <c r="E395" s="67" t="s">
        <v>132</v>
      </c>
      <c r="F395" s="68">
        <v>35</v>
      </c>
      <c r="G395" s="65"/>
      <c r="H395" s="69"/>
      <c r="I395" s="70"/>
      <c r="J395" s="70"/>
      <c r="K395" s="34" t="s">
        <v>65</v>
      </c>
      <c r="L395" s="77">
        <v>395</v>
      </c>
      <c r="M395" s="77"/>
      <c r="N395" s="72"/>
      <c r="O395" s="79" t="s">
        <v>506</v>
      </c>
      <c r="P395" s="81">
        <v>43785.66030092593</v>
      </c>
      <c r="Q395" s="79" t="s">
        <v>607</v>
      </c>
      <c r="R395" s="79"/>
      <c r="S395" s="79"/>
      <c r="T395" s="79"/>
      <c r="U395" s="79"/>
      <c r="V395" s="82" t="s">
        <v>1083</v>
      </c>
      <c r="W395" s="81">
        <v>43785.66030092593</v>
      </c>
      <c r="X395" s="82" t="s">
        <v>1371</v>
      </c>
      <c r="Y395" s="79"/>
      <c r="Z395" s="79"/>
      <c r="AA395" s="85" t="s">
        <v>1681</v>
      </c>
      <c r="AB395" s="79"/>
      <c r="AC395" s="79" t="b">
        <v>0</v>
      </c>
      <c r="AD395" s="79">
        <v>0</v>
      </c>
      <c r="AE395" s="85" t="s">
        <v>1737</v>
      </c>
      <c r="AF395" s="79" t="b">
        <v>1</v>
      </c>
      <c r="AG395" s="79" t="s">
        <v>1751</v>
      </c>
      <c r="AH395" s="79"/>
      <c r="AI395" s="85" t="s">
        <v>1770</v>
      </c>
      <c r="AJ395" s="79" t="b">
        <v>0</v>
      </c>
      <c r="AK395" s="79">
        <v>42</v>
      </c>
      <c r="AL395" s="85" t="s">
        <v>1682</v>
      </c>
      <c r="AM395" s="79" t="s">
        <v>1773</v>
      </c>
      <c r="AN395" s="79" t="b">
        <v>0</v>
      </c>
      <c r="AO395" s="85" t="s">
        <v>1682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433</v>
      </c>
      <c r="B396" s="64" t="s">
        <v>494</v>
      </c>
      <c r="C396" s="65" t="s">
        <v>5054</v>
      </c>
      <c r="D396" s="66">
        <v>3</v>
      </c>
      <c r="E396" s="67" t="s">
        <v>132</v>
      </c>
      <c r="F396" s="68">
        <v>35</v>
      </c>
      <c r="G396" s="65"/>
      <c r="H396" s="69"/>
      <c r="I396" s="70"/>
      <c r="J396" s="70"/>
      <c r="K396" s="34" t="s">
        <v>65</v>
      </c>
      <c r="L396" s="77">
        <v>396</v>
      </c>
      <c r="M396" s="77"/>
      <c r="N396" s="72"/>
      <c r="O396" s="79" t="s">
        <v>506</v>
      </c>
      <c r="P396" s="81">
        <v>43785.66030092593</v>
      </c>
      <c r="Q396" s="79" t="s">
        <v>607</v>
      </c>
      <c r="R396" s="79"/>
      <c r="S396" s="79"/>
      <c r="T396" s="79"/>
      <c r="U396" s="79"/>
      <c r="V396" s="82" t="s">
        <v>1083</v>
      </c>
      <c r="W396" s="81">
        <v>43785.66030092593</v>
      </c>
      <c r="X396" s="82" t="s">
        <v>1371</v>
      </c>
      <c r="Y396" s="79"/>
      <c r="Z396" s="79"/>
      <c r="AA396" s="85" t="s">
        <v>1681</v>
      </c>
      <c r="AB396" s="79"/>
      <c r="AC396" s="79" t="b">
        <v>0</v>
      </c>
      <c r="AD396" s="79">
        <v>0</v>
      </c>
      <c r="AE396" s="85" t="s">
        <v>1737</v>
      </c>
      <c r="AF396" s="79" t="b">
        <v>1</v>
      </c>
      <c r="AG396" s="79" t="s">
        <v>1751</v>
      </c>
      <c r="AH396" s="79"/>
      <c r="AI396" s="85" t="s">
        <v>1770</v>
      </c>
      <c r="AJ396" s="79" t="b">
        <v>0</v>
      </c>
      <c r="AK396" s="79">
        <v>42</v>
      </c>
      <c r="AL396" s="85" t="s">
        <v>1682</v>
      </c>
      <c r="AM396" s="79" t="s">
        <v>1773</v>
      </c>
      <c r="AN396" s="79" t="b">
        <v>0</v>
      </c>
      <c r="AO396" s="85" t="s">
        <v>1682</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433</v>
      </c>
      <c r="B397" s="64" t="s">
        <v>434</v>
      </c>
      <c r="C397" s="65" t="s">
        <v>5054</v>
      </c>
      <c r="D397" s="66">
        <v>3</v>
      </c>
      <c r="E397" s="67" t="s">
        <v>132</v>
      </c>
      <c r="F397" s="68">
        <v>35</v>
      </c>
      <c r="G397" s="65"/>
      <c r="H397" s="69"/>
      <c r="I397" s="70"/>
      <c r="J397" s="70"/>
      <c r="K397" s="34" t="s">
        <v>65</v>
      </c>
      <c r="L397" s="77">
        <v>397</v>
      </c>
      <c r="M397" s="77"/>
      <c r="N397" s="72"/>
      <c r="O397" s="79" t="s">
        <v>506</v>
      </c>
      <c r="P397" s="81">
        <v>43785.66030092593</v>
      </c>
      <c r="Q397" s="79" t="s">
        <v>607</v>
      </c>
      <c r="R397" s="79"/>
      <c r="S397" s="79"/>
      <c r="T397" s="79"/>
      <c r="U397" s="79"/>
      <c r="V397" s="82" t="s">
        <v>1083</v>
      </c>
      <c r="W397" s="81">
        <v>43785.66030092593</v>
      </c>
      <c r="X397" s="82" t="s">
        <v>1371</v>
      </c>
      <c r="Y397" s="79"/>
      <c r="Z397" s="79"/>
      <c r="AA397" s="85" t="s">
        <v>1681</v>
      </c>
      <c r="AB397" s="79"/>
      <c r="AC397" s="79" t="b">
        <v>0</v>
      </c>
      <c r="AD397" s="79">
        <v>0</v>
      </c>
      <c r="AE397" s="85" t="s">
        <v>1737</v>
      </c>
      <c r="AF397" s="79" t="b">
        <v>1</v>
      </c>
      <c r="AG397" s="79" t="s">
        <v>1751</v>
      </c>
      <c r="AH397" s="79"/>
      <c r="AI397" s="85" t="s">
        <v>1770</v>
      </c>
      <c r="AJ397" s="79" t="b">
        <v>0</v>
      </c>
      <c r="AK397" s="79">
        <v>42</v>
      </c>
      <c r="AL397" s="85" t="s">
        <v>1682</v>
      </c>
      <c r="AM397" s="79" t="s">
        <v>1773</v>
      </c>
      <c r="AN397" s="79" t="b">
        <v>0</v>
      </c>
      <c r="AO397" s="85" t="s">
        <v>1682</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21</v>
      </c>
      <c r="BK397" s="49">
        <v>100</v>
      </c>
      <c r="BL397" s="48">
        <v>21</v>
      </c>
    </row>
    <row r="398" spans="1:64" ht="15">
      <c r="A398" s="64" t="s">
        <v>434</v>
      </c>
      <c r="B398" s="64" t="s">
        <v>493</v>
      </c>
      <c r="C398" s="65" t="s">
        <v>5055</v>
      </c>
      <c r="D398" s="66">
        <v>6.5</v>
      </c>
      <c r="E398" s="67" t="s">
        <v>136</v>
      </c>
      <c r="F398" s="68">
        <v>23.5</v>
      </c>
      <c r="G398" s="65"/>
      <c r="H398" s="69"/>
      <c r="I398" s="70"/>
      <c r="J398" s="70"/>
      <c r="K398" s="34" t="s">
        <v>65</v>
      </c>
      <c r="L398" s="77">
        <v>398</v>
      </c>
      <c r="M398" s="77"/>
      <c r="N398" s="72"/>
      <c r="O398" s="79" t="s">
        <v>506</v>
      </c>
      <c r="P398" s="81">
        <v>43784.809328703705</v>
      </c>
      <c r="Q398" s="79" t="s">
        <v>643</v>
      </c>
      <c r="R398" s="82" t="s">
        <v>716</v>
      </c>
      <c r="S398" s="79" t="s">
        <v>719</v>
      </c>
      <c r="T398" s="79" t="s">
        <v>746</v>
      </c>
      <c r="U398" s="79"/>
      <c r="V398" s="82" t="s">
        <v>1084</v>
      </c>
      <c r="W398" s="81">
        <v>43784.809328703705</v>
      </c>
      <c r="X398" s="82" t="s">
        <v>1372</v>
      </c>
      <c r="Y398" s="79"/>
      <c r="Z398" s="79"/>
      <c r="AA398" s="85" t="s">
        <v>1682</v>
      </c>
      <c r="AB398" s="79"/>
      <c r="AC398" s="79" t="b">
        <v>0</v>
      </c>
      <c r="AD398" s="79">
        <v>76</v>
      </c>
      <c r="AE398" s="85" t="s">
        <v>1737</v>
      </c>
      <c r="AF398" s="79" t="b">
        <v>1</v>
      </c>
      <c r="AG398" s="79" t="s">
        <v>1751</v>
      </c>
      <c r="AH398" s="79"/>
      <c r="AI398" s="85" t="s">
        <v>1770</v>
      </c>
      <c r="AJ398" s="79" t="b">
        <v>0</v>
      </c>
      <c r="AK398" s="79">
        <v>42</v>
      </c>
      <c r="AL398" s="85" t="s">
        <v>1737</v>
      </c>
      <c r="AM398" s="79" t="s">
        <v>1775</v>
      </c>
      <c r="AN398" s="79" t="b">
        <v>0</v>
      </c>
      <c r="AO398" s="85" t="s">
        <v>1682</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434</v>
      </c>
      <c r="B399" s="64" t="s">
        <v>493</v>
      </c>
      <c r="C399" s="65" t="s">
        <v>5055</v>
      </c>
      <c r="D399" s="66">
        <v>6.5</v>
      </c>
      <c r="E399" s="67" t="s">
        <v>136</v>
      </c>
      <c r="F399" s="68">
        <v>23.5</v>
      </c>
      <c r="G399" s="65"/>
      <c r="H399" s="69"/>
      <c r="I399" s="70"/>
      <c r="J399" s="70"/>
      <c r="K399" s="34" t="s">
        <v>65</v>
      </c>
      <c r="L399" s="77">
        <v>399</v>
      </c>
      <c r="M399" s="77"/>
      <c r="N399" s="72"/>
      <c r="O399" s="79" t="s">
        <v>506</v>
      </c>
      <c r="P399" s="81">
        <v>43785.651284722226</v>
      </c>
      <c r="Q399" s="79" t="s">
        <v>607</v>
      </c>
      <c r="R399" s="79"/>
      <c r="S399" s="79"/>
      <c r="T399" s="79"/>
      <c r="U399" s="79"/>
      <c r="V399" s="82" t="s">
        <v>1084</v>
      </c>
      <c r="W399" s="81">
        <v>43785.651284722226</v>
      </c>
      <c r="X399" s="82" t="s">
        <v>1373</v>
      </c>
      <c r="Y399" s="79"/>
      <c r="Z399" s="79"/>
      <c r="AA399" s="85" t="s">
        <v>1683</v>
      </c>
      <c r="AB399" s="79"/>
      <c r="AC399" s="79" t="b">
        <v>0</v>
      </c>
      <c r="AD399" s="79">
        <v>0</v>
      </c>
      <c r="AE399" s="85" t="s">
        <v>1737</v>
      </c>
      <c r="AF399" s="79" t="b">
        <v>1</v>
      </c>
      <c r="AG399" s="79" t="s">
        <v>1751</v>
      </c>
      <c r="AH399" s="79"/>
      <c r="AI399" s="85" t="s">
        <v>1770</v>
      </c>
      <c r="AJ399" s="79" t="b">
        <v>0</v>
      </c>
      <c r="AK399" s="79">
        <v>42</v>
      </c>
      <c r="AL399" s="85" t="s">
        <v>1682</v>
      </c>
      <c r="AM399" s="79" t="s">
        <v>1775</v>
      </c>
      <c r="AN399" s="79" t="b">
        <v>0</v>
      </c>
      <c r="AO399" s="85" t="s">
        <v>1682</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435</v>
      </c>
      <c r="B400" s="64" t="s">
        <v>493</v>
      </c>
      <c r="C400" s="65" t="s">
        <v>5054</v>
      </c>
      <c r="D400" s="66">
        <v>3</v>
      </c>
      <c r="E400" s="67" t="s">
        <v>132</v>
      </c>
      <c r="F400" s="68">
        <v>35</v>
      </c>
      <c r="G400" s="65"/>
      <c r="H400" s="69"/>
      <c r="I400" s="70"/>
      <c r="J400" s="70"/>
      <c r="K400" s="34" t="s">
        <v>65</v>
      </c>
      <c r="L400" s="77">
        <v>400</v>
      </c>
      <c r="M400" s="77"/>
      <c r="N400" s="72"/>
      <c r="O400" s="79" t="s">
        <v>506</v>
      </c>
      <c r="P400" s="81">
        <v>43785.66311342592</v>
      </c>
      <c r="Q400" s="79" t="s">
        <v>607</v>
      </c>
      <c r="R400" s="79"/>
      <c r="S400" s="79"/>
      <c r="T400" s="79"/>
      <c r="U400" s="79"/>
      <c r="V400" s="82" t="s">
        <v>1085</v>
      </c>
      <c r="W400" s="81">
        <v>43785.66311342592</v>
      </c>
      <c r="X400" s="82" t="s">
        <v>1374</v>
      </c>
      <c r="Y400" s="79"/>
      <c r="Z400" s="79"/>
      <c r="AA400" s="85" t="s">
        <v>1684</v>
      </c>
      <c r="AB400" s="79"/>
      <c r="AC400" s="79" t="b">
        <v>0</v>
      </c>
      <c r="AD400" s="79">
        <v>0</v>
      </c>
      <c r="AE400" s="85" t="s">
        <v>1737</v>
      </c>
      <c r="AF400" s="79" t="b">
        <v>1</v>
      </c>
      <c r="AG400" s="79" t="s">
        <v>1751</v>
      </c>
      <c r="AH400" s="79"/>
      <c r="AI400" s="85" t="s">
        <v>1770</v>
      </c>
      <c r="AJ400" s="79" t="b">
        <v>0</v>
      </c>
      <c r="AK400" s="79">
        <v>42</v>
      </c>
      <c r="AL400" s="85" t="s">
        <v>1682</v>
      </c>
      <c r="AM400" s="79" t="s">
        <v>1775</v>
      </c>
      <c r="AN400" s="79" t="b">
        <v>0</v>
      </c>
      <c r="AO400" s="85" t="s">
        <v>1682</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434</v>
      </c>
      <c r="B401" s="64" t="s">
        <v>494</v>
      </c>
      <c r="C401" s="65" t="s">
        <v>5055</v>
      </c>
      <c r="D401" s="66">
        <v>6.5</v>
      </c>
      <c r="E401" s="67" t="s">
        <v>136</v>
      </c>
      <c r="F401" s="68">
        <v>23.5</v>
      </c>
      <c r="G401" s="65"/>
      <c r="H401" s="69"/>
      <c r="I401" s="70"/>
      <c r="J401" s="70"/>
      <c r="K401" s="34" t="s">
        <v>65</v>
      </c>
      <c r="L401" s="77">
        <v>401</v>
      </c>
      <c r="M401" s="77"/>
      <c r="N401" s="72"/>
      <c r="O401" s="79" t="s">
        <v>506</v>
      </c>
      <c r="P401" s="81">
        <v>43784.809328703705</v>
      </c>
      <c r="Q401" s="79" t="s">
        <v>643</v>
      </c>
      <c r="R401" s="82" t="s">
        <v>716</v>
      </c>
      <c r="S401" s="79" t="s">
        <v>719</v>
      </c>
      <c r="T401" s="79" t="s">
        <v>746</v>
      </c>
      <c r="U401" s="79"/>
      <c r="V401" s="82" t="s">
        <v>1084</v>
      </c>
      <c r="W401" s="81">
        <v>43784.809328703705</v>
      </c>
      <c r="X401" s="82" t="s">
        <v>1372</v>
      </c>
      <c r="Y401" s="79"/>
      <c r="Z401" s="79"/>
      <c r="AA401" s="85" t="s">
        <v>1682</v>
      </c>
      <c r="AB401" s="79"/>
      <c r="AC401" s="79" t="b">
        <v>0</v>
      </c>
      <c r="AD401" s="79">
        <v>76</v>
      </c>
      <c r="AE401" s="85" t="s">
        <v>1737</v>
      </c>
      <c r="AF401" s="79" t="b">
        <v>1</v>
      </c>
      <c r="AG401" s="79" t="s">
        <v>1751</v>
      </c>
      <c r="AH401" s="79"/>
      <c r="AI401" s="85" t="s">
        <v>1770</v>
      </c>
      <c r="AJ401" s="79" t="b">
        <v>0</v>
      </c>
      <c r="AK401" s="79">
        <v>42</v>
      </c>
      <c r="AL401" s="85" t="s">
        <v>1737</v>
      </c>
      <c r="AM401" s="79" t="s">
        <v>1775</v>
      </c>
      <c r="AN401" s="79" t="b">
        <v>0</v>
      </c>
      <c r="AO401" s="85" t="s">
        <v>1682</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v>0</v>
      </c>
      <c r="BE401" s="49">
        <v>0</v>
      </c>
      <c r="BF401" s="48">
        <v>2</v>
      </c>
      <c r="BG401" s="49">
        <v>4.25531914893617</v>
      </c>
      <c r="BH401" s="48">
        <v>0</v>
      </c>
      <c r="BI401" s="49">
        <v>0</v>
      </c>
      <c r="BJ401" s="48">
        <v>45</v>
      </c>
      <c r="BK401" s="49">
        <v>95.74468085106383</v>
      </c>
      <c r="BL401" s="48">
        <v>47</v>
      </c>
    </row>
    <row r="402" spans="1:64" ht="15">
      <c r="A402" s="64" t="s">
        <v>434</v>
      </c>
      <c r="B402" s="64" t="s">
        <v>494</v>
      </c>
      <c r="C402" s="65" t="s">
        <v>5055</v>
      </c>
      <c r="D402" s="66">
        <v>6.5</v>
      </c>
      <c r="E402" s="67" t="s">
        <v>136</v>
      </c>
      <c r="F402" s="68">
        <v>23.5</v>
      </c>
      <c r="G402" s="65"/>
      <c r="H402" s="69"/>
      <c r="I402" s="70"/>
      <c r="J402" s="70"/>
      <c r="K402" s="34" t="s">
        <v>65</v>
      </c>
      <c r="L402" s="77">
        <v>402</v>
      </c>
      <c r="M402" s="77"/>
      <c r="N402" s="72"/>
      <c r="O402" s="79" t="s">
        <v>506</v>
      </c>
      <c r="P402" s="81">
        <v>43785.651284722226</v>
      </c>
      <c r="Q402" s="79" t="s">
        <v>607</v>
      </c>
      <c r="R402" s="79"/>
      <c r="S402" s="79"/>
      <c r="T402" s="79"/>
      <c r="U402" s="79"/>
      <c r="V402" s="82" t="s">
        <v>1084</v>
      </c>
      <c r="W402" s="81">
        <v>43785.651284722226</v>
      </c>
      <c r="X402" s="82" t="s">
        <v>1373</v>
      </c>
      <c r="Y402" s="79"/>
      <c r="Z402" s="79"/>
      <c r="AA402" s="85" t="s">
        <v>1683</v>
      </c>
      <c r="AB402" s="79"/>
      <c r="AC402" s="79" t="b">
        <v>0</v>
      </c>
      <c r="AD402" s="79">
        <v>0</v>
      </c>
      <c r="AE402" s="85" t="s">
        <v>1737</v>
      </c>
      <c r="AF402" s="79" t="b">
        <v>1</v>
      </c>
      <c r="AG402" s="79" t="s">
        <v>1751</v>
      </c>
      <c r="AH402" s="79"/>
      <c r="AI402" s="85" t="s">
        <v>1770</v>
      </c>
      <c r="AJ402" s="79" t="b">
        <v>0</v>
      </c>
      <c r="AK402" s="79">
        <v>42</v>
      </c>
      <c r="AL402" s="85" t="s">
        <v>1682</v>
      </c>
      <c r="AM402" s="79" t="s">
        <v>1775</v>
      </c>
      <c r="AN402" s="79" t="b">
        <v>0</v>
      </c>
      <c r="AO402" s="85" t="s">
        <v>1682</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21</v>
      </c>
      <c r="BK402" s="49">
        <v>100</v>
      </c>
      <c r="BL402" s="48">
        <v>21</v>
      </c>
    </row>
    <row r="403" spans="1:64" ht="15">
      <c r="A403" s="64" t="s">
        <v>435</v>
      </c>
      <c r="B403" s="64" t="s">
        <v>494</v>
      </c>
      <c r="C403" s="65" t="s">
        <v>5054</v>
      </c>
      <c r="D403" s="66">
        <v>3</v>
      </c>
      <c r="E403" s="67" t="s">
        <v>132</v>
      </c>
      <c r="F403" s="68">
        <v>35</v>
      </c>
      <c r="G403" s="65"/>
      <c r="H403" s="69"/>
      <c r="I403" s="70"/>
      <c r="J403" s="70"/>
      <c r="K403" s="34" t="s">
        <v>65</v>
      </c>
      <c r="L403" s="77">
        <v>403</v>
      </c>
      <c r="M403" s="77"/>
      <c r="N403" s="72"/>
      <c r="O403" s="79" t="s">
        <v>506</v>
      </c>
      <c r="P403" s="81">
        <v>43785.66311342592</v>
      </c>
      <c r="Q403" s="79" t="s">
        <v>607</v>
      </c>
      <c r="R403" s="79"/>
      <c r="S403" s="79"/>
      <c r="T403" s="79"/>
      <c r="U403" s="79"/>
      <c r="V403" s="82" t="s">
        <v>1085</v>
      </c>
      <c r="W403" s="81">
        <v>43785.66311342592</v>
      </c>
      <c r="X403" s="82" t="s">
        <v>1374</v>
      </c>
      <c r="Y403" s="79"/>
      <c r="Z403" s="79"/>
      <c r="AA403" s="85" t="s">
        <v>1684</v>
      </c>
      <c r="AB403" s="79"/>
      <c r="AC403" s="79" t="b">
        <v>0</v>
      </c>
      <c r="AD403" s="79">
        <v>0</v>
      </c>
      <c r="AE403" s="85" t="s">
        <v>1737</v>
      </c>
      <c r="AF403" s="79" t="b">
        <v>1</v>
      </c>
      <c r="AG403" s="79" t="s">
        <v>1751</v>
      </c>
      <c r="AH403" s="79"/>
      <c r="AI403" s="85" t="s">
        <v>1770</v>
      </c>
      <c r="AJ403" s="79" t="b">
        <v>0</v>
      </c>
      <c r="AK403" s="79">
        <v>42</v>
      </c>
      <c r="AL403" s="85" t="s">
        <v>1682</v>
      </c>
      <c r="AM403" s="79" t="s">
        <v>1775</v>
      </c>
      <c r="AN403" s="79" t="b">
        <v>0</v>
      </c>
      <c r="AO403" s="85" t="s">
        <v>1682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435</v>
      </c>
      <c r="B404" s="64" t="s">
        <v>434</v>
      </c>
      <c r="C404" s="65" t="s">
        <v>5054</v>
      </c>
      <c r="D404" s="66">
        <v>3</v>
      </c>
      <c r="E404" s="67" t="s">
        <v>132</v>
      </c>
      <c r="F404" s="68">
        <v>35</v>
      </c>
      <c r="G404" s="65"/>
      <c r="H404" s="69"/>
      <c r="I404" s="70"/>
      <c r="J404" s="70"/>
      <c r="K404" s="34" t="s">
        <v>65</v>
      </c>
      <c r="L404" s="77">
        <v>404</v>
      </c>
      <c r="M404" s="77"/>
      <c r="N404" s="72"/>
      <c r="O404" s="79" t="s">
        <v>506</v>
      </c>
      <c r="P404" s="81">
        <v>43785.66311342592</v>
      </c>
      <c r="Q404" s="79" t="s">
        <v>607</v>
      </c>
      <c r="R404" s="79"/>
      <c r="S404" s="79"/>
      <c r="T404" s="79"/>
      <c r="U404" s="79"/>
      <c r="V404" s="82" t="s">
        <v>1085</v>
      </c>
      <c r="W404" s="81">
        <v>43785.66311342592</v>
      </c>
      <c r="X404" s="82" t="s">
        <v>1374</v>
      </c>
      <c r="Y404" s="79"/>
      <c r="Z404" s="79"/>
      <c r="AA404" s="85" t="s">
        <v>1684</v>
      </c>
      <c r="AB404" s="79"/>
      <c r="AC404" s="79" t="b">
        <v>0</v>
      </c>
      <c r="AD404" s="79">
        <v>0</v>
      </c>
      <c r="AE404" s="85" t="s">
        <v>1737</v>
      </c>
      <c r="AF404" s="79" t="b">
        <v>1</v>
      </c>
      <c r="AG404" s="79" t="s">
        <v>1751</v>
      </c>
      <c r="AH404" s="79"/>
      <c r="AI404" s="85" t="s">
        <v>1770</v>
      </c>
      <c r="AJ404" s="79" t="b">
        <v>0</v>
      </c>
      <c r="AK404" s="79">
        <v>42</v>
      </c>
      <c r="AL404" s="85" t="s">
        <v>1682</v>
      </c>
      <c r="AM404" s="79" t="s">
        <v>1775</v>
      </c>
      <c r="AN404" s="79" t="b">
        <v>0</v>
      </c>
      <c r="AO404" s="85" t="s">
        <v>1682</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21</v>
      </c>
      <c r="BK404" s="49">
        <v>100</v>
      </c>
      <c r="BL404" s="48">
        <v>21</v>
      </c>
    </row>
    <row r="405" spans="1:64" ht="15">
      <c r="A405" s="64" t="s">
        <v>436</v>
      </c>
      <c r="B405" s="64" t="s">
        <v>422</v>
      </c>
      <c r="C405" s="65" t="s">
        <v>5054</v>
      </c>
      <c r="D405" s="66">
        <v>3</v>
      </c>
      <c r="E405" s="67" t="s">
        <v>132</v>
      </c>
      <c r="F405" s="68">
        <v>35</v>
      </c>
      <c r="G405" s="65"/>
      <c r="H405" s="69"/>
      <c r="I405" s="70"/>
      <c r="J405" s="70"/>
      <c r="K405" s="34" t="s">
        <v>65</v>
      </c>
      <c r="L405" s="77">
        <v>405</v>
      </c>
      <c r="M405" s="77"/>
      <c r="N405" s="72"/>
      <c r="O405" s="79" t="s">
        <v>506</v>
      </c>
      <c r="P405" s="81">
        <v>43785.704039351855</v>
      </c>
      <c r="Q405" s="79" t="s">
        <v>641</v>
      </c>
      <c r="R405" s="79"/>
      <c r="S405" s="79"/>
      <c r="T405" s="79" t="s">
        <v>819</v>
      </c>
      <c r="U405" s="79"/>
      <c r="V405" s="82" t="s">
        <v>1086</v>
      </c>
      <c r="W405" s="81">
        <v>43785.704039351855</v>
      </c>
      <c r="X405" s="82" t="s">
        <v>1375</v>
      </c>
      <c r="Y405" s="79"/>
      <c r="Z405" s="79"/>
      <c r="AA405" s="85" t="s">
        <v>1685</v>
      </c>
      <c r="AB405" s="79"/>
      <c r="AC405" s="79" t="b">
        <v>0</v>
      </c>
      <c r="AD405" s="79">
        <v>0</v>
      </c>
      <c r="AE405" s="85" t="s">
        <v>1737</v>
      </c>
      <c r="AF405" s="79" t="b">
        <v>1</v>
      </c>
      <c r="AG405" s="79" t="s">
        <v>1751</v>
      </c>
      <c r="AH405" s="79"/>
      <c r="AI405" s="85" t="s">
        <v>1771</v>
      </c>
      <c r="AJ405" s="79" t="b">
        <v>0</v>
      </c>
      <c r="AK405" s="79">
        <v>4</v>
      </c>
      <c r="AL405" s="85" t="s">
        <v>1668</v>
      </c>
      <c r="AM405" s="79" t="s">
        <v>1773</v>
      </c>
      <c r="AN405" s="79" t="b">
        <v>0</v>
      </c>
      <c r="AO405" s="85" t="s">
        <v>1668</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9</v>
      </c>
      <c r="BC405" s="78" t="str">
        <f>REPLACE(INDEX(GroupVertices[Group],MATCH(Edges[[#This Row],[Vertex 2]],GroupVertices[Vertex],0)),1,1,"")</f>
        <v>9</v>
      </c>
      <c r="BD405" s="48"/>
      <c r="BE405" s="49"/>
      <c r="BF405" s="48"/>
      <c r="BG405" s="49"/>
      <c r="BH405" s="48"/>
      <c r="BI405" s="49"/>
      <c r="BJ405" s="48"/>
      <c r="BK405" s="49"/>
      <c r="BL405" s="48"/>
    </row>
    <row r="406" spans="1:64" ht="15">
      <c r="A406" s="64" t="s">
        <v>436</v>
      </c>
      <c r="B406" s="64" t="s">
        <v>453</v>
      </c>
      <c r="C406" s="65" t="s">
        <v>5054</v>
      </c>
      <c r="D406" s="66">
        <v>3</v>
      </c>
      <c r="E406" s="67" t="s">
        <v>132</v>
      </c>
      <c r="F406" s="68">
        <v>35</v>
      </c>
      <c r="G406" s="65"/>
      <c r="H406" s="69"/>
      <c r="I406" s="70"/>
      <c r="J406" s="70"/>
      <c r="K406" s="34" t="s">
        <v>65</v>
      </c>
      <c r="L406" s="77">
        <v>406</v>
      </c>
      <c r="M406" s="77"/>
      <c r="N406" s="72"/>
      <c r="O406" s="79" t="s">
        <v>506</v>
      </c>
      <c r="P406" s="81">
        <v>43785.704039351855</v>
      </c>
      <c r="Q406" s="79" t="s">
        <v>641</v>
      </c>
      <c r="R406" s="79"/>
      <c r="S406" s="79"/>
      <c r="T406" s="79" t="s">
        <v>819</v>
      </c>
      <c r="U406" s="79"/>
      <c r="V406" s="82" t="s">
        <v>1086</v>
      </c>
      <c r="W406" s="81">
        <v>43785.704039351855</v>
      </c>
      <c r="X406" s="82" t="s">
        <v>1375</v>
      </c>
      <c r="Y406" s="79"/>
      <c r="Z406" s="79"/>
      <c r="AA406" s="85" t="s">
        <v>1685</v>
      </c>
      <c r="AB406" s="79"/>
      <c r="AC406" s="79" t="b">
        <v>0</v>
      </c>
      <c r="AD406" s="79">
        <v>0</v>
      </c>
      <c r="AE406" s="85" t="s">
        <v>1737</v>
      </c>
      <c r="AF406" s="79" t="b">
        <v>1</v>
      </c>
      <c r="AG406" s="79" t="s">
        <v>1751</v>
      </c>
      <c r="AH406" s="79"/>
      <c r="AI406" s="85" t="s">
        <v>1771</v>
      </c>
      <c r="AJ406" s="79" t="b">
        <v>0</v>
      </c>
      <c r="AK406" s="79">
        <v>4</v>
      </c>
      <c r="AL406" s="85" t="s">
        <v>1668</v>
      </c>
      <c r="AM406" s="79" t="s">
        <v>1773</v>
      </c>
      <c r="AN406" s="79" t="b">
        <v>0</v>
      </c>
      <c r="AO406" s="85" t="s">
        <v>1668</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9</v>
      </c>
      <c r="BC406" s="78" t="str">
        <f>REPLACE(INDEX(GroupVertices[Group],MATCH(Edges[[#This Row],[Vertex 2]],GroupVertices[Vertex],0)),1,1,"")</f>
        <v>9</v>
      </c>
      <c r="BD406" s="48"/>
      <c r="BE406" s="49"/>
      <c r="BF406" s="48"/>
      <c r="BG406" s="49"/>
      <c r="BH406" s="48"/>
      <c r="BI406" s="49"/>
      <c r="BJ406" s="48"/>
      <c r="BK406" s="49"/>
      <c r="BL406" s="48"/>
    </row>
    <row r="407" spans="1:64" ht="15">
      <c r="A407" s="64" t="s">
        <v>436</v>
      </c>
      <c r="B407" s="64" t="s">
        <v>420</v>
      </c>
      <c r="C407" s="65" t="s">
        <v>5054</v>
      </c>
      <c r="D407" s="66">
        <v>3</v>
      </c>
      <c r="E407" s="67" t="s">
        <v>132</v>
      </c>
      <c r="F407" s="68">
        <v>35</v>
      </c>
      <c r="G407" s="65"/>
      <c r="H407" s="69"/>
      <c r="I407" s="70"/>
      <c r="J407" s="70"/>
      <c r="K407" s="34" t="s">
        <v>65</v>
      </c>
      <c r="L407" s="77">
        <v>407</v>
      </c>
      <c r="M407" s="77"/>
      <c r="N407" s="72"/>
      <c r="O407" s="79" t="s">
        <v>506</v>
      </c>
      <c r="P407" s="81">
        <v>43785.704039351855</v>
      </c>
      <c r="Q407" s="79" t="s">
        <v>641</v>
      </c>
      <c r="R407" s="79"/>
      <c r="S407" s="79"/>
      <c r="T407" s="79" t="s">
        <v>819</v>
      </c>
      <c r="U407" s="79"/>
      <c r="V407" s="82" t="s">
        <v>1086</v>
      </c>
      <c r="W407" s="81">
        <v>43785.704039351855</v>
      </c>
      <c r="X407" s="82" t="s">
        <v>1375</v>
      </c>
      <c r="Y407" s="79"/>
      <c r="Z407" s="79"/>
      <c r="AA407" s="85" t="s">
        <v>1685</v>
      </c>
      <c r="AB407" s="79"/>
      <c r="AC407" s="79" t="b">
        <v>0</v>
      </c>
      <c r="AD407" s="79">
        <v>0</v>
      </c>
      <c r="AE407" s="85" t="s">
        <v>1737</v>
      </c>
      <c r="AF407" s="79" t="b">
        <v>1</v>
      </c>
      <c r="AG407" s="79" t="s">
        <v>1751</v>
      </c>
      <c r="AH407" s="79"/>
      <c r="AI407" s="85" t="s">
        <v>1771</v>
      </c>
      <c r="AJ407" s="79" t="b">
        <v>0</v>
      </c>
      <c r="AK407" s="79">
        <v>4</v>
      </c>
      <c r="AL407" s="85" t="s">
        <v>1668</v>
      </c>
      <c r="AM407" s="79" t="s">
        <v>1773</v>
      </c>
      <c r="AN407" s="79" t="b">
        <v>0</v>
      </c>
      <c r="AO407" s="85" t="s">
        <v>1668</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9</v>
      </c>
      <c r="BC407" s="78" t="str">
        <f>REPLACE(INDEX(GroupVertices[Group],MATCH(Edges[[#This Row],[Vertex 2]],GroupVertices[Vertex],0)),1,1,"")</f>
        <v>9</v>
      </c>
      <c r="BD407" s="48">
        <v>1</v>
      </c>
      <c r="BE407" s="49">
        <v>4.166666666666667</v>
      </c>
      <c r="BF407" s="48">
        <v>0</v>
      </c>
      <c r="BG407" s="49">
        <v>0</v>
      </c>
      <c r="BH407" s="48">
        <v>0</v>
      </c>
      <c r="BI407" s="49">
        <v>0</v>
      </c>
      <c r="BJ407" s="48">
        <v>23</v>
      </c>
      <c r="BK407" s="49">
        <v>95.83333333333333</v>
      </c>
      <c r="BL407" s="48">
        <v>24</v>
      </c>
    </row>
    <row r="408" spans="1:64" ht="15">
      <c r="A408" s="64" t="s">
        <v>437</v>
      </c>
      <c r="B408" s="64" t="s">
        <v>490</v>
      </c>
      <c r="C408" s="65" t="s">
        <v>5054</v>
      </c>
      <c r="D408" s="66">
        <v>3</v>
      </c>
      <c r="E408" s="67" t="s">
        <v>132</v>
      </c>
      <c r="F408" s="68">
        <v>35</v>
      </c>
      <c r="G408" s="65"/>
      <c r="H408" s="69"/>
      <c r="I408" s="70"/>
      <c r="J408" s="70"/>
      <c r="K408" s="34" t="s">
        <v>65</v>
      </c>
      <c r="L408" s="77">
        <v>408</v>
      </c>
      <c r="M408" s="77"/>
      <c r="N408" s="72"/>
      <c r="O408" s="79" t="s">
        <v>506</v>
      </c>
      <c r="P408" s="81">
        <v>43783.869988425926</v>
      </c>
      <c r="Q408" s="79" t="s">
        <v>644</v>
      </c>
      <c r="R408" s="79"/>
      <c r="S408" s="79"/>
      <c r="T408" s="79" t="s">
        <v>820</v>
      </c>
      <c r="U408" s="82" t="s">
        <v>874</v>
      </c>
      <c r="V408" s="82" t="s">
        <v>874</v>
      </c>
      <c r="W408" s="81">
        <v>43783.869988425926</v>
      </c>
      <c r="X408" s="82" t="s">
        <v>1376</v>
      </c>
      <c r="Y408" s="79"/>
      <c r="Z408" s="79"/>
      <c r="AA408" s="85" t="s">
        <v>1686</v>
      </c>
      <c r="AB408" s="79"/>
      <c r="AC408" s="79" t="b">
        <v>0</v>
      </c>
      <c r="AD408" s="79">
        <v>15</v>
      </c>
      <c r="AE408" s="85" t="s">
        <v>1737</v>
      </c>
      <c r="AF408" s="79" t="b">
        <v>0</v>
      </c>
      <c r="AG408" s="79" t="s">
        <v>1751</v>
      </c>
      <c r="AH408" s="79"/>
      <c r="AI408" s="85" t="s">
        <v>1737</v>
      </c>
      <c r="AJ408" s="79" t="b">
        <v>0</v>
      </c>
      <c r="AK408" s="79">
        <v>1</v>
      </c>
      <c r="AL408" s="85" t="s">
        <v>1737</v>
      </c>
      <c r="AM408" s="79" t="s">
        <v>1773</v>
      </c>
      <c r="AN408" s="79" t="b">
        <v>0</v>
      </c>
      <c r="AO408" s="85" t="s">
        <v>1686</v>
      </c>
      <c r="AP408" s="79" t="s">
        <v>176</v>
      </c>
      <c r="AQ408" s="79">
        <v>0</v>
      </c>
      <c r="AR408" s="79">
        <v>0</v>
      </c>
      <c r="AS408" s="79" t="s">
        <v>1808</v>
      </c>
      <c r="AT408" s="79" t="s">
        <v>1810</v>
      </c>
      <c r="AU408" s="79" t="s">
        <v>1813</v>
      </c>
      <c r="AV408" s="79" t="s">
        <v>1819</v>
      </c>
      <c r="AW408" s="79" t="s">
        <v>1824</v>
      </c>
      <c r="AX408" s="79" t="s">
        <v>1819</v>
      </c>
      <c r="AY408" s="79" t="s">
        <v>1831</v>
      </c>
      <c r="AZ408" s="82" t="s">
        <v>1835</v>
      </c>
      <c r="BA408">
        <v>1</v>
      </c>
      <c r="BB408" s="78" t="str">
        <f>REPLACE(INDEX(GroupVertices[Group],MATCH(Edges[[#This Row],[Vertex 1]],GroupVertices[Vertex],0)),1,1,"")</f>
        <v>18</v>
      </c>
      <c r="BC408" s="78" t="str">
        <f>REPLACE(INDEX(GroupVertices[Group],MATCH(Edges[[#This Row],[Vertex 2]],GroupVertices[Vertex],0)),1,1,"")</f>
        <v>18</v>
      </c>
      <c r="BD408" s="48"/>
      <c r="BE408" s="49"/>
      <c r="BF408" s="48"/>
      <c r="BG408" s="49"/>
      <c r="BH408" s="48"/>
      <c r="BI408" s="49"/>
      <c r="BJ408" s="48"/>
      <c r="BK408" s="49"/>
      <c r="BL408" s="48"/>
    </row>
    <row r="409" spans="1:64" ht="15">
      <c r="A409" s="64" t="s">
        <v>438</v>
      </c>
      <c r="B409" s="64" t="s">
        <v>490</v>
      </c>
      <c r="C409" s="65" t="s">
        <v>5054</v>
      </c>
      <c r="D409" s="66">
        <v>3</v>
      </c>
      <c r="E409" s="67" t="s">
        <v>132</v>
      </c>
      <c r="F409" s="68">
        <v>35</v>
      </c>
      <c r="G409" s="65"/>
      <c r="H409" s="69"/>
      <c r="I409" s="70"/>
      <c r="J409" s="70"/>
      <c r="K409" s="34" t="s">
        <v>65</v>
      </c>
      <c r="L409" s="77">
        <v>409</v>
      </c>
      <c r="M409" s="77"/>
      <c r="N409" s="72"/>
      <c r="O409" s="79" t="s">
        <v>506</v>
      </c>
      <c r="P409" s="81">
        <v>43785.705925925926</v>
      </c>
      <c r="Q409" s="79" t="s">
        <v>591</v>
      </c>
      <c r="R409" s="79"/>
      <c r="S409" s="79"/>
      <c r="T409" s="79" t="s">
        <v>796</v>
      </c>
      <c r="U409" s="79"/>
      <c r="V409" s="82" t="s">
        <v>1087</v>
      </c>
      <c r="W409" s="81">
        <v>43785.705925925926</v>
      </c>
      <c r="X409" s="82" t="s">
        <v>1377</v>
      </c>
      <c r="Y409" s="79"/>
      <c r="Z409" s="79"/>
      <c r="AA409" s="85" t="s">
        <v>1687</v>
      </c>
      <c r="AB409" s="79"/>
      <c r="AC409" s="79" t="b">
        <v>0</v>
      </c>
      <c r="AD409" s="79">
        <v>0</v>
      </c>
      <c r="AE409" s="85" t="s">
        <v>1737</v>
      </c>
      <c r="AF409" s="79" t="b">
        <v>0</v>
      </c>
      <c r="AG409" s="79" t="s">
        <v>1751</v>
      </c>
      <c r="AH409" s="79"/>
      <c r="AI409" s="85" t="s">
        <v>1737</v>
      </c>
      <c r="AJ409" s="79" t="b">
        <v>0</v>
      </c>
      <c r="AK409" s="79">
        <v>2</v>
      </c>
      <c r="AL409" s="85" t="s">
        <v>1686</v>
      </c>
      <c r="AM409" s="79" t="s">
        <v>1772</v>
      </c>
      <c r="AN409" s="79" t="b">
        <v>0</v>
      </c>
      <c r="AO409" s="85" t="s">
        <v>1686</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18</v>
      </c>
      <c r="BC409" s="78" t="str">
        <f>REPLACE(INDEX(GroupVertices[Group],MATCH(Edges[[#This Row],[Vertex 2]],GroupVertices[Vertex],0)),1,1,"")</f>
        <v>18</v>
      </c>
      <c r="BD409" s="48"/>
      <c r="BE409" s="49"/>
      <c r="BF409" s="48"/>
      <c r="BG409" s="49"/>
      <c r="BH409" s="48"/>
      <c r="BI409" s="49"/>
      <c r="BJ409" s="48"/>
      <c r="BK409" s="49"/>
      <c r="BL409" s="48"/>
    </row>
    <row r="410" spans="1:64" ht="15">
      <c r="A410" s="64" t="s">
        <v>437</v>
      </c>
      <c r="B410" s="64" t="s">
        <v>491</v>
      </c>
      <c r="C410" s="65" t="s">
        <v>5054</v>
      </c>
      <c r="D410" s="66">
        <v>3</v>
      </c>
      <c r="E410" s="67" t="s">
        <v>132</v>
      </c>
      <c r="F410" s="68">
        <v>35</v>
      </c>
      <c r="G410" s="65"/>
      <c r="H410" s="69"/>
      <c r="I410" s="70"/>
      <c r="J410" s="70"/>
      <c r="K410" s="34" t="s">
        <v>65</v>
      </c>
      <c r="L410" s="77">
        <v>410</v>
      </c>
      <c r="M410" s="77"/>
      <c r="N410" s="72"/>
      <c r="O410" s="79" t="s">
        <v>506</v>
      </c>
      <c r="P410" s="81">
        <v>43783.869988425926</v>
      </c>
      <c r="Q410" s="79" t="s">
        <v>644</v>
      </c>
      <c r="R410" s="79"/>
      <c r="S410" s="79"/>
      <c r="T410" s="79" t="s">
        <v>820</v>
      </c>
      <c r="U410" s="82" t="s">
        <v>874</v>
      </c>
      <c r="V410" s="82" t="s">
        <v>874</v>
      </c>
      <c r="W410" s="81">
        <v>43783.869988425926</v>
      </c>
      <c r="X410" s="82" t="s">
        <v>1376</v>
      </c>
      <c r="Y410" s="79"/>
      <c r="Z410" s="79"/>
      <c r="AA410" s="85" t="s">
        <v>1686</v>
      </c>
      <c r="AB410" s="79"/>
      <c r="AC410" s="79" t="b">
        <v>0</v>
      </c>
      <c r="AD410" s="79">
        <v>15</v>
      </c>
      <c r="AE410" s="85" t="s">
        <v>1737</v>
      </c>
      <c r="AF410" s="79" t="b">
        <v>0</v>
      </c>
      <c r="AG410" s="79" t="s">
        <v>1751</v>
      </c>
      <c r="AH410" s="79"/>
      <c r="AI410" s="85" t="s">
        <v>1737</v>
      </c>
      <c r="AJ410" s="79" t="b">
        <v>0</v>
      </c>
      <c r="AK410" s="79">
        <v>1</v>
      </c>
      <c r="AL410" s="85" t="s">
        <v>1737</v>
      </c>
      <c r="AM410" s="79" t="s">
        <v>1773</v>
      </c>
      <c r="AN410" s="79" t="b">
        <v>0</v>
      </c>
      <c r="AO410" s="85" t="s">
        <v>1686</v>
      </c>
      <c r="AP410" s="79" t="s">
        <v>176</v>
      </c>
      <c r="AQ410" s="79">
        <v>0</v>
      </c>
      <c r="AR410" s="79">
        <v>0</v>
      </c>
      <c r="AS410" s="79" t="s">
        <v>1808</v>
      </c>
      <c r="AT410" s="79" t="s">
        <v>1810</v>
      </c>
      <c r="AU410" s="79" t="s">
        <v>1813</v>
      </c>
      <c r="AV410" s="79" t="s">
        <v>1819</v>
      </c>
      <c r="AW410" s="79" t="s">
        <v>1824</v>
      </c>
      <c r="AX410" s="79" t="s">
        <v>1819</v>
      </c>
      <c r="AY410" s="79" t="s">
        <v>1831</v>
      </c>
      <c r="AZ410" s="82" t="s">
        <v>1835</v>
      </c>
      <c r="BA410">
        <v>1</v>
      </c>
      <c r="BB410" s="78" t="str">
        <f>REPLACE(INDEX(GroupVertices[Group],MATCH(Edges[[#This Row],[Vertex 1]],GroupVertices[Vertex],0)),1,1,"")</f>
        <v>18</v>
      </c>
      <c r="BC410" s="78" t="str">
        <f>REPLACE(INDEX(GroupVertices[Group],MATCH(Edges[[#This Row],[Vertex 2]],GroupVertices[Vertex],0)),1,1,"")</f>
        <v>18</v>
      </c>
      <c r="BD410" s="48">
        <v>2</v>
      </c>
      <c r="BE410" s="49">
        <v>10</v>
      </c>
      <c r="BF410" s="48">
        <v>0</v>
      </c>
      <c r="BG410" s="49">
        <v>0</v>
      </c>
      <c r="BH410" s="48">
        <v>0</v>
      </c>
      <c r="BI410" s="49">
        <v>0</v>
      </c>
      <c r="BJ410" s="48">
        <v>18</v>
      </c>
      <c r="BK410" s="49">
        <v>90</v>
      </c>
      <c r="BL410" s="48">
        <v>20</v>
      </c>
    </row>
    <row r="411" spans="1:64" ht="15">
      <c r="A411" s="64" t="s">
        <v>438</v>
      </c>
      <c r="B411" s="64" t="s">
        <v>491</v>
      </c>
      <c r="C411" s="65" t="s">
        <v>5054</v>
      </c>
      <c r="D411" s="66">
        <v>3</v>
      </c>
      <c r="E411" s="67" t="s">
        <v>132</v>
      </c>
      <c r="F411" s="68">
        <v>35</v>
      </c>
      <c r="G411" s="65"/>
      <c r="H411" s="69"/>
      <c r="I411" s="70"/>
      <c r="J411" s="70"/>
      <c r="K411" s="34" t="s">
        <v>65</v>
      </c>
      <c r="L411" s="77">
        <v>411</v>
      </c>
      <c r="M411" s="77"/>
      <c r="N411" s="72"/>
      <c r="O411" s="79" t="s">
        <v>506</v>
      </c>
      <c r="P411" s="81">
        <v>43785.705925925926</v>
      </c>
      <c r="Q411" s="79" t="s">
        <v>591</v>
      </c>
      <c r="R411" s="79"/>
      <c r="S411" s="79"/>
      <c r="T411" s="79" t="s">
        <v>796</v>
      </c>
      <c r="U411" s="79"/>
      <c r="V411" s="82" t="s">
        <v>1087</v>
      </c>
      <c r="W411" s="81">
        <v>43785.705925925926</v>
      </c>
      <c r="X411" s="82" t="s">
        <v>1377</v>
      </c>
      <c r="Y411" s="79"/>
      <c r="Z411" s="79"/>
      <c r="AA411" s="85" t="s">
        <v>1687</v>
      </c>
      <c r="AB411" s="79"/>
      <c r="AC411" s="79" t="b">
        <v>0</v>
      </c>
      <c r="AD411" s="79">
        <v>0</v>
      </c>
      <c r="AE411" s="85" t="s">
        <v>1737</v>
      </c>
      <c r="AF411" s="79" t="b">
        <v>0</v>
      </c>
      <c r="AG411" s="79" t="s">
        <v>1751</v>
      </c>
      <c r="AH411" s="79"/>
      <c r="AI411" s="85" t="s">
        <v>1737</v>
      </c>
      <c r="AJ411" s="79" t="b">
        <v>0</v>
      </c>
      <c r="AK411" s="79">
        <v>2</v>
      </c>
      <c r="AL411" s="85" t="s">
        <v>1686</v>
      </c>
      <c r="AM411" s="79" t="s">
        <v>1772</v>
      </c>
      <c r="AN411" s="79" t="b">
        <v>0</v>
      </c>
      <c r="AO411" s="85" t="s">
        <v>1686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18</v>
      </c>
      <c r="BC411" s="78" t="str">
        <f>REPLACE(INDEX(GroupVertices[Group],MATCH(Edges[[#This Row],[Vertex 2]],GroupVertices[Vertex],0)),1,1,"")</f>
        <v>18</v>
      </c>
      <c r="BD411" s="48"/>
      <c r="BE411" s="49"/>
      <c r="BF411" s="48"/>
      <c r="BG411" s="49"/>
      <c r="BH411" s="48"/>
      <c r="BI411" s="49"/>
      <c r="BJ411" s="48"/>
      <c r="BK411" s="49"/>
      <c r="BL411" s="48"/>
    </row>
    <row r="412" spans="1:64" ht="15">
      <c r="A412" s="64" t="s">
        <v>438</v>
      </c>
      <c r="B412" s="64" t="s">
        <v>437</v>
      </c>
      <c r="C412" s="65" t="s">
        <v>5054</v>
      </c>
      <c r="D412" s="66">
        <v>3</v>
      </c>
      <c r="E412" s="67" t="s">
        <v>132</v>
      </c>
      <c r="F412" s="68">
        <v>35</v>
      </c>
      <c r="G412" s="65"/>
      <c r="H412" s="69"/>
      <c r="I412" s="70"/>
      <c r="J412" s="70"/>
      <c r="K412" s="34" t="s">
        <v>65</v>
      </c>
      <c r="L412" s="77">
        <v>412</v>
      </c>
      <c r="M412" s="77"/>
      <c r="N412" s="72"/>
      <c r="O412" s="79" t="s">
        <v>506</v>
      </c>
      <c r="P412" s="81">
        <v>43785.705925925926</v>
      </c>
      <c r="Q412" s="79" t="s">
        <v>591</v>
      </c>
      <c r="R412" s="79"/>
      <c r="S412" s="79"/>
      <c r="T412" s="79" t="s">
        <v>796</v>
      </c>
      <c r="U412" s="79"/>
      <c r="V412" s="82" t="s">
        <v>1087</v>
      </c>
      <c r="W412" s="81">
        <v>43785.705925925926</v>
      </c>
      <c r="X412" s="82" t="s">
        <v>1377</v>
      </c>
      <c r="Y412" s="79"/>
      <c r="Z412" s="79"/>
      <c r="AA412" s="85" t="s">
        <v>1687</v>
      </c>
      <c r="AB412" s="79"/>
      <c r="AC412" s="79" t="b">
        <v>0</v>
      </c>
      <c r="AD412" s="79">
        <v>0</v>
      </c>
      <c r="AE412" s="85" t="s">
        <v>1737</v>
      </c>
      <c r="AF412" s="79" t="b">
        <v>0</v>
      </c>
      <c r="AG412" s="79" t="s">
        <v>1751</v>
      </c>
      <c r="AH412" s="79"/>
      <c r="AI412" s="85" t="s">
        <v>1737</v>
      </c>
      <c r="AJ412" s="79" t="b">
        <v>0</v>
      </c>
      <c r="AK412" s="79">
        <v>2</v>
      </c>
      <c r="AL412" s="85" t="s">
        <v>1686</v>
      </c>
      <c r="AM412" s="79" t="s">
        <v>1772</v>
      </c>
      <c r="AN412" s="79" t="b">
        <v>0</v>
      </c>
      <c r="AO412" s="85" t="s">
        <v>1686</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18</v>
      </c>
      <c r="BC412" s="78" t="str">
        <f>REPLACE(INDEX(GroupVertices[Group],MATCH(Edges[[#This Row],[Vertex 2]],GroupVertices[Vertex],0)),1,1,"")</f>
        <v>18</v>
      </c>
      <c r="BD412" s="48">
        <v>2</v>
      </c>
      <c r="BE412" s="49">
        <v>9.090909090909092</v>
      </c>
      <c r="BF412" s="48">
        <v>0</v>
      </c>
      <c r="BG412" s="49">
        <v>0</v>
      </c>
      <c r="BH412" s="48">
        <v>0</v>
      </c>
      <c r="BI412" s="49">
        <v>0</v>
      </c>
      <c r="BJ412" s="48">
        <v>20</v>
      </c>
      <c r="BK412" s="49">
        <v>90.9090909090909</v>
      </c>
      <c r="BL412" s="48">
        <v>22</v>
      </c>
    </row>
    <row r="413" spans="1:64" ht="15">
      <c r="A413" s="64" t="s">
        <v>439</v>
      </c>
      <c r="B413" s="64" t="s">
        <v>439</v>
      </c>
      <c r="C413" s="65" t="s">
        <v>5054</v>
      </c>
      <c r="D413" s="66">
        <v>3</v>
      </c>
      <c r="E413" s="67" t="s">
        <v>132</v>
      </c>
      <c r="F413" s="68">
        <v>35</v>
      </c>
      <c r="G413" s="65"/>
      <c r="H413" s="69"/>
      <c r="I413" s="70"/>
      <c r="J413" s="70"/>
      <c r="K413" s="34" t="s">
        <v>65</v>
      </c>
      <c r="L413" s="77">
        <v>413</v>
      </c>
      <c r="M413" s="77"/>
      <c r="N413" s="72"/>
      <c r="O413" s="79" t="s">
        <v>176</v>
      </c>
      <c r="P413" s="81">
        <v>43785.92456018519</v>
      </c>
      <c r="Q413" s="79" t="s">
        <v>645</v>
      </c>
      <c r="R413" s="79"/>
      <c r="S413" s="79"/>
      <c r="T413" s="79" t="s">
        <v>821</v>
      </c>
      <c r="U413" s="82" t="s">
        <v>875</v>
      </c>
      <c r="V413" s="82" t="s">
        <v>875</v>
      </c>
      <c r="W413" s="81">
        <v>43785.92456018519</v>
      </c>
      <c r="X413" s="82" t="s">
        <v>1378</v>
      </c>
      <c r="Y413" s="79"/>
      <c r="Z413" s="79"/>
      <c r="AA413" s="85" t="s">
        <v>1688</v>
      </c>
      <c r="AB413" s="79"/>
      <c r="AC413" s="79" t="b">
        <v>0</v>
      </c>
      <c r="AD413" s="79">
        <v>0</v>
      </c>
      <c r="AE413" s="85" t="s">
        <v>1737</v>
      </c>
      <c r="AF413" s="79" t="b">
        <v>0</v>
      </c>
      <c r="AG413" s="79" t="s">
        <v>1751</v>
      </c>
      <c r="AH413" s="79"/>
      <c r="AI413" s="85" t="s">
        <v>1737</v>
      </c>
      <c r="AJ413" s="79" t="b">
        <v>0</v>
      </c>
      <c r="AK413" s="79">
        <v>0</v>
      </c>
      <c r="AL413" s="85" t="s">
        <v>1737</v>
      </c>
      <c r="AM413" s="79" t="s">
        <v>1772</v>
      </c>
      <c r="AN413" s="79" t="b">
        <v>0</v>
      </c>
      <c r="AO413" s="85" t="s">
        <v>1688</v>
      </c>
      <c r="AP413" s="79" t="s">
        <v>176</v>
      </c>
      <c r="AQ413" s="79">
        <v>0</v>
      </c>
      <c r="AR413" s="79">
        <v>0</v>
      </c>
      <c r="AS413" s="79" t="s">
        <v>1809</v>
      </c>
      <c r="AT413" s="79" t="s">
        <v>1812</v>
      </c>
      <c r="AU413" s="79" t="s">
        <v>1815</v>
      </c>
      <c r="AV413" s="79" t="s">
        <v>1820</v>
      </c>
      <c r="AW413" s="79" t="s">
        <v>1825</v>
      </c>
      <c r="AX413" s="79" t="s">
        <v>1829</v>
      </c>
      <c r="AY413" s="79" t="s">
        <v>1830</v>
      </c>
      <c r="AZ413" s="82" t="s">
        <v>1836</v>
      </c>
      <c r="BA413">
        <v>1</v>
      </c>
      <c r="BB413" s="78" t="str">
        <f>REPLACE(INDEX(GroupVertices[Group],MATCH(Edges[[#This Row],[Vertex 1]],GroupVertices[Vertex],0)),1,1,"")</f>
        <v>3</v>
      </c>
      <c r="BC413" s="78" t="str">
        <f>REPLACE(INDEX(GroupVertices[Group],MATCH(Edges[[#This Row],[Vertex 2]],GroupVertices[Vertex],0)),1,1,"")</f>
        <v>3</v>
      </c>
      <c r="BD413" s="48">
        <v>0</v>
      </c>
      <c r="BE413" s="49">
        <v>0</v>
      </c>
      <c r="BF413" s="48">
        <v>0</v>
      </c>
      <c r="BG413" s="49">
        <v>0</v>
      </c>
      <c r="BH413" s="48">
        <v>0</v>
      </c>
      <c r="BI413" s="49">
        <v>0</v>
      </c>
      <c r="BJ413" s="48">
        <v>10</v>
      </c>
      <c r="BK413" s="49">
        <v>100</v>
      </c>
      <c r="BL413" s="48">
        <v>10</v>
      </c>
    </row>
    <row r="414" spans="1:64" ht="15">
      <c r="A414" s="64" t="s">
        <v>440</v>
      </c>
      <c r="B414" s="64" t="s">
        <v>444</v>
      </c>
      <c r="C414" s="65" t="s">
        <v>5054</v>
      </c>
      <c r="D414" s="66">
        <v>3</v>
      </c>
      <c r="E414" s="67" t="s">
        <v>132</v>
      </c>
      <c r="F414" s="68">
        <v>35</v>
      </c>
      <c r="G414" s="65"/>
      <c r="H414" s="69"/>
      <c r="I414" s="70"/>
      <c r="J414" s="70"/>
      <c r="K414" s="34" t="s">
        <v>65</v>
      </c>
      <c r="L414" s="77">
        <v>414</v>
      </c>
      <c r="M414" s="77"/>
      <c r="N414" s="72"/>
      <c r="O414" s="79" t="s">
        <v>506</v>
      </c>
      <c r="P414" s="81">
        <v>43786.04027777778</v>
      </c>
      <c r="Q414" s="79" t="s">
        <v>646</v>
      </c>
      <c r="R414" s="79"/>
      <c r="S414" s="79"/>
      <c r="T414" s="79" t="s">
        <v>746</v>
      </c>
      <c r="U414" s="79"/>
      <c r="V414" s="82" t="s">
        <v>1088</v>
      </c>
      <c r="W414" s="81">
        <v>43786.04027777778</v>
      </c>
      <c r="X414" s="82" t="s">
        <v>1379</v>
      </c>
      <c r="Y414" s="79"/>
      <c r="Z414" s="79"/>
      <c r="AA414" s="85" t="s">
        <v>1689</v>
      </c>
      <c r="AB414" s="79"/>
      <c r="AC414" s="79" t="b">
        <v>0</v>
      </c>
      <c r="AD414" s="79">
        <v>0</v>
      </c>
      <c r="AE414" s="85" t="s">
        <v>1737</v>
      </c>
      <c r="AF414" s="79" t="b">
        <v>0</v>
      </c>
      <c r="AG414" s="79" t="s">
        <v>1751</v>
      </c>
      <c r="AH414" s="79"/>
      <c r="AI414" s="85" t="s">
        <v>1737</v>
      </c>
      <c r="AJ414" s="79" t="b">
        <v>0</v>
      </c>
      <c r="AK414" s="79">
        <v>2</v>
      </c>
      <c r="AL414" s="85" t="s">
        <v>1697</v>
      </c>
      <c r="AM414" s="79" t="s">
        <v>1780</v>
      </c>
      <c r="AN414" s="79" t="b">
        <v>0</v>
      </c>
      <c r="AO414" s="85" t="s">
        <v>1697</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13</v>
      </c>
      <c r="BC414" s="78" t="str">
        <f>REPLACE(INDEX(GroupVertices[Group],MATCH(Edges[[#This Row],[Vertex 2]],GroupVertices[Vertex],0)),1,1,"")</f>
        <v>13</v>
      </c>
      <c r="BD414" s="48">
        <v>1</v>
      </c>
      <c r="BE414" s="49">
        <v>3.8461538461538463</v>
      </c>
      <c r="BF414" s="48">
        <v>0</v>
      </c>
      <c r="BG414" s="49">
        <v>0</v>
      </c>
      <c r="BH414" s="48">
        <v>0</v>
      </c>
      <c r="BI414" s="49">
        <v>0</v>
      </c>
      <c r="BJ414" s="48">
        <v>25</v>
      </c>
      <c r="BK414" s="49">
        <v>96.15384615384616</v>
      </c>
      <c r="BL414" s="48">
        <v>26</v>
      </c>
    </row>
    <row r="415" spans="1:64" ht="15">
      <c r="A415" s="64" t="s">
        <v>441</v>
      </c>
      <c r="B415" s="64" t="s">
        <v>359</v>
      </c>
      <c r="C415" s="65" t="s">
        <v>5054</v>
      </c>
      <c r="D415" s="66">
        <v>3</v>
      </c>
      <c r="E415" s="67" t="s">
        <v>132</v>
      </c>
      <c r="F415" s="68">
        <v>35</v>
      </c>
      <c r="G415" s="65"/>
      <c r="H415" s="69"/>
      <c r="I415" s="70"/>
      <c r="J415" s="70"/>
      <c r="K415" s="34" t="s">
        <v>65</v>
      </c>
      <c r="L415" s="77">
        <v>415</v>
      </c>
      <c r="M415" s="77"/>
      <c r="N415" s="72"/>
      <c r="O415" s="79" t="s">
        <v>506</v>
      </c>
      <c r="P415" s="81">
        <v>43786.49928240741</v>
      </c>
      <c r="Q415" s="79" t="s">
        <v>556</v>
      </c>
      <c r="R415" s="82" t="s">
        <v>682</v>
      </c>
      <c r="S415" s="79" t="s">
        <v>726</v>
      </c>
      <c r="T415" s="79" t="s">
        <v>772</v>
      </c>
      <c r="U415" s="79"/>
      <c r="V415" s="82" t="s">
        <v>1089</v>
      </c>
      <c r="W415" s="81">
        <v>43786.49928240741</v>
      </c>
      <c r="X415" s="82" t="s">
        <v>1380</v>
      </c>
      <c r="Y415" s="79"/>
      <c r="Z415" s="79"/>
      <c r="AA415" s="85" t="s">
        <v>1690</v>
      </c>
      <c r="AB415" s="79"/>
      <c r="AC415" s="79" t="b">
        <v>0</v>
      </c>
      <c r="AD415" s="79">
        <v>0</v>
      </c>
      <c r="AE415" s="85" t="s">
        <v>1737</v>
      </c>
      <c r="AF415" s="79" t="b">
        <v>1</v>
      </c>
      <c r="AG415" s="79" t="s">
        <v>1751</v>
      </c>
      <c r="AH415" s="79"/>
      <c r="AI415" s="85" t="s">
        <v>1765</v>
      </c>
      <c r="AJ415" s="79" t="b">
        <v>0</v>
      </c>
      <c r="AK415" s="79">
        <v>30</v>
      </c>
      <c r="AL415" s="85" t="s">
        <v>1584</v>
      </c>
      <c r="AM415" s="79" t="s">
        <v>1773</v>
      </c>
      <c r="AN415" s="79" t="b">
        <v>0</v>
      </c>
      <c r="AO415" s="85" t="s">
        <v>1584</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v>3</v>
      </c>
      <c r="BE415" s="49">
        <v>16.666666666666668</v>
      </c>
      <c r="BF415" s="48">
        <v>0</v>
      </c>
      <c r="BG415" s="49">
        <v>0</v>
      </c>
      <c r="BH415" s="48">
        <v>0</v>
      </c>
      <c r="BI415" s="49">
        <v>0</v>
      </c>
      <c r="BJ415" s="48">
        <v>15</v>
      </c>
      <c r="BK415" s="49">
        <v>83.33333333333333</v>
      </c>
      <c r="BL415" s="48">
        <v>18</v>
      </c>
    </row>
    <row r="416" spans="1:64" ht="15">
      <c r="A416" s="64" t="s">
        <v>359</v>
      </c>
      <c r="B416" s="64" t="s">
        <v>359</v>
      </c>
      <c r="C416" s="65" t="s">
        <v>5056</v>
      </c>
      <c r="D416" s="66">
        <v>10</v>
      </c>
      <c r="E416" s="67" t="s">
        <v>136</v>
      </c>
      <c r="F416" s="68">
        <v>12</v>
      </c>
      <c r="G416" s="65"/>
      <c r="H416" s="69"/>
      <c r="I416" s="70"/>
      <c r="J416" s="70"/>
      <c r="K416" s="34" t="s">
        <v>65</v>
      </c>
      <c r="L416" s="77">
        <v>416</v>
      </c>
      <c r="M416" s="77"/>
      <c r="N416" s="72"/>
      <c r="O416" s="79" t="s">
        <v>176</v>
      </c>
      <c r="P416" s="81">
        <v>43780.69136574074</v>
      </c>
      <c r="Q416" s="79" t="s">
        <v>556</v>
      </c>
      <c r="R416" s="82" t="s">
        <v>682</v>
      </c>
      <c r="S416" s="79" t="s">
        <v>726</v>
      </c>
      <c r="T416" s="79" t="s">
        <v>772</v>
      </c>
      <c r="U416" s="79"/>
      <c r="V416" s="82" t="s">
        <v>1018</v>
      </c>
      <c r="W416" s="81">
        <v>43780.69136574074</v>
      </c>
      <c r="X416" s="82" t="s">
        <v>1381</v>
      </c>
      <c r="Y416" s="79"/>
      <c r="Z416" s="79"/>
      <c r="AA416" s="85" t="s">
        <v>1691</v>
      </c>
      <c r="AB416" s="79"/>
      <c r="AC416" s="79" t="b">
        <v>0</v>
      </c>
      <c r="AD416" s="79">
        <v>0</v>
      </c>
      <c r="AE416" s="85" t="s">
        <v>1737</v>
      </c>
      <c r="AF416" s="79" t="b">
        <v>1</v>
      </c>
      <c r="AG416" s="79" t="s">
        <v>1751</v>
      </c>
      <c r="AH416" s="79"/>
      <c r="AI416" s="85" t="s">
        <v>1765</v>
      </c>
      <c r="AJ416" s="79" t="b">
        <v>0</v>
      </c>
      <c r="AK416" s="79">
        <v>11</v>
      </c>
      <c r="AL416" s="85" t="s">
        <v>1584</v>
      </c>
      <c r="AM416" s="79" t="s">
        <v>1772</v>
      </c>
      <c r="AN416" s="79" t="b">
        <v>0</v>
      </c>
      <c r="AO416" s="85" t="s">
        <v>1584</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2</v>
      </c>
      <c r="BC416" s="78" t="str">
        <f>REPLACE(INDEX(GroupVertices[Group],MATCH(Edges[[#This Row],[Vertex 2]],GroupVertices[Vertex],0)),1,1,"")</f>
        <v>2</v>
      </c>
      <c r="BD416" s="48">
        <v>3</v>
      </c>
      <c r="BE416" s="49">
        <v>16.666666666666668</v>
      </c>
      <c r="BF416" s="48">
        <v>0</v>
      </c>
      <c r="BG416" s="49">
        <v>0</v>
      </c>
      <c r="BH416" s="48">
        <v>0</v>
      </c>
      <c r="BI416" s="49">
        <v>0</v>
      </c>
      <c r="BJ416" s="48">
        <v>15</v>
      </c>
      <c r="BK416" s="49">
        <v>83.33333333333333</v>
      </c>
      <c r="BL416" s="48">
        <v>18</v>
      </c>
    </row>
    <row r="417" spans="1:64" ht="15">
      <c r="A417" s="64" t="s">
        <v>359</v>
      </c>
      <c r="B417" s="64" t="s">
        <v>359</v>
      </c>
      <c r="C417" s="65" t="s">
        <v>5056</v>
      </c>
      <c r="D417" s="66">
        <v>10</v>
      </c>
      <c r="E417" s="67" t="s">
        <v>136</v>
      </c>
      <c r="F417" s="68">
        <v>12</v>
      </c>
      <c r="G417" s="65"/>
      <c r="H417" s="69"/>
      <c r="I417" s="70"/>
      <c r="J417" s="70"/>
      <c r="K417" s="34" t="s">
        <v>65</v>
      </c>
      <c r="L417" s="77">
        <v>417</v>
      </c>
      <c r="M417" s="77"/>
      <c r="N417" s="72"/>
      <c r="O417" s="79" t="s">
        <v>176</v>
      </c>
      <c r="P417" s="81">
        <v>43781.591898148145</v>
      </c>
      <c r="Q417" s="79" t="s">
        <v>556</v>
      </c>
      <c r="R417" s="82" t="s">
        <v>682</v>
      </c>
      <c r="S417" s="79" t="s">
        <v>726</v>
      </c>
      <c r="T417" s="79" t="s">
        <v>772</v>
      </c>
      <c r="U417" s="79"/>
      <c r="V417" s="82" t="s">
        <v>1018</v>
      </c>
      <c r="W417" s="81">
        <v>43781.591898148145</v>
      </c>
      <c r="X417" s="82" t="s">
        <v>1382</v>
      </c>
      <c r="Y417" s="79"/>
      <c r="Z417" s="79"/>
      <c r="AA417" s="85" t="s">
        <v>1692</v>
      </c>
      <c r="AB417" s="79"/>
      <c r="AC417" s="79" t="b">
        <v>0</v>
      </c>
      <c r="AD417" s="79">
        <v>0</v>
      </c>
      <c r="AE417" s="85" t="s">
        <v>1737</v>
      </c>
      <c r="AF417" s="79" t="b">
        <v>1</v>
      </c>
      <c r="AG417" s="79" t="s">
        <v>1751</v>
      </c>
      <c r="AH417" s="79"/>
      <c r="AI417" s="85" t="s">
        <v>1765</v>
      </c>
      <c r="AJ417" s="79" t="b">
        <v>0</v>
      </c>
      <c r="AK417" s="79">
        <v>19</v>
      </c>
      <c r="AL417" s="85" t="s">
        <v>1584</v>
      </c>
      <c r="AM417" s="79" t="s">
        <v>1772</v>
      </c>
      <c r="AN417" s="79" t="b">
        <v>0</v>
      </c>
      <c r="AO417" s="85" t="s">
        <v>1584</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2</v>
      </c>
      <c r="BC417" s="78" t="str">
        <f>REPLACE(INDEX(GroupVertices[Group],MATCH(Edges[[#This Row],[Vertex 2]],GroupVertices[Vertex],0)),1,1,"")</f>
        <v>2</v>
      </c>
      <c r="BD417" s="48">
        <v>3</v>
      </c>
      <c r="BE417" s="49">
        <v>16.666666666666668</v>
      </c>
      <c r="BF417" s="48">
        <v>0</v>
      </c>
      <c r="BG417" s="49">
        <v>0</v>
      </c>
      <c r="BH417" s="48">
        <v>0</v>
      </c>
      <c r="BI417" s="49">
        <v>0</v>
      </c>
      <c r="BJ417" s="48">
        <v>15</v>
      </c>
      <c r="BK417" s="49">
        <v>83.33333333333333</v>
      </c>
      <c r="BL417" s="48">
        <v>18</v>
      </c>
    </row>
    <row r="418" spans="1:64" ht="15">
      <c r="A418" s="64" t="s">
        <v>359</v>
      </c>
      <c r="B418" s="64" t="s">
        <v>359</v>
      </c>
      <c r="C418" s="65" t="s">
        <v>5056</v>
      </c>
      <c r="D418" s="66">
        <v>10</v>
      </c>
      <c r="E418" s="67" t="s">
        <v>136</v>
      </c>
      <c r="F418" s="68">
        <v>12</v>
      </c>
      <c r="G418" s="65"/>
      <c r="H418" s="69"/>
      <c r="I418" s="70"/>
      <c r="J418" s="70"/>
      <c r="K418" s="34" t="s">
        <v>65</v>
      </c>
      <c r="L418" s="77">
        <v>418</v>
      </c>
      <c r="M418" s="77"/>
      <c r="N418" s="72"/>
      <c r="O418" s="79" t="s">
        <v>176</v>
      </c>
      <c r="P418" s="81">
        <v>43783.39366898148</v>
      </c>
      <c r="Q418" s="79" t="s">
        <v>556</v>
      </c>
      <c r="R418" s="82" t="s">
        <v>682</v>
      </c>
      <c r="S418" s="79" t="s">
        <v>726</v>
      </c>
      <c r="T418" s="79" t="s">
        <v>772</v>
      </c>
      <c r="U418" s="79"/>
      <c r="V418" s="82" t="s">
        <v>1018</v>
      </c>
      <c r="W418" s="81">
        <v>43783.39366898148</v>
      </c>
      <c r="X418" s="82" t="s">
        <v>1383</v>
      </c>
      <c r="Y418" s="79"/>
      <c r="Z418" s="79"/>
      <c r="AA418" s="85" t="s">
        <v>1693</v>
      </c>
      <c r="AB418" s="79"/>
      <c r="AC418" s="79" t="b">
        <v>0</v>
      </c>
      <c r="AD418" s="79">
        <v>0</v>
      </c>
      <c r="AE418" s="85" t="s">
        <v>1737</v>
      </c>
      <c r="AF418" s="79" t="b">
        <v>1</v>
      </c>
      <c r="AG418" s="79" t="s">
        <v>1751</v>
      </c>
      <c r="AH418" s="79"/>
      <c r="AI418" s="85" t="s">
        <v>1765</v>
      </c>
      <c r="AJ418" s="79" t="b">
        <v>0</v>
      </c>
      <c r="AK418" s="79">
        <v>26</v>
      </c>
      <c r="AL418" s="85" t="s">
        <v>1584</v>
      </c>
      <c r="AM418" s="79" t="s">
        <v>1772</v>
      </c>
      <c r="AN418" s="79" t="b">
        <v>0</v>
      </c>
      <c r="AO418" s="85" t="s">
        <v>1584</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2</v>
      </c>
      <c r="BC418" s="78" t="str">
        <f>REPLACE(INDEX(GroupVertices[Group],MATCH(Edges[[#This Row],[Vertex 2]],GroupVertices[Vertex],0)),1,1,"")</f>
        <v>2</v>
      </c>
      <c r="BD418" s="48">
        <v>3</v>
      </c>
      <c r="BE418" s="49">
        <v>16.666666666666668</v>
      </c>
      <c r="BF418" s="48">
        <v>0</v>
      </c>
      <c r="BG418" s="49">
        <v>0</v>
      </c>
      <c r="BH418" s="48">
        <v>0</v>
      </c>
      <c r="BI418" s="49">
        <v>0</v>
      </c>
      <c r="BJ418" s="48">
        <v>15</v>
      </c>
      <c r="BK418" s="49">
        <v>83.33333333333333</v>
      </c>
      <c r="BL418" s="48">
        <v>18</v>
      </c>
    </row>
    <row r="419" spans="1:64" ht="15">
      <c r="A419" s="64" t="s">
        <v>359</v>
      </c>
      <c r="B419" s="64" t="s">
        <v>359</v>
      </c>
      <c r="C419" s="65" t="s">
        <v>5056</v>
      </c>
      <c r="D419" s="66">
        <v>10</v>
      </c>
      <c r="E419" s="67" t="s">
        <v>136</v>
      </c>
      <c r="F419" s="68">
        <v>12</v>
      </c>
      <c r="G419" s="65"/>
      <c r="H419" s="69"/>
      <c r="I419" s="70"/>
      <c r="J419" s="70"/>
      <c r="K419" s="34" t="s">
        <v>65</v>
      </c>
      <c r="L419" s="77">
        <v>419</v>
      </c>
      <c r="M419" s="77"/>
      <c r="N419" s="72"/>
      <c r="O419" s="79" t="s">
        <v>176</v>
      </c>
      <c r="P419" s="81">
        <v>43784.50356481481</v>
      </c>
      <c r="Q419" s="79" t="s">
        <v>556</v>
      </c>
      <c r="R419" s="82" t="s">
        <v>682</v>
      </c>
      <c r="S419" s="79" t="s">
        <v>726</v>
      </c>
      <c r="T419" s="79" t="s">
        <v>772</v>
      </c>
      <c r="U419" s="79"/>
      <c r="V419" s="82" t="s">
        <v>1018</v>
      </c>
      <c r="W419" s="81">
        <v>43784.50356481481</v>
      </c>
      <c r="X419" s="82" t="s">
        <v>1384</v>
      </c>
      <c r="Y419" s="79"/>
      <c r="Z419" s="79"/>
      <c r="AA419" s="85" t="s">
        <v>1694</v>
      </c>
      <c r="AB419" s="79"/>
      <c r="AC419" s="79" t="b">
        <v>0</v>
      </c>
      <c r="AD419" s="79">
        <v>0</v>
      </c>
      <c r="AE419" s="85" t="s">
        <v>1737</v>
      </c>
      <c r="AF419" s="79" t="b">
        <v>1</v>
      </c>
      <c r="AG419" s="79" t="s">
        <v>1751</v>
      </c>
      <c r="AH419" s="79"/>
      <c r="AI419" s="85" t="s">
        <v>1765</v>
      </c>
      <c r="AJ419" s="79" t="b">
        <v>0</v>
      </c>
      <c r="AK419" s="79">
        <v>26</v>
      </c>
      <c r="AL419" s="85" t="s">
        <v>1584</v>
      </c>
      <c r="AM419" s="79" t="s">
        <v>1772</v>
      </c>
      <c r="AN419" s="79" t="b">
        <v>0</v>
      </c>
      <c r="AO419" s="85" t="s">
        <v>1584</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2</v>
      </c>
      <c r="BC419" s="78" t="str">
        <f>REPLACE(INDEX(GroupVertices[Group],MATCH(Edges[[#This Row],[Vertex 2]],GroupVertices[Vertex],0)),1,1,"")</f>
        <v>2</v>
      </c>
      <c r="BD419" s="48">
        <v>3</v>
      </c>
      <c r="BE419" s="49">
        <v>16.666666666666668</v>
      </c>
      <c r="BF419" s="48">
        <v>0</v>
      </c>
      <c r="BG419" s="49">
        <v>0</v>
      </c>
      <c r="BH419" s="48">
        <v>0</v>
      </c>
      <c r="BI419" s="49">
        <v>0</v>
      </c>
      <c r="BJ419" s="48">
        <v>15</v>
      </c>
      <c r="BK419" s="49">
        <v>83.33333333333333</v>
      </c>
      <c r="BL419" s="48">
        <v>18</v>
      </c>
    </row>
    <row r="420" spans="1:64" ht="15">
      <c r="A420" s="64" t="s">
        <v>442</v>
      </c>
      <c r="B420" s="64" t="s">
        <v>359</v>
      </c>
      <c r="C420" s="65" t="s">
        <v>5054</v>
      </c>
      <c r="D420" s="66">
        <v>3</v>
      </c>
      <c r="E420" s="67" t="s">
        <v>132</v>
      </c>
      <c r="F420" s="68">
        <v>35</v>
      </c>
      <c r="G420" s="65"/>
      <c r="H420" s="69"/>
      <c r="I420" s="70"/>
      <c r="J420" s="70"/>
      <c r="K420" s="34" t="s">
        <v>65</v>
      </c>
      <c r="L420" s="77">
        <v>420</v>
      </c>
      <c r="M420" s="77"/>
      <c r="N420" s="72"/>
      <c r="O420" s="79" t="s">
        <v>506</v>
      </c>
      <c r="P420" s="81">
        <v>43786.50578703704</v>
      </c>
      <c r="Q420" s="79" t="s">
        <v>556</v>
      </c>
      <c r="R420" s="82" t="s">
        <v>682</v>
      </c>
      <c r="S420" s="79" t="s">
        <v>726</v>
      </c>
      <c r="T420" s="79" t="s">
        <v>772</v>
      </c>
      <c r="U420" s="79"/>
      <c r="V420" s="82" t="s">
        <v>1090</v>
      </c>
      <c r="W420" s="81">
        <v>43786.50578703704</v>
      </c>
      <c r="X420" s="82" t="s">
        <v>1385</v>
      </c>
      <c r="Y420" s="79"/>
      <c r="Z420" s="79"/>
      <c r="AA420" s="85" t="s">
        <v>1695</v>
      </c>
      <c r="AB420" s="79"/>
      <c r="AC420" s="79" t="b">
        <v>0</v>
      </c>
      <c r="AD420" s="79">
        <v>0</v>
      </c>
      <c r="AE420" s="85" t="s">
        <v>1737</v>
      </c>
      <c r="AF420" s="79" t="b">
        <v>1</v>
      </c>
      <c r="AG420" s="79" t="s">
        <v>1751</v>
      </c>
      <c r="AH420" s="79"/>
      <c r="AI420" s="85" t="s">
        <v>1765</v>
      </c>
      <c r="AJ420" s="79" t="b">
        <v>0</v>
      </c>
      <c r="AK420" s="79">
        <v>30</v>
      </c>
      <c r="AL420" s="85" t="s">
        <v>1584</v>
      </c>
      <c r="AM420" s="79" t="s">
        <v>1801</v>
      </c>
      <c r="AN420" s="79" t="b">
        <v>0</v>
      </c>
      <c r="AO420" s="85" t="s">
        <v>1584</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v>3</v>
      </c>
      <c r="BE420" s="49">
        <v>16.666666666666668</v>
      </c>
      <c r="BF420" s="48">
        <v>0</v>
      </c>
      <c r="BG420" s="49">
        <v>0</v>
      </c>
      <c r="BH420" s="48">
        <v>0</v>
      </c>
      <c r="BI420" s="49">
        <v>0</v>
      </c>
      <c r="BJ420" s="48">
        <v>15</v>
      </c>
      <c r="BK420" s="49">
        <v>83.33333333333333</v>
      </c>
      <c r="BL420" s="48">
        <v>18</v>
      </c>
    </row>
    <row r="421" spans="1:64" ht="15">
      <c r="A421" s="64" t="s">
        <v>443</v>
      </c>
      <c r="B421" s="64" t="s">
        <v>446</v>
      </c>
      <c r="C421" s="65" t="s">
        <v>5054</v>
      </c>
      <c r="D421" s="66">
        <v>3</v>
      </c>
      <c r="E421" s="67" t="s">
        <v>132</v>
      </c>
      <c r="F421" s="68">
        <v>35</v>
      </c>
      <c r="G421" s="65"/>
      <c r="H421" s="69"/>
      <c r="I421" s="70"/>
      <c r="J421" s="70"/>
      <c r="K421" s="34" t="s">
        <v>65</v>
      </c>
      <c r="L421" s="77">
        <v>421</v>
      </c>
      <c r="M421" s="77"/>
      <c r="N421" s="72"/>
      <c r="O421" s="79" t="s">
        <v>506</v>
      </c>
      <c r="P421" s="81">
        <v>43786.520902777775</v>
      </c>
      <c r="Q421" s="79" t="s">
        <v>647</v>
      </c>
      <c r="R421" s="79"/>
      <c r="S421" s="79"/>
      <c r="T421" s="79"/>
      <c r="U421" s="79"/>
      <c r="V421" s="82" t="s">
        <v>1091</v>
      </c>
      <c r="W421" s="81">
        <v>43786.520902777775</v>
      </c>
      <c r="X421" s="82" t="s">
        <v>1386</v>
      </c>
      <c r="Y421" s="79"/>
      <c r="Z421" s="79"/>
      <c r="AA421" s="85" t="s">
        <v>1696</v>
      </c>
      <c r="AB421" s="79"/>
      <c r="AC421" s="79" t="b">
        <v>0</v>
      </c>
      <c r="AD421" s="79">
        <v>0</v>
      </c>
      <c r="AE421" s="85" t="s">
        <v>1737</v>
      </c>
      <c r="AF421" s="79" t="b">
        <v>0</v>
      </c>
      <c r="AG421" s="79" t="s">
        <v>1751</v>
      </c>
      <c r="AH421" s="79"/>
      <c r="AI421" s="85" t="s">
        <v>1737</v>
      </c>
      <c r="AJ421" s="79" t="b">
        <v>0</v>
      </c>
      <c r="AK421" s="79">
        <v>3</v>
      </c>
      <c r="AL421" s="85" t="s">
        <v>1702</v>
      </c>
      <c r="AM421" s="79" t="s">
        <v>1773</v>
      </c>
      <c r="AN421" s="79" t="b">
        <v>0</v>
      </c>
      <c r="AO421" s="85" t="s">
        <v>1702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13</v>
      </c>
      <c r="BC421" s="78" t="str">
        <f>REPLACE(INDEX(GroupVertices[Group],MATCH(Edges[[#This Row],[Vertex 2]],GroupVertices[Vertex],0)),1,1,"")</f>
        <v>13</v>
      </c>
      <c r="BD421" s="48">
        <v>0</v>
      </c>
      <c r="BE421" s="49">
        <v>0</v>
      </c>
      <c r="BF421" s="48">
        <v>1</v>
      </c>
      <c r="BG421" s="49">
        <v>4.166666666666667</v>
      </c>
      <c r="BH421" s="48">
        <v>0</v>
      </c>
      <c r="BI421" s="49">
        <v>0</v>
      </c>
      <c r="BJ421" s="48">
        <v>23</v>
      </c>
      <c r="BK421" s="49">
        <v>95.83333333333333</v>
      </c>
      <c r="BL421" s="48">
        <v>24</v>
      </c>
    </row>
    <row r="422" spans="1:64" ht="15">
      <c r="A422" s="64" t="s">
        <v>444</v>
      </c>
      <c r="B422" s="64" t="s">
        <v>445</v>
      </c>
      <c r="C422" s="65" t="s">
        <v>5054</v>
      </c>
      <c r="D422" s="66">
        <v>3</v>
      </c>
      <c r="E422" s="67" t="s">
        <v>132</v>
      </c>
      <c r="F422" s="68">
        <v>35</v>
      </c>
      <c r="G422" s="65"/>
      <c r="H422" s="69"/>
      <c r="I422" s="70"/>
      <c r="J422" s="70"/>
      <c r="K422" s="34" t="s">
        <v>66</v>
      </c>
      <c r="L422" s="77">
        <v>422</v>
      </c>
      <c r="M422" s="77"/>
      <c r="N422" s="72"/>
      <c r="O422" s="79" t="s">
        <v>506</v>
      </c>
      <c r="P422" s="81">
        <v>43786.03601851852</v>
      </c>
      <c r="Q422" s="79" t="s">
        <v>648</v>
      </c>
      <c r="R422" s="79"/>
      <c r="S422" s="79"/>
      <c r="T422" s="79" t="s">
        <v>822</v>
      </c>
      <c r="U422" s="79"/>
      <c r="V422" s="82" t="s">
        <v>1092</v>
      </c>
      <c r="W422" s="81">
        <v>43786.03601851852</v>
      </c>
      <c r="X422" s="82" t="s">
        <v>1387</v>
      </c>
      <c r="Y422" s="79"/>
      <c r="Z422" s="79"/>
      <c r="AA422" s="85" t="s">
        <v>1697</v>
      </c>
      <c r="AB422" s="79"/>
      <c r="AC422" s="79" t="b">
        <v>0</v>
      </c>
      <c r="AD422" s="79">
        <v>20</v>
      </c>
      <c r="AE422" s="85" t="s">
        <v>1737</v>
      </c>
      <c r="AF422" s="79" t="b">
        <v>0</v>
      </c>
      <c r="AG422" s="79" t="s">
        <v>1751</v>
      </c>
      <c r="AH422" s="79"/>
      <c r="AI422" s="85" t="s">
        <v>1737</v>
      </c>
      <c r="AJ422" s="79" t="b">
        <v>0</v>
      </c>
      <c r="AK422" s="79">
        <v>2</v>
      </c>
      <c r="AL422" s="85" t="s">
        <v>1737</v>
      </c>
      <c r="AM422" s="79" t="s">
        <v>1772</v>
      </c>
      <c r="AN422" s="79" t="b">
        <v>0</v>
      </c>
      <c r="AO422" s="85" t="s">
        <v>1697</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13</v>
      </c>
      <c r="BC422" s="78" t="str">
        <f>REPLACE(INDEX(GroupVertices[Group],MATCH(Edges[[#This Row],[Vertex 2]],GroupVertices[Vertex],0)),1,1,"")</f>
        <v>13</v>
      </c>
      <c r="BD422" s="48">
        <v>1</v>
      </c>
      <c r="BE422" s="49">
        <v>3.225806451612903</v>
      </c>
      <c r="BF422" s="48">
        <v>0</v>
      </c>
      <c r="BG422" s="49">
        <v>0</v>
      </c>
      <c r="BH422" s="48">
        <v>0</v>
      </c>
      <c r="BI422" s="49">
        <v>0</v>
      </c>
      <c r="BJ422" s="48">
        <v>30</v>
      </c>
      <c r="BK422" s="49">
        <v>96.7741935483871</v>
      </c>
      <c r="BL422" s="48">
        <v>31</v>
      </c>
    </row>
    <row r="423" spans="1:64" ht="15">
      <c r="A423" s="64" t="s">
        <v>445</v>
      </c>
      <c r="B423" s="64" t="s">
        <v>444</v>
      </c>
      <c r="C423" s="65" t="s">
        <v>5054</v>
      </c>
      <c r="D423" s="66">
        <v>3</v>
      </c>
      <c r="E423" s="67" t="s">
        <v>132</v>
      </c>
      <c r="F423" s="68">
        <v>35</v>
      </c>
      <c r="G423" s="65"/>
      <c r="H423" s="69"/>
      <c r="I423" s="70"/>
      <c r="J423" s="70"/>
      <c r="K423" s="34" t="s">
        <v>66</v>
      </c>
      <c r="L423" s="77">
        <v>423</v>
      </c>
      <c r="M423" s="77"/>
      <c r="N423" s="72"/>
      <c r="O423" s="79" t="s">
        <v>506</v>
      </c>
      <c r="P423" s="81">
        <v>43786.05013888889</v>
      </c>
      <c r="Q423" s="79" t="s">
        <v>646</v>
      </c>
      <c r="R423" s="79"/>
      <c r="S423" s="79"/>
      <c r="T423" s="79" t="s">
        <v>746</v>
      </c>
      <c r="U423" s="79"/>
      <c r="V423" s="82" t="s">
        <v>1093</v>
      </c>
      <c r="W423" s="81">
        <v>43786.05013888889</v>
      </c>
      <c r="X423" s="82" t="s">
        <v>1388</v>
      </c>
      <c r="Y423" s="79"/>
      <c r="Z423" s="79"/>
      <c r="AA423" s="85" t="s">
        <v>1698</v>
      </c>
      <c r="AB423" s="79"/>
      <c r="AC423" s="79" t="b">
        <v>0</v>
      </c>
      <c r="AD423" s="79">
        <v>0</v>
      </c>
      <c r="AE423" s="85" t="s">
        <v>1737</v>
      </c>
      <c r="AF423" s="79" t="b">
        <v>0</v>
      </c>
      <c r="AG423" s="79" t="s">
        <v>1751</v>
      </c>
      <c r="AH423" s="79"/>
      <c r="AI423" s="85" t="s">
        <v>1737</v>
      </c>
      <c r="AJ423" s="79" t="b">
        <v>0</v>
      </c>
      <c r="AK423" s="79">
        <v>2</v>
      </c>
      <c r="AL423" s="85" t="s">
        <v>1697</v>
      </c>
      <c r="AM423" s="79" t="s">
        <v>1772</v>
      </c>
      <c r="AN423" s="79" t="b">
        <v>0</v>
      </c>
      <c r="AO423" s="85" t="s">
        <v>1697</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13</v>
      </c>
      <c r="BC423" s="78" t="str">
        <f>REPLACE(INDEX(GroupVertices[Group],MATCH(Edges[[#This Row],[Vertex 2]],GroupVertices[Vertex],0)),1,1,"")</f>
        <v>13</v>
      </c>
      <c r="BD423" s="48">
        <v>1</v>
      </c>
      <c r="BE423" s="49">
        <v>3.8461538461538463</v>
      </c>
      <c r="BF423" s="48">
        <v>0</v>
      </c>
      <c r="BG423" s="49">
        <v>0</v>
      </c>
      <c r="BH423" s="48">
        <v>0</v>
      </c>
      <c r="BI423" s="49">
        <v>0</v>
      </c>
      <c r="BJ423" s="48">
        <v>25</v>
      </c>
      <c r="BK423" s="49">
        <v>96.15384615384616</v>
      </c>
      <c r="BL423" s="48">
        <v>26</v>
      </c>
    </row>
    <row r="424" spans="1:64" ht="15">
      <c r="A424" s="64" t="s">
        <v>445</v>
      </c>
      <c r="B424" s="64" t="s">
        <v>446</v>
      </c>
      <c r="C424" s="65" t="s">
        <v>5055</v>
      </c>
      <c r="D424" s="66">
        <v>6.5</v>
      </c>
      <c r="E424" s="67" t="s">
        <v>136</v>
      </c>
      <c r="F424" s="68">
        <v>23.5</v>
      </c>
      <c r="G424" s="65"/>
      <c r="H424" s="69"/>
      <c r="I424" s="70"/>
      <c r="J424" s="70"/>
      <c r="K424" s="34" t="s">
        <v>65</v>
      </c>
      <c r="L424" s="77">
        <v>424</v>
      </c>
      <c r="M424" s="77"/>
      <c r="N424" s="72"/>
      <c r="O424" s="79" t="s">
        <v>506</v>
      </c>
      <c r="P424" s="81">
        <v>43786.04993055556</v>
      </c>
      <c r="Q424" s="79" t="s">
        <v>649</v>
      </c>
      <c r="R424" s="79"/>
      <c r="S424" s="79"/>
      <c r="T424" s="79"/>
      <c r="U424" s="79"/>
      <c r="V424" s="82" t="s">
        <v>1093</v>
      </c>
      <c r="W424" s="81">
        <v>43786.04993055556</v>
      </c>
      <c r="X424" s="82" t="s">
        <v>1389</v>
      </c>
      <c r="Y424" s="79"/>
      <c r="Z424" s="79"/>
      <c r="AA424" s="85" t="s">
        <v>1699</v>
      </c>
      <c r="AB424" s="79"/>
      <c r="AC424" s="79" t="b">
        <v>0</v>
      </c>
      <c r="AD424" s="79">
        <v>0</v>
      </c>
      <c r="AE424" s="85" t="s">
        <v>1737</v>
      </c>
      <c r="AF424" s="79" t="b">
        <v>0</v>
      </c>
      <c r="AG424" s="79" t="s">
        <v>1751</v>
      </c>
      <c r="AH424" s="79"/>
      <c r="AI424" s="85" t="s">
        <v>1737</v>
      </c>
      <c r="AJ424" s="79" t="b">
        <v>0</v>
      </c>
      <c r="AK424" s="79">
        <v>1</v>
      </c>
      <c r="AL424" s="85" t="s">
        <v>1701</v>
      </c>
      <c r="AM424" s="79" t="s">
        <v>1772</v>
      </c>
      <c r="AN424" s="79" t="b">
        <v>0</v>
      </c>
      <c r="AO424" s="85" t="s">
        <v>1701</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13</v>
      </c>
      <c r="BC424" s="78" t="str">
        <f>REPLACE(INDEX(GroupVertices[Group],MATCH(Edges[[#This Row],[Vertex 2]],GroupVertices[Vertex],0)),1,1,"")</f>
        <v>13</v>
      </c>
      <c r="BD424" s="48">
        <v>0</v>
      </c>
      <c r="BE424" s="49">
        <v>0</v>
      </c>
      <c r="BF424" s="48">
        <v>0</v>
      </c>
      <c r="BG424" s="49">
        <v>0</v>
      </c>
      <c r="BH424" s="48">
        <v>0</v>
      </c>
      <c r="BI424" s="49">
        <v>0</v>
      </c>
      <c r="BJ424" s="48">
        <v>24</v>
      </c>
      <c r="BK424" s="49">
        <v>100</v>
      </c>
      <c r="BL424" s="48">
        <v>24</v>
      </c>
    </row>
    <row r="425" spans="1:64" ht="15">
      <c r="A425" s="64" t="s">
        <v>445</v>
      </c>
      <c r="B425" s="64" t="s">
        <v>446</v>
      </c>
      <c r="C425" s="65" t="s">
        <v>5055</v>
      </c>
      <c r="D425" s="66">
        <v>6.5</v>
      </c>
      <c r="E425" s="67" t="s">
        <v>136</v>
      </c>
      <c r="F425" s="68">
        <v>23.5</v>
      </c>
      <c r="G425" s="65"/>
      <c r="H425" s="69"/>
      <c r="I425" s="70"/>
      <c r="J425" s="70"/>
      <c r="K425" s="34" t="s">
        <v>65</v>
      </c>
      <c r="L425" s="77">
        <v>425</v>
      </c>
      <c r="M425" s="77"/>
      <c r="N425" s="72"/>
      <c r="O425" s="79" t="s">
        <v>506</v>
      </c>
      <c r="P425" s="81">
        <v>43786.526666666665</v>
      </c>
      <c r="Q425" s="79" t="s">
        <v>647</v>
      </c>
      <c r="R425" s="79"/>
      <c r="S425" s="79"/>
      <c r="T425" s="79"/>
      <c r="U425" s="79"/>
      <c r="V425" s="82" t="s">
        <v>1093</v>
      </c>
      <c r="W425" s="81">
        <v>43786.526666666665</v>
      </c>
      <c r="X425" s="82" t="s">
        <v>1390</v>
      </c>
      <c r="Y425" s="79"/>
      <c r="Z425" s="79"/>
      <c r="AA425" s="85" t="s">
        <v>1700</v>
      </c>
      <c r="AB425" s="79"/>
      <c r="AC425" s="79" t="b">
        <v>0</v>
      </c>
      <c r="AD425" s="79">
        <v>0</v>
      </c>
      <c r="AE425" s="85" t="s">
        <v>1737</v>
      </c>
      <c r="AF425" s="79" t="b">
        <v>0</v>
      </c>
      <c r="AG425" s="79" t="s">
        <v>1751</v>
      </c>
      <c r="AH425" s="79"/>
      <c r="AI425" s="85" t="s">
        <v>1737</v>
      </c>
      <c r="AJ425" s="79" t="b">
        <v>0</v>
      </c>
      <c r="AK425" s="79">
        <v>3</v>
      </c>
      <c r="AL425" s="85" t="s">
        <v>1702</v>
      </c>
      <c r="AM425" s="79" t="s">
        <v>1772</v>
      </c>
      <c r="AN425" s="79" t="b">
        <v>0</v>
      </c>
      <c r="AO425" s="85" t="s">
        <v>1702</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13</v>
      </c>
      <c r="BC425" s="78" t="str">
        <f>REPLACE(INDEX(GroupVertices[Group],MATCH(Edges[[#This Row],[Vertex 2]],GroupVertices[Vertex],0)),1,1,"")</f>
        <v>13</v>
      </c>
      <c r="BD425" s="48">
        <v>0</v>
      </c>
      <c r="BE425" s="49">
        <v>0</v>
      </c>
      <c r="BF425" s="48">
        <v>1</v>
      </c>
      <c r="BG425" s="49">
        <v>4.166666666666667</v>
      </c>
      <c r="BH425" s="48">
        <v>0</v>
      </c>
      <c r="BI425" s="49">
        <v>0</v>
      </c>
      <c r="BJ425" s="48">
        <v>23</v>
      </c>
      <c r="BK425" s="49">
        <v>95.83333333333333</v>
      </c>
      <c r="BL425" s="48">
        <v>24</v>
      </c>
    </row>
    <row r="426" spans="1:64" ht="15">
      <c r="A426" s="64" t="s">
        <v>446</v>
      </c>
      <c r="B426" s="64" t="s">
        <v>446</v>
      </c>
      <c r="C426" s="65" t="s">
        <v>5055</v>
      </c>
      <c r="D426" s="66">
        <v>6.5</v>
      </c>
      <c r="E426" s="67" t="s">
        <v>136</v>
      </c>
      <c r="F426" s="68">
        <v>23.5</v>
      </c>
      <c r="G426" s="65"/>
      <c r="H426" s="69"/>
      <c r="I426" s="70"/>
      <c r="J426" s="70"/>
      <c r="K426" s="34" t="s">
        <v>65</v>
      </c>
      <c r="L426" s="77">
        <v>426</v>
      </c>
      <c r="M426" s="77"/>
      <c r="N426" s="72"/>
      <c r="O426" s="79" t="s">
        <v>176</v>
      </c>
      <c r="P426" s="81">
        <v>43786.04582175926</v>
      </c>
      <c r="Q426" s="79" t="s">
        <v>650</v>
      </c>
      <c r="R426" s="79"/>
      <c r="S426" s="79"/>
      <c r="T426" s="79" t="s">
        <v>823</v>
      </c>
      <c r="U426" s="82" t="s">
        <v>876</v>
      </c>
      <c r="V426" s="82" t="s">
        <v>876</v>
      </c>
      <c r="W426" s="81">
        <v>43786.04582175926</v>
      </c>
      <c r="X426" s="82" t="s">
        <v>1391</v>
      </c>
      <c r="Y426" s="79"/>
      <c r="Z426" s="79"/>
      <c r="AA426" s="85" t="s">
        <v>1701</v>
      </c>
      <c r="AB426" s="79"/>
      <c r="AC426" s="79" t="b">
        <v>0</v>
      </c>
      <c r="AD426" s="79">
        <v>11</v>
      </c>
      <c r="AE426" s="85" t="s">
        <v>1737</v>
      </c>
      <c r="AF426" s="79" t="b">
        <v>0</v>
      </c>
      <c r="AG426" s="79" t="s">
        <v>1751</v>
      </c>
      <c r="AH426" s="79"/>
      <c r="AI426" s="85" t="s">
        <v>1737</v>
      </c>
      <c r="AJ426" s="79" t="b">
        <v>0</v>
      </c>
      <c r="AK426" s="79">
        <v>1</v>
      </c>
      <c r="AL426" s="85" t="s">
        <v>1737</v>
      </c>
      <c r="AM426" s="79" t="s">
        <v>1773</v>
      </c>
      <c r="AN426" s="79" t="b">
        <v>0</v>
      </c>
      <c r="AO426" s="85" t="s">
        <v>1701</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13</v>
      </c>
      <c r="BC426" s="78" t="str">
        <f>REPLACE(INDEX(GroupVertices[Group],MATCH(Edges[[#This Row],[Vertex 2]],GroupVertices[Vertex],0)),1,1,"")</f>
        <v>13</v>
      </c>
      <c r="BD426" s="48">
        <v>0</v>
      </c>
      <c r="BE426" s="49">
        <v>0</v>
      </c>
      <c r="BF426" s="48">
        <v>1</v>
      </c>
      <c r="BG426" s="49">
        <v>3.5714285714285716</v>
      </c>
      <c r="BH426" s="48">
        <v>0</v>
      </c>
      <c r="BI426" s="49">
        <v>0</v>
      </c>
      <c r="BJ426" s="48">
        <v>27</v>
      </c>
      <c r="BK426" s="49">
        <v>96.42857142857143</v>
      </c>
      <c r="BL426" s="48">
        <v>28</v>
      </c>
    </row>
    <row r="427" spans="1:64" ht="15">
      <c r="A427" s="64" t="s">
        <v>446</v>
      </c>
      <c r="B427" s="64" t="s">
        <v>446</v>
      </c>
      <c r="C427" s="65" t="s">
        <v>5055</v>
      </c>
      <c r="D427" s="66">
        <v>6.5</v>
      </c>
      <c r="E427" s="67" t="s">
        <v>136</v>
      </c>
      <c r="F427" s="68">
        <v>23.5</v>
      </c>
      <c r="G427" s="65"/>
      <c r="H427" s="69"/>
      <c r="I427" s="70"/>
      <c r="J427" s="70"/>
      <c r="K427" s="34" t="s">
        <v>65</v>
      </c>
      <c r="L427" s="77">
        <v>427</v>
      </c>
      <c r="M427" s="77"/>
      <c r="N427" s="72"/>
      <c r="O427" s="79" t="s">
        <v>176</v>
      </c>
      <c r="P427" s="81">
        <v>43786.52061342593</v>
      </c>
      <c r="Q427" s="79" t="s">
        <v>651</v>
      </c>
      <c r="R427" s="79"/>
      <c r="S427" s="79"/>
      <c r="T427" s="79" t="s">
        <v>824</v>
      </c>
      <c r="U427" s="79"/>
      <c r="V427" s="82" t="s">
        <v>1094</v>
      </c>
      <c r="W427" s="81">
        <v>43786.52061342593</v>
      </c>
      <c r="X427" s="82" t="s">
        <v>1392</v>
      </c>
      <c r="Y427" s="79"/>
      <c r="Z427" s="79"/>
      <c r="AA427" s="85" t="s">
        <v>1702</v>
      </c>
      <c r="AB427" s="79"/>
      <c r="AC427" s="79" t="b">
        <v>0</v>
      </c>
      <c r="AD427" s="79">
        <v>17</v>
      </c>
      <c r="AE427" s="85" t="s">
        <v>1737</v>
      </c>
      <c r="AF427" s="79" t="b">
        <v>0</v>
      </c>
      <c r="AG427" s="79" t="s">
        <v>1751</v>
      </c>
      <c r="AH427" s="79"/>
      <c r="AI427" s="85" t="s">
        <v>1737</v>
      </c>
      <c r="AJ427" s="79" t="b">
        <v>0</v>
      </c>
      <c r="AK427" s="79">
        <v>3</v>
      </c>
      <c r="AL427" s="85" t="s">
        <v>1737</v>
      </c>
      <c r="AM427" s="79" t="s">
        <v>1773</v>
      </c>
      <c r="AN427" s="79" t="b">
        <v>0</v>
      </c>
      <c r="AO427" s="85" t="s">
        <v>1702</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13</v>
      </c>
      <c r="BC427" s="78" t="str">
        <f>REPLACE(INDEX(GroupVertices[Group],MATCH(Edges[[#This Row],[Vertex 2]],GroupVertices[Vertex],0)),1,1,"")</f>
        <v>13</v>
      </c>
      <c r="BD427" s="48">
        <v>0</v>
      </c>
      <c r="BE427" s="49">
        <v>0</v>
      </c>
      <c r="BF427" s="48">
        <v>1</v>
      </c>
      <c r="BG427" s="49">
        <v>2.0408163265306123</v>
      </c>
      <c r="BH427" s="48">
        <v>0</v>
      </c>
      <c r="BI427" s="49">
        <v>0</v>
      </c>
      <c r="BJ427" s="48">
        <v>48</v>
      </c>
      <c r="BK427" s="49">
        <v>97.95918367346938</v>
      </c>
      <c r="BL427" s="48">
        <v>49</v>
      </c>
    </row>
    <row r="428" spans="1:64" ht="15">
      <c r="A428" s="64" t="s">
        <v>447</v>
      </c>
      <c r="B428" s="64" t="s">
        <v>446</v>
      </c>
      <c r="C428" s="65" t="s">
        <v>5054</v>
      </c>
      <c r="D428" s="66">
        <v>3</v>
      </c>
      <c r="E428" s="67" t="s">
        <v>132</v>
      </c>
      <c r="F428" s="68">
        <v>35</v>
      </c>
      <c r="G428" s="65"/>
      <c r="H428" s="69"/>
      <c r="I428" s="70"/>
      <c r="J428" s="70"/>
      <c r="K428" s="34" t="s">
        <v>65</v>
      </c>
      <c r="L428" s="77">
        <v>428</v>
      </c>
      <c r="M428" s="77"/>
      <c r="N428" s="72"/>
      <c r="O428" s="79" t="s">
        <v>506</v>
      </c>
      <c r="P428" s="81">
        <v>43786.597337962965</v>
      </c>
      <c r="Q428" s="79" t="s">
        <v>647</v>
      </c>
      <c r="R428" s="79"/>
      <c r="S428" s="79"/>
      <c r="T428" s="79"/>
      <c r="U428" s="79"/>
      <c r="V428" s="82" t="s">
        <v>1095</v>
      </c>
      <c r="W428" s="81">
        <v>43786.597337962965</v>
      </c>
      <c r="X428" s="82" t="s">
        <v>1393</v>
      </c>
      <c r="Y428" s="79"/>
      <c r="Z428" s="79"/>
      <c r="AA428" s="85" t="s">
        <v>1703</v>
      </c>
      <c r="AB428" s="79"/>
      <c r="AC428" s="79" t="b">
        <v>0</v>
      </c>
      <c r="AD428" s="79">
        <v>0</v>
      </c>
      <c r="AE428" s="85" t="s">
        <v>1737</v>
      </c>
      <c r="AF428" s="79" t="b">
        <v>0</v>
      </c>
      <c r="AG428" s="79" t="s">
        <v>1751</v>
      </c>
      <c r="AH428" s="79"/>
      <c r="AI428" s="85" t="s">
        <v>1737</v>
      </c>
      <c r="AJ428" s="79" t="b">
        <v>0</v>
      </c>
      <c r="AK428" s="79">
        <v>3</v>
      </c>
      <c r="AL428" s="85" t="s">
        <v>1702</v>
      </c>
      <c r="AM428" s="79" t="s">
        <v>1772</v>
      </c>
      <c r="AN428" s="79" t="b">
        <v>0</v>
      </c>
      <c r="AO428" s="85" t="s">
        <v>1702</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13</v>
      </c>
      <c r="BC428" s="78" t="str">
        <f>REPLACE(INDEX(GroupVertices[Group],MATCH(Edges[[#This Row],[Vertex 2]],GroupVertices[Vertex],0)),1,1,"")</f>
        <v>13</v>
      </c>
      <c r="BD428" s="48">
        <v>0</v>
      </c>
      <c r="BE428" s="49">
        <v>0</v>
      </c>
      <c r="BF428" s="48">
        <v>1</v>
      </c>
      <c r="BG428" s="49">
        <v>4.166666666666667</v>
      </c>
      <c r="BH428" s="48">
        <v>0</v>
      </c>
      <c r="BI428" s="49">
        <v>0</v>
      </c>
      <c r="BJ428" s="48">
        <v>23</v>
      </c>
      <c r="BK428" s="49">
        <v>95.83333333333333</v>
      </c>
      <c r="BL428" s="48">
        <v>24</v>
      </c>
    </row>
    <row r="429" spans="1:64" ht="15">
      <c r="A429" s="64" t="s">
        <v>448</v>
      </c>
      <c r="B429" s="64" t="s">
        <v>448</v>
      </c>
      <c r="C429" s="65" t="s">
        <v>5055</v>
      </c>
      <c r="D429" s="66">
        <v>6.5</v>
      </c>
      <c r="E429" s="67" t="s">
        <v>136</v>
      </c>
      <c r="F429" s="68">
        <v>23.5</v>
      </c>
      <c r="G429" s="65"/>
      <c r="H429" s="69"/>
      <c r="I429" s="70"/>
      <c r="J429" s="70"/>
      <c r="K429" s="34" t="s">
        <v>65</v>
      </c>
      <c r="L429" s="77">
        <v>429</v>
      </c>
      <c r="M429" s="77"/>
      <c r="N429" s="72"/>
      <c r="O429" s="79" t="s">
        <v>176</v>
      </c>
      <c r="P429" s="81">
        <v>43784.81619212963</v>
      </c>
      <c r="Q429" s="79" t="s">
        <v>652</v>
      </c>
      <c r="R429" s="79"/>
      <c r="S429" s="79"/>
      <c r="T429" s="79" t="s">
        <v>825</v>
      </c>
      <c r="U429" s="82" t="s">
        <v>877</v>
      </c>
      <c r="V429" s="82" t="s">
        <v>877</v>
      </c>
      <c r="W429" s="81">
        <v>43784.81619212963</v>
      </c>
      <c r="X429" s="82" t="s">
        <v>1394</v>
      </c>
      <c r="Y429" s="79"/>
      <c r="Z429" s="79"/>
      <c r="AA429" s="85" t="s">
        <v>1704</v>
      </c>
      <c r="AB429" s="79"/>
      <c r="AC429" s="79" t="b">
        <v>0</v>
      </c>
      <c r="AD429" s="79">
        <v>0</v>
      </c>
      <c r="AE429" s="85" t="s">
        <v>1737</v>
      </c>
      <c r="AF429" s="79" t="b">
        <v>0</v>
      </c>
      <c r="AG429" s="79" t="s">
        <v>1753</v>
      </c>
      <c r="AH429" s="79"/>
      <c r="AI429" s="85" t="s">
        <v>1737</v>
      </c>
      <c r="AJ429" s="79" t="b">
        <v>0</v>
      </c>
      <c r="AK429" s="79">
        <v>0</v>
      </c>
      <c r="AL429" s="85" t="s">
        <v>1737</v>
      </c>
      <c r="AM429" s="79" t="s">
        <v>1802</v>
      </c>
      <c r="AN429" s="79" t="b">
        <v>0</v>
      </c>
      <c r="AO429" s="85" t="s">
        <v>1704</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3</v>
      </c>
      <c r="BC429" s="78" t="str">
        <f>REPLACE(INDEX(GroupVertices[Group],MATCH(Edges[[#This Row],[Vertex 2]],GroupVertices[Vertex],0)),1,1,"")</f>
        <v>3</v>
      </c>
      <c r="BD429" s="48">
        <v>0</v>
      </c>
      <c r="BE429" s="49">
        <v>0</v>
      </c>
      <c r="BF429" s="48">
        <v>0</v>
      </c>
      <c r="BG429" s="49">
        <v>0</v>
      </c>
      <c r="BH429" s="48">
        <v>0</v>
      </c>
      <c r="BI429" s="49">
        <v>0</v>
      </c>
      <c r="BJ429" s="48">
        <v>33</v>
      </c>
      <c r="BK429" s="49">
        <v>100</v>
      </c>
      <c r="BL429" s="48">
        <v>33</v>
      </c>
    </row>
    <row r="430" spans="1:64" ht="15">
      <c r="A430" s="64" t="s">
        <v>448</v>
      </c>
      <c r="B430" s="64" t="s">
        <v>448</v>
      </c>
      <c r="C430" s="65" t="s">
        <v>5055</v>
      </c>
      <c r="D430" s="66">
        <v>6.5</v>
      </c>
      <c r="E430" s="67" t="s">
        <v>136</v>
      </c>
      <c r="F430" s="68">
        <v>23.5</v>
      </c>
      <c r="G430" s="65"/>
      <c r="H430" s="69"/>
      <c r="I430" s="70"/>
      <c r="J430" s="70"/>
      <c r="K430" s="34" t="s">
        <v>65</v>
      </c>
      <c r="L430" s="77">
        <v>430</v>
      </c>
      <c r="M430" s="77"/>
      <c r="N430" s="72"/>
      <c r="O430" s="79" t="s">
        <v>176</v>
      </c>
      <c r="P430" s="81">
        <v>43786.61572916667</v>
      </c>
      <c r="Q430" s="79" t="s">
        <v>653</v>
      </c>
      <c r="R430" s="79"/>
      <c r="S430" s="79"/>
      <c r="T430" s="79" t="s">
        <v>826</v>
      </c>
      <c r="U430" s="82" t="s">
        <v>878</v>
      </c>
      <c r="V430" s="82" t="s">
        <v>878</v>
      </c>
      <c r="W430" s="81">
        <v>43786.61572916667</v>
      </c>
      <c r="X430" s="82" t="s">
        <v>1395</v>
      </c>
      <c r="Y430" s="79"/>
      <c r="Z430" s="79"/>
      <c r="AA430" s="85" t="s">
        <v>1705</v>
      </c>
      <c r="AB430" s="79"/>
      <c r="AC430" s="79" t="b">
        <v>0</v>
      </c>
      <c r="AD430" s="79">
        <v>0</v>
      </c>
      <c r="AE430" s="85" t="s">
        <v>1737</v>
      </c>
      <c r="AF430" s="79" t="b">
        <v>0</v>
      </c>
      <c r="AG430" s="79" t="s">
        <v>1751</v>
      </c>
      <c r="AH430" s="79"/>
      <c r="AI430" s="85" t="s">
        <v>1737</v>
      </c>
      <c r="AJ430" s="79" t="b">
        <v>0</v>
      </c>
      <c r="AK430" s="79">
        <v>0</v>
      </c>
      <c r="AL430" s="85" t="s">
        <v>1737</v>
      </c>
      <c r="AM430" s="79" t="s">
        <v>1802</v>
      </c>
      <c r="AN430" s="79" t="b">
        <v>0</v>
      </c>
      <c r="AO430" s="85" t="s">
        <v>1705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3</v>
      </c>
      <c r="BC430" s="78" t="str">
        <f>REPLACE(INDEX(GroupVertices[Group],MATCH(Edges[[#This Row],[Vertex 2]],GroupVertices[Vertex],0)),1,1,"")</f>
        <v>3</v>
      </c>
      <c r="BD430" s="48">
        <v>0</v>
      </c>
      <c r="BE430" s="49">
        <v>0</v>
      </c>
      <c r="BF430" s="48">
        <v>0</v>
      </c>
      <c r="BG430" s="49">
        <v>0</v>
      </c>
      <c r="BH430" s="48">
        <v>0</v>
      </c>
      <c r="BI430" s="49">
        <v>0</v>
      </c>
      <c r="BJ430" s="48">
        <v>32</v>
      </c>
      <c r="BK430" s="49">
        <v>100</v>
      </c>
      <c r="BL430" s="48">
        <v>32</v>
      </c>
    </row>
    <row r="431" spans="1:64" ht="15">
      <c r="A431" s="64" t="s">
        <v>449</v>
      </c>
      <c r="B431" s="64" t="s">
        <v>498</v>
      </c>
      <c r="C431" s="65" t="s">
        <v>5054</v>
      </c>
      <c r="D431" s="66">
        <v>3</v>
      </c>
      <c r="E431" s="67" t="s">
        <v>132</v>
      </c>
      <c r="F431" s="68">
        <v>35</v>
      </c>
      <c r="G431" s="65"/>
      <c r="H431" s="69"/>
      <c r="I431" s="70"/>
      <c r="J431" s="70"/>
      <c r="K431" s="34" t="s">
        <v>65</v>
      </c>
      <c r="L431" s="77">
        <v>431</v>
      </c>
      <c r="M431" s="77"/>
      <c r="N431" s="72"/>
      <c r="O431" s="79" t="s">
        <v>506</v>
      </c>
      <c r="P431" s="81">
        <v>43785.03472222222</v>
      </c>
      <c r="Q431" s="79" t="s">
        <v>654</v>
      </c>
      <c r="R431" s="79"/>
      <c r="S431" s="79"/>
      <c r="T431" s="79" t="s">
        <v>827</v>
      </c>
      <c r="U431" s="79"/>
      <c r="V431" s="82" t="s">
        <v>1096</v>
      </c>
      <c r="W431" s="81">
        <v>43785.03472222222</v>
      </c>
      <c r="X431" s="82" t="s">
        <v>1396</v>
      </c>
      <c r="Y431" s="79"/>
      <c r="Z431" s="79"/>
      <c r="AA431" s="85" t="s">
        <v>1706</v>
      </c>
      <c r="AB431" s="85" t="s">
        <v>1736</v>
      </c>
      <c r="AC431" s="79" t="b">
        <v>0</v>
      </c>
      <c r="AD431" s="79">
        <v>0</v>
      </c>
      <c r="AE431" s="85" t="s">
        <v>1750</v>
      </c>
      <c r="AF431" s="79" t="b">
        <v>0</v>
      </c>
      <c r="AG431" s="79" t="s">
        <v>1751</v>
      </c>
      <c r="AH431" s="79"/>
      <c r="AI431" s="85" t="s">
        <v>1737</v>
      </c>
      <c r="AJ431" s="79" t="b">
        <v>0</v>
      </c>
      <c r="AK431" s="79">
        <v>0</v>
      </c>
      <c r="AL431" s="85" t="s">
        <v>1737</v>
      </c>
      <c r="AM431" s="79" t="s">
        <v>1772</v>
      </c>
      <c r="AN431" s="79" t="b">
        <v>0</v>
      </c>
      <c r="AO431" s="85" t="s">
        <v>1736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12</v>
      </c>
      <c r="BC431" s="78" t="str">
        <f>REPLACE(INDEX(GroupVertices[Group],MATCH(Edges[[#This Row],[Vertex 2]],GroupVertices[Vertex],0)),1,1,"")</f>
        <v>12</v>
      </c>
      <c r="BD431" s="48"/>
      <c r="BE431" s="49"/>
      <c r="BF431" s="48"/>
      <c r="BG431" s="49"/>
      <c r="BH431" s="48"/>
      <c r="BI431" s="49"/>
      <c r="BJ431" s="48"/>
      <c r="BK431" s="49"/>
      <c r="BL431" s="48"/>
    </row>
    <row r="432" spans="1:64" ht="15">
      <c r="A432" s="64" t="s">
        <v>449</v>
      </c>
      <c r="B432" s="64" t="s">
        <v>499</v>
      </c>
      <c r="C432" s="65" t="s">
        <v>5054</v>
      </c>
      <c r="D432" s="66">
        <v>3</v>
      </c>
      <c r="E432" s="67" t="s">
        <v>132</v>
      </c>
      <c r="F432" s="68">
        <v>35</v>
      </c>
      <c r="G432" s="65"/>
      <c r="H432" s="69"/>
      <c r="I432" s="70"/>
      <c r="J432" s="70"/>
      <c r="K432" s="34" t="s">
        <v>65</v>
      </c>
      <c r="L432" s="77">
        <v>432</v>
      </c>
      <c r="M432" s="77"/>
      <c r="N432" s="72"/>
      <c r="O432" s="79" t="s">
        <v>507</v>
      </c>
      <c r="P432" s="81">
        <v>43785.03472222222</v>
      </c>
      <c r="Q432" s="79" t="s">
        <v>654</v>
      </c>
      <c r="R432" s="79"/>
      <c r="S432" s="79"/>
      <c r="T432" s="79" t="s">
        <v>827</v>
      </c>
      <c r="U432" s="79"/>
      <c r="V432" s="82" t="s">
        <v>1096</v>
      </c>
      <c r="W432" s="81">
        <v>43785.03472222222</v>
      </c>
      <c r="X432" s="82" t="s">
        <v>1396</v>
      </c>
      <c r="Y432" s="79"/>
      <c r="Z432" s="79"/>
      <c r="AA432" s="85" t="s">
        <v>1706</v>
      </c>
      <c r="AB432" s="85" t="s">
        <v>1736</v>
      </c>
      <c r="AC432" s="79" t="b">
        <v>0</v>
      </c>
      <c r="AD432" s="79">
        <v>0</v>
      </c>
      <c r="AE432" s="85" t="s">
        <v>1750</v>
      </c>
      <c r="AF432" s="79" t="b">
        <v>0</v>
      </c>
      <c r="AG432" s="79" t="s">
        <v>1751</v>
      </c>
      <c r="AH432" s="79"/>
      <c r="AI432" s="85" t="s">
        <v>1737</v>
      </c>
      <c r="AJ432" s="79" t="b">
        <v>0</v>
      </c>
      <c r="AK432" s="79">
        <v>0</v>
      </c>
      <c r="AL432" s="85" t="s">
        <v>1737</v>
      </c>
      <c r="AM432" s="79" t="s">
        <v>1772</v>
      </c>
      <c r="AN432" s="79" t="b">
        <v>0</v>
      </c>
      <c r="AO432" s="85" t="s">
        <v>1736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12</v>
      </c>
      <c r="BC432" s="78" t="str">
        <f>REPLACE(INDEX(GroupVertices[Group],MATCH(Edges[[#This Row],[Vertex 2]],GroupVertices[Vertex],0)),1,1,"")</f>
        <v>12</v>
      </c>
      <c r="BD432" s="48">
        <v>2</v>
      </c>
      <c r="BE432" s="49">
        <v>10.526315789473685</v>
      </c>
      <c r="BF432" s="48">
        <v>0</v>
      </c>
      <c r="BG432" s="49">
        <v>0</v>
      </c>
      <c r="BH432" s="48">
        <v>0</v>
      </c>
      <c r="BI432" s="49">
        <v>0</v>
      </c>
      <c r="BJ432" s="48">
        <v>17</v>
      </c>
      <c r="BK432" s="49">
        <v>89.47368421052632</v>
      </c>
      <c r="BL432" s="48">
        <v>19</v>
      </c>
    </row>
    <row r="433" spans="1:64" ht="15">
      <c r="A433" s="64" t="s">
        <v>449</v>
      </c>
      <c r="B433" s="64" t="s">
        <v>500</v>
      </c>
      <c r="C433" s="65" t="s">
        <v>5054</v>
      </c>
      <c r="D433" s="66">
        <v>3</v>
      </c>
      <c r="E433" s="67" t="s">
        <v>132</v>
      </c>
      <c r="F433" s="68">
        <v>35</v>
      </c>
      <c r="G433" s="65"/>
      <c r="H433" s="69"/>
      <c r="I433" s="70"/>
      <c r="J433" s="70"/>
      <c r="K433" s="34" t="s">
        <v>65</v>
      </c>
      <c r="L433" s="77">
        <v>433</v>
      </c>
      <c r="M433" s="77"/>
      <c r="N433" s="72"/>
      <c r="O433" s="79" t="s">
        <v>506</v>
      </c>
      <c r="P433" s="81">
        <v>43786.83966435185</v>
      </c>
      <c r="Q433" s="79" t="s">
        <v>655</v>
      </c>
      <c r="R433" s="79"/>
      <c r="S433" s="79"/>
      <c r="T433" s="79" t="s">
        <v>828</v>
      </c>
      <c r="U433" s="82" t="s">
        <v>879</v>
      </c>
      <c r="V433" s="82" t="s">
        <v>879</v>
      </c>
      <c r="W433" s="81">
        <v>43786.83966435185</v>
      </c>
      <c r="X433" s="82" t="s">
        <v>1397</v>
      </c>
      <c r="Y433" s="79"/>
      <c r="Z433" s="79"/>
      <c r="AA433" s="85" t="s">
        <v>1707</v>
      </c>
      <c r="AB433" s="79"/>
      <c r="AC433" s="79" t="b">
        <v>0</v>
      </c>
      <c r="AD433" s="79">
        <v>0</v>
      </c>
      <c r="AE433" s="85" t="s">
        <v>1737</v>
      </c>
      <c r="AF433" s="79" t="b">
        <v>0</v>
      </c>
      <c r="AG433" s="79" t="s">
        <v>1751</v>
      </c>
      <c r="AH433" s="79"/>
      <c r="AI433" s="85" t="s">
        <v>1737</v>
      </c>
      <c r="AJ433" s="79" t="b">
        <v>0</v>
      </c>
      <c r="AK433" s="79">
        <v>1</v>
      </c>
      <c r="AL433" s="85" t="s">
        <v>1737</v>
      </c>
      <c r="AM433" s="79" t="s">
        <v>1772</v>
      </c>
      <c r="AN433" s="79" t="b">
        <v>0</v>
      </c>
      <c r="AO433" s="85" t="s">
        <v>1707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12</v>
      </c>
      <c r="BC433" s="78" t="str">
        <f>REPLACE(INDEX(GroupVertices[Group],MATCH(Edges[[#This Row],[Vertex 2]],GroupVertices[Vertex],0)),1,1,"")</f>
        <v>12</v>
      </c>
      <c r="BD433" s="48">
        <v>0</v>
      </c>
      <c r="BE433" s="49">
        <v>0</v>
      </c>
      <c r="BF433" s="48">
        <v>0</v>
      </c>
      <c r="BG433" s="49">
        <v>0</v>
      </c>
      <c r="BH433" s="48">
        <v>0</v>
      </c>
      <c r="BI433" s="49">
        <v>0</v>
      </c>
      <c r="BJ433" s="48">
        <v>19</v>
      </c>
      <c r="BK433" s="49">
        <v>100</v>
      </c>
      <c r="BL433" s="48">
        <v>19</v>
      </c>
    </row>
    <row r="434" spans="1:64" ht="15">
      <c r="A434" s="64" t="s">
        <v>450</v>
      </c>
      <c r="B434" s="64" t="s">
        <v>501</v>
      </c>
      <c r="C434" s="65" t="s">
        <v>5054</v>
      </c>
      <c r="D434" s="66">
        <v>3</v>
      </c>
      <c r="E434" s="67" t="s">
        <v>132</v>
      </c>
      <c r="F434" s="68">
        <v>35</v>
      </c>
      <c r="G434" s="65"/>
      <c r="H434" s="69"/>
      <c r="I434" s="70"/>
      <c r="J434" s="70"/>
      <c r="K434" s="34" t="s">
        <v>65</v>
      </c>
      <c r="L434" s="77">
        <v>434</v>
      </c>
      <c r="M434" s="77"/>
      <c r="N434" s="72"/>
      <c r="O434" s="79" t="s">
        <v>506</v>
      </c>
      <c r="P434" s="81">
        <v>43786.95596064815</v>
      </c>
      <c r="Q434" s="79" t="s">
        <v>656</v>
      </c>
      <c r="R434" s="79"/>
      <c r="S434" s="79"/>
      <c r="T434" s="79" t="s">
        <v>829</v>
      </c>
      <c r="U434" s="79"/>
      <c r="V434" s="82" t="s">
        <v>1097</v>
      </c>
      <c r="W434" s="81">
        <v>43786.95596064815</v>
      </c>
      <c r="X434" s="82" t="s">
        <v>1398</v>
      </c>
      <c r="Y434" s="79"/>
      <c r="Z434" s="79"/>
      <c r="AA434" s="85" t="s">
        <v>1708</v>
      </c>
      <c r="AB434" s="79"/>
      <c r="AC434" s="79" t="b">
        <v>0</v>
      </c>
      <c r="AD434" s="79">
        <v>0</v>
      </c>
      <c r="AE434" s="85" t="s">
        <v>1737</v>
      </c>
      <c r="AF434" s="79" t="b">
        <v>0</v>
      </c>
      <c r="AG434" s="79" t="s">
        <v>1751</v>
      </c>
      <c r="AH434" s="79"/>
      <c r="AI434" s="85" t="s">
        <v>1737</v>
      </c>
      <c r="AJ434" s="79" t="b">
        <v>0</v>
      </c>
      <c r="AK434" s="79">
        <v>1</v>
      </c>
      <c r="AL434" s="85" t="s">
        <v>1707</v>
      </c>
      <c r="AM434" s="79" t="s">
        <v>1772</v>
      </c>
      <c r="AN434" s="79" t="b">
        <v>0</v>
      </c>
      <c r="AO434" s="85" t="s">
        <v>1707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12</v>
      </c>
      <c r="BC434" s="78" t="str">
        <f>REPLACE(INDEX(GroupVertices[Group],MATCH(Edges[[#This Row],[Vertex 2]],GroupVertices[Vertex],0)),1,1,"")</f>
        <v>12</v>
      </c>
      <c r="BD434" s="48">
        <v>0</v>
      </c>
      <c r="BE434" s="49">
        <v>0</v>
      </c>
      <c r="BF434" s="48">
        <v>0</v>
      </c>
      <c r="BG434" s="49">
        <v>0</v>
      </c>
      <c r="BH434" s="48">
        <v>0</v>
      </c>
      <c r="BI434" s="49">
        <v>0</v>
      </c>
      <c r="BJ434" s="48">
        <v>20</v>
      </c>
      <c r="BK434" s="49">
        <v>100</v>
      </c>
      <c r="BL434" s="48">
        <v>20</v>
      </c>
    </row>
    <row r="435" spans="1:64" ht="15">
      <c r="A435" s="64" t="s">
        <v>450</v>
      </c>
      <c r="B435" s="64" t="s">
        <v>449</v>
      </c>
      <c r="C435" s="65" t="s">
        <v>5054</v>
      </c>
      <c r="D435" s="66">
        <v>3</v>
      </c>
      <c r="E435" s="67" t="s">
        <v>132</v>
      </c>
      <c r="F435" s="68">
        <v>35</v>
      </c>
      <c r="G435" s="65"/>
      <c r="H435" s="69"/>
      <c r="I435" s="70"/>
      <c r="J435" s="70"/>
      <c r="K435" s="34" t="s">
        <v>65</v>
      </c>
      <c r="L435" s="77">
        <v>435</v>
      </c>
      <c r="M435" s="77"/>
      <c r="N435" s="72"/>
      <c r="O435" s="79" t="s">
        <v>506</v>
      </c>
      <c r="P435" s="81">
        <v>43786.95596064815</v>
      </c>
      <c r="Q435" s="79" t="s">
        <v>656</v>
      </c>
      <c r="R435" s="79"/>
      <c r="S435" s="79"/>
      <c r="T435" s="79" t="s">
        <v>829</v>
      </c>
      <c r="U435" s="79"/>
      <c r="V435" s="82" t="s">
        <v>1097</v>
      </c>
      <c r="W435" s="81">
        <v>43786.95596064815</v>
      </c>
      <c r="X435" s="82" t="s">
        <v>1398</v>
      </c>
      <c r="Y435" s="79"/>
      <c r="Z435" s="79"/>
      <c r="AA435" s="85" t="s">
        <v>1708</v>
      </c>
      <c r="AB435" s="79"/>
      <c r="AC435" s="79" t="b">
        <v>0</v>
      </c>
      <c r="AD435" s="79">
        <v>0</v>
      </c>
      <c r="AE435" s="85" t="s">
        <v>1737</v>
      </c>
      <c r="AF435" s="79" t="b">
        <v>0</v>
      </c>
      <c r="AG435" s="79" t="s">
        <v>1751</v>
      </c>
      <c r="AH435" s="79"/>
      <c r="AI435" s="85" t="s">
        <v>1737</v>
      </c>
      <c r="AJ435" s="79" t="b">
        <v>0</v>
      </c>
      <c r="AK435" s="79">
        <v>1</v>
      </c>
      <c r="AL435" s="85" t="s">
        <v>1707</v>
      </c>
      <c r="AM435" s="79" t="s">
        <v>1772</v>
      </c>
      <c r="AN435" s="79" t="b">
        <v>0</v>
      </c>
      <c r="AO435" s="85" t="s">
        <v>1707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12</v>
      </c>
      <c r="BC435" s="78" t="str">
        <f>REPLACE(INDEX(GroupVertices[Group],MATCH(Edges[[#This Row],[Vertex 2]],GroupVertices[Vertex],0)),1,1,"")</f>
        <v>12</v>
      </c>
      <c r="BD435" s="48"/>
      <c r="BE435" s="49"/>
      <c r="BF435" s="48"/>
      <c r="BG435" s="49"/>
      <c r="BH435" s="48"/>
      <c r="BI435" s="49"/>
      <c r="BJ435" s="48"/>
      <c r="BK435" s="49"/>
      <c r="BL435" s="48"/>
    </row>
    <row r="436" spans="1:64" ht="15">
      <c r="A436" s="64" t="s">
        <v>451</v>
      </c>
      <c r="B436" s="64" t="s">
        <v>451</v>
      </c>
      <c r="C436" s="65" t="s">
        <v>5054</v>
      </c>
      <c r="D436" s="66">
        <v>3</v>
      </c>
      <c r="E436" s="67" t="s">
        <v>132</v>
      </c>
      <c r="F436" s="68">
        <v>35</v>
      </c>
      <c r="G436" s="65"/>
      <c r="H436" s="69"/>
      <c r="I436" s="70"/>
      <c r="J436" s="70"/>
      <c r="K436" s="34" t="s">
        <v>65</v>
      </c>
      <c r="L436" s="77">
        <v>436</v>
      </c>
      <c r="M436" s="77"/>
      <c r="N436" s="72"/>
      <c r="O436" s="79" t="s">
        <v>176</v>
      </c>
      <c r="P436" s="81">
        <v>43775.541817129626</v>
      </c>
      <c r="Q436" s="79" t="s">
        <v>657</v>
      </c>
      <c r="R436" s="79"/>
      <c r="S436" s="79"/>
      <c r="T436" s="79" t="s">
        <v>830</v>
      </c>
      <c r="U436" s="82" t="s">
        <v>880</v>
      </c>
      <c r="V436" s="82" t="s">
        <v>880</v>
      </c>
      <c r="W436" s="81">
        <v>43775.541817129626</v>
      </c>
      <c r="X436" s="82" t="s">
        <v>1399</v>
      </c>
      <c r="Y436" s="79"/>
      <c r="Z436" s="79"/>
      <c r="AA436" s="85" t="s">
        <v>1709</v>
      </c>
      <c r="AB436" s="79"/>
      <c r="AC436" s="79" t="b">
        <v>0</v>
      </c>
      <c r="AD436" s="79">
        <v>0</v>
      </c>
      <c r="AE436" s="85" t="s">
        <v>1737</v>
      </c>
      <c r="AF436" s="79" t="b">
        <v>0</v>
      </c>
      <c r="AG436" s="79" t="s">
        <v>1751</v>
      </c>
      <c r="AH436" s="79"/>
      <c r="AI436" s="85" t="s">
        <v>1737</v>
      </c>
      <c r="AJ436" s="79" t="b">
        <v>0</v>
      </c>
      <c r="AK436" s="79">
        <v>1</v>
      </c>
      <c r="AL436" s="85" t="s">
        <v>1737</v>
      </c>
      <c r="AM436" s="79" t="s">
        <v>1772</v>
      </c>
      <c r="AN436" s="79" t="b">
        <v>0</v>
      </c>
      <c r="AO436" s="85" t="s">
        <v>1709</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9</v>
      </c>
      <c r="BC436" s="78" t="str">
        <f>REPLACE(INDEX(GroupVertices[Group],MATCH(Edges[[#This Row],[Vertex 2]],GroupVertices[Vertex],0)),1,1,"")</f>
        <v>9</v>
      </c>
      <c r="BD436" s="48">
        <v>2</v>
      </c>
      <c r="BE436" s="49">
        <v>8.695652173913043</v>
      </c>
      <c r="BF436" s="48">
        <v>0</v>
      </c>
      <c r="BG436" s="49">
        <v>0</v>
      </c>
      <c r="BH436" s="48">
        <v>0</v>
      </c>
      <c r="BI436" s="49">
        <v>0</v>
      </c>
      <c r="BJ436" s="48">
        <v>21</v>
      </c>
      <c r="BK436" s="49">
        <v>91.30434782608695</v>
      </c>
      <c r="BL436" s="48">
        <v>23</v>
      </c>
    </row>
    <row r="437" spans="1:64" ht="15">
      <c r="A437" s="64" t="s">
        <v>452</v>
      </c>
      <c r="B437" s="64" t="s">
        <v>451</v>
      </c>
      <c r="C437" s="65" t="s">
        <v>5054</v>
      </c>
      <c r="D437" s="66">
        <v>3</v>
      </c>
      <c r="E437" s="67" t="s">
        <v>132</v>
      </c>
      <c r="F437" s="68">
        <v>35</v>
      </c>
      <c r="G437" s="65"/>
      <c r="H437" s="69"/>
      <c r="I437" s="70"/>
      <c r="J437" s="70"/>
      <c r="K437" s="34" t="s">
        <v>65</v>
      </c>
      <c r="L437" s="77">
        <v>437</v>
      </c>
      <c r="M437" s="77"/>
      <c r="N437" s="72"/>
      <c r="O437" s="79" t="s">
        <v>506</v>
      </c>
      <c r="P437" s="81">
        <v>43775.54965277778</v>
      </c>
      <c r="Q437" s="79" t="s">
        <v>658</v>
      </c>
      <c r="R437" s="79"/>
      <c r="S437" s="79"/>
      <c r="T437" s="79" t="s">
        <v>831</v>
      </c>
      <c r="U437" s="79"/>
      <c r="V437" s="82" t="s">
        <v>1098</v>
      </c>
      <c r="W437" s="81">
        <v>43775.54965277778</v>
      </c>
      <c r="X437" s="82" t="s">
        <v>1400</v>
      </c>
      <c r="Y437" s="79"/>
      <c r="Z437" s="79"/>
      <c r="AA437" s="85" t="s">
        <v>1710</v>
      </c>
      <c r="AB437" s="79"/>
      <c r="AC437" s="79" t="b">
        <v>0</v>
      </c>
      <c r="AD437" s="79">
        <v>0</v>
      </c>
      <c r="AE437" s="85" t="s">
        <v>1737</v>
      </c>
      <c r="AF437" s="79" t="b">
        <v>0</v>
      </c>
      <c r="AG437" s="79" t="s">
        <v>1751</v>
      </c>
      <c r="AH437" s="79"/>
      <c r="AI437" s="85" t="s">
        <v>1737</v>
      </c>
      <c r="AJ437" s="79" t="b">
        <v>0</v>
      </c>
      <c r="AK437" s="79">
        <v>1</v>
      </c>
      <c r="AL437" s="85" t="s">
        <v>1709</v>
      </c>
      <c r="AM437" s="79" t="s">
        <v>1773</v>
      </c>
      <c r="AN437" s="79" t="b">
        <v>0</v>
      </c>
      <c r="AO437" s="85" t="s">
        <v>1709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9</v>
      </c>
      <c r="BC437" s="78" t="str">
        <f>REPLACE(INDEX(GroupVertices[Group],MATCH(Edges[[#This Row],[Vertex 2]],GroupVertices[Vertex],0)),1,1,"")</f>
        <v>9</v>
      </c>
      <c r="BD437" s="48">
        <v>2</v>
      </c>
      <c r="BE437" s="49">
        <v>8.333333333333334</v>
      </c>
      <c r="BF437" s="48">
        <v>0</v>
      </c>
      <c r="BG437" s="49">
        <v>0</v>
      </c>
      <c r="BH437" s="48">
        <v>0</v>
      </c>
      <c r="BI437" s="49">
        <v>0</v>
      </c>
      <c r="BJ437" s="48">
        <v>22</v>
      </c>
      <c r="BK437" s="49">
        <v>91.66666666666667</v>
      </c>
      <c r="BL437" s="48">
        <v>24</v>
      </c>
    </row>
    <row r="438" spans="1:64" ht="15">
      <c r="A438" s="64" t="s">
        <v>420</v>
      </c>
      <c r="B438" s="64" t="s">
        <v>422</v>
      </c>
      <c r="C438" s="65" t="s">
        <v>5054</v>
      </c>
      <c r="D438" s="66">
        <v>3</v>
      </c>
      <c r="E438" s="67" t="s">
        <v>132</v>
      </c>
      <c r="F438" s="68">
        <v>35</v>
      </c>
      <c r="G438" s="65"/>
      <c r="H438" s="69"/>
      <c r="I438" s="70"/>
      <c r="J438" s="70"/>
      <c r="K438" s="34" t="s">
        <v>66</v>
      </c>
      <c r="L438" s="77">
        <v>438</v>
      </c>
      <c r="M438" s="77"/>
      <c r="N438" s="72"/>
      <c r="O438" s="79" t="s">
        <v>506</v>
      </c>
      <c r="P438" s="81">
        <v>43785.52099537037</v>
      </c>
      <c r="Q438" s="79" t="s">
        <v>636</v>
      </c>
      <c r="R438" s="82" t="s">
        <v>713</v>
      </c>
      <c r="S438" s="79" t="s">
        <v>719</v>
      </c>
      <c r="T438" s="79" t="s">
        <v>816</v>
      </c>
      <c r="U438" s="79"/>
      <c r="V438" s="82" t="s">
        <v>1071</v>
      </c>
      <c r="W438" s="81">
        <v>43785.52099537037</v>
      </c>
      <c r="X438" s="82" t="s">
        <v>1358</v>
      </c>
      <c r="Y438" s="79"/>
      <c r="Z438" s="79"/>
      <c r="AA438" s="85" t="s">
        <v>1668</v>
      </c>
      <c r="AB438" s="79"/>
      <c r="AC438" s="79" t="b">
        <v>0</v>
      </c>
      <c r="AD438" s="79">
        <v>7</v>
      </c>
      <c r="AE438" s="85" t="s">
        <v>1737</v>
      </c>
      <c r="AF438" s="79" t="b">
        <v>1</v>
      </c>
      <c r="AG438" s="79" t="s">
        <v>1751</v>
      </c>
      <c r="AH438" s="79"/>
      <c r="AI438" s="85" t="s">
        <v>1771</v>
      </c>
      <c r="AJ438" s="79" t="b">
        <v>0</v>
      </c>
      <c r="AK438" s="79">
        <v>4</v>
      </c>
      <c r="AL438" s="85" t="s">
        <v>1737</v>
      </c>
      <c r="AM438" s="79" t="s">
        <v>1772</v>
      </c>
      <c r="AN438" s="79" t="b">
        <v>0</v>
      </c>
      <c r="AO438" s="85" t="s">
        <v>1668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9</v>
      </c>
      <c r="BC438" s="78" t="str">
        <f>REPLACE(INDEX(GroupVertices[Group],MATCH(Edges[[#This Row],[Vertex 2]],GroupVertices[Vertex],0)),1,1,"")</f>
        <v>9</v>
      </c>
      <c r="BD438" s="48"/>
      <c r="BE438" s="49"/>
      <c r="BF438" s="48"/>
      <c r="BG438" s="49"/>
      <c r="BH438" s="48"/>
      <c r="BI438" s="49"/>
      <c r="BJ438" s="48"/>
      <c r="BK438" s="49"/>
      <c r="BL438" s="48"/>
    </row>
    <row r="439" spans="1:64" ht="15">
      <c r="A439" s="64" t="s">
        <v>422</v>
      </c>
      <c r="B439" s="64" t="s">
        <v>453</v>
      </c>
      <c r="C439" s="65" t="s">
        <v>5054</v>
      </c>
      <c r="D439" s="66">
        <v>3</v>
      </c>
      <c r="E439" s="67" t="s">
        <v>132</v>
      </c>
      <c r="F439" s="68">
        <v>35</v>
      </c>
      <c r="G439" s="65"/>
      <c r="H439" s="69"/>
      <c r="I439" s="70"/>
      <c r="J439" s="70"/>
      <c r="K439" s="34" t="s">
        <v>66</v>
      </c>
      <c r="L439" s="77">
        <v>439</v>
      </c>
      <c r="M439" s="77"/>
      <c r="N439" s="72"/>
      <c r="O439" s="79" t="s">
        <v>506</v>
      </c>
      <c r="P439" s="81">
        <v>43785.522048611114</v>
      </c>
      <c r="Q439" s="79" t="s">
        <v>641</v>
      </c>
      <c r="R439" s="79"/>
      <c r="S439" s="79"/>
      <c r="T439" s="79" t="s">
        <v>819</v>
      </c>
      <c r="U439" s="79"/>
      <c r="V439" s="82" t="s">
        <v>1073</v>
      </c>
      <c r="W439" s="81">
        <v>43785.522048611114</v>
      </c>
      <c r="X439" s="82" t="s">
        <v>1401</v>
      </c>
      <c r="Y439" s="79"/>
      <c r="Z439" s="79"/>
      <c r="AA439" s="85" t="s">
        <v>1711</v>
      </c>
      <c r="AB439" s="79"/>
      <c r="AC439" s="79" t="b">
        <v>0</v>
      </c>
      <c r="AD439" s="79">
        <v>0</v>
      </c>
      <c r="AE439" s="85" t="s">
        <v>1737</v>
      </c>
      <c r="AF439" s="79" t="b">
        <v>1</v>
      </c>
      <c r="AG439" s="79" t="s">
        <v>1751</v>
      </c>
      <c r="AH439" s="79"/>
      <c r="AI439" s="85" t="s">
        <v>1771</v>
      </c>
      <c r="AJ439" s="79" t="b">
        <v>0</v>
      </c>
      <c r="AK439" s="79">
        <v>4</v>
      </c>
      <c r="AL439" s="85" t="s">
        <v>1668</v>
      </c>
      <c r="AM439" s="79" t="s">
        <v>1772</v>
      </c>
      <c r="AN439" s="79" t="b">
        <v>0</v>
      </c>
      <c r="AO439" s="85" t="s">
        <v>1668</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9</v>
      </c>
      <c r="BC439" s="78" t="str">
        <f>REPLACE(INDEX(GroupVertices[Group],MATCH(Edges[[#This Row],[Vertex 2]],GroupVertices[Vertex],0)),1,1,"")</f>
        <v>9</v>
      </c>
      <c r="BD439" s="48">
        <v>1</v>
      </c>
      <c r="BE439" s="49">
        <v>4.166666666666667</v>
      </c>
      <c r="BF439" s="48">
        <v>0</v>
      </c>
      <c r="BG439" s="49">
        <v>0</v>
      </c>
      <c r="BH439" s="48">
        <v>0</v>
      </c>
      <c r="BI439" s="49">
        <v>0</v>
      </c>
      <c r="BJ439" s="48">
        <v>23</v>
      </c>
      <c r="BK439" s="49">
        <v>95.83333333333333</v>
      </c>
      <c r="BL439" s="48">
        <v>24</v>
      </c>
    </row>
    <row r="440" spans="1:64" ht="15">
      <c r="A440" s="64" t="s">
        <v>422</v>
      </c>
      <c r="B440" s="64" t="s">
        <v>420</v>
      </c>
      <c r="C440" s="65" t="s">
        <v>5054</v>
      </c>
      <c r="D440" s="66">
        <v>3</v>
      </c>
      <c r="E440" s="67" t="s">
        <v>132</v>
      </c>
      <c r="F440" s="68">
        <v>35</v>
      </c>
      <c r="G440" s="65"/>
      <c r="H440" s="69"/>
      <c r="I440" s="70"/>
      <c r="J440" s="70"/>
      <c r="K440" s="34" t="s">
        <v>66</v>
      </c>
      <c r="L440" s="77">
        <v>440</v>
      </c>
      <c r="M440" s="77"/>
      <c r="N440" s="72"/>
      <c r="O440" s="79" t="s">
        <v>506</v>
      </c>
      <c r="P440" s="81">
        <v>43785.522048611114</v>
      </c>
      <c r="Q440" s="79" t="s">
        <v>641</v>
      </c>
      <c r="R440" s="79"/>
      <c r="S440" s="79"/>
      <c r="T440" s="79" t="s">
        <v>819</v>
      </c>
      <c r="U440" s="79"/>
      <c r="V440" s="82" t="s">
        <v>1073</v>
      </c>
      <c r="W440" s="81">
        <v>43785.522048611114</v>
      </c>
      <c r="X440" s="82" t="s">
        <v>1401</v>
      </c>
      <c r="Y440" s="79"/>
      <c r="Z440" s="79"/>
      <c r="AA440" s="85" t="s">
        <v>1711</v>
      </c>
      <c r="AB440" s="79"/>
      <c r="AC440" s="79" t="b">
        <v>0</v>
      </c>
      <c r="AD440" s="79">
        <v>0</v>
      </c>
      <c r="AE440" s="85" t="s">
        <v>1737</v>
      </c>
      <c r="AF440" s="79" t="b">
        <v>1</v>
      </c>
      <c r="AG440" s="79" t="s">
        <v>1751</v>
      </c>
      <c r="AH440" s="79"/>
      <c r="AI440" s="85" t="s">
        <v>1771</v>
      </c>
      <c r="AJ440" s="79" t="b">
        <v>0</v>
      </c>
      <c r="AK440" s="79">
        <v>4</v>
      </c>
      <c r="AL440" s="85" t="s">
        <v>1668</v>
      </c>
      <c r="AM440" s="79" t="s">
        <v>1772</v>
      </c>
      <c r="AN440" s="79" t="b">
        <v>0</v>
      </c>
      <c r="AO440" s="85" t="s">
        <v>1668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9</v>
      </c>
      <c r="BC440" s="78" t="str">
        <f>REPLACE(INDEX(GroupVertices[Group],MATCH(Edges[[#This Row],[Vertex 2]],GroupVertices[Vertex],0)),1,1,"")</f>
        <v>9</v>
      </c>
      <c r="BD440" s="48"/>
      <c r="BE440" s="49"/>
      <c r="BF440" s="48"/>
      <c r="BG440" s="49"/>
      <c r="BH440" s="48"/>
      <c r="BI440" s="49"/>
      <c r="BJ440" s="48"/>
      <c r="BK440" s="49"/>
      <c r="BL440" s="48"/>
    </row>
    <row r="441" spans="1:64" ht="15">
      <c r="A441" s="64" t="s">
        <v>453</v>
      </c>
      <c r="B441" s="64" t="s">
        <v>422</v>
      </c>
      <c r="C441" s="65" t="s">
        <v>5054</v>
      </c>
      <c r="D441" s="66">
        <v>3</v>
      </c>
      <c r="E441" s="67" t="s">
        <v>132</v>
      </c>
      <c r="F441" s="68">
        <v>35</v>
      </c>
      <c r="G441" s="65"/>
      <c r="H441" s="69"/>
      <c r="I441" s="70"/>
      <c r="J441" s="70"/>
      <c r="K441" s="34" t="s">
        <v>66</v>
      </c>
      <c r="L441" s="77">
        <v>441</v>
      </c>
      <c r="M441" s="77"/>
      <c r="N441" s="72"/>
      <c r="O441" s="79" t="s">
        <v>506</v>
      </c>
      <c r="P441" s="81">
        <v>43785.52607638889</v>
      </c>
      <c r="Q441" s="79" t="s">
        <v>641</v>
      </c>
      <c r="R441" s="79"/>
      <c r="S441" s="79"/>
      <c r="T441" s="79" t="s">
        <v>819</v>
      </c>
      <c r="U441" s="79"/>
      <c r="V441" s="82" t="s">
        <v>1099</v>
      </c>
      <c r="W441" s="81">
        <v>43785.52607638889</v>
      </c>
      <c r="X441" s="82" t="s">
        <v>1402</v>
      </c>
      <c r="Y441" s="79"/>
      <c r="Z441" s="79"/>
      <c r="AA441" s="85" t="s">
        <v>1712</v>
      </c>
      <c r="AB441" s="79"/>
      <c r="AC441" s="79" t="b">
        <v>0</v>
      </c>
      <c r="AD441" s="79">
        <v>0</v>
      </c>
      <c r="AE441" s="85" t="s">
        <v>1737</v>
      </c>
      <c r="AF441" s="79" t="b">
        <v>1</v>
      </c>
      <c r="AG441" s="79" t="s">
        <v>1751</v>
      </c>
      <c r="AH441" s="79"/>
      <c r="AI441" s="85" t="s">
        <v>1771</v>
      </c>
      <c r="AJ441" s="79" t="b">
        <v>0</v>
      </c>
      <c r="AK441" s="79">
        <v>4</v>
      </c>
      <c r="AL441" s="85" t="s">
        <v>1668</v>
      </c>
      <c r="AM441" s="79" t="s">
        <v>1772</v>
      </c>
      <c r="AN441" s="79" t="b">
        <v>0</v>
      </c>
      <c r="AO441" s="85" t="s">
        <v>1668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9</v>
      </c>
      <c r="BC441" s="78" t="str">
        <f>REPLACE(INDEX(GroupVertices[Group],MATCH(Edges[[#This Row],[Vertex 2]],GroupVertices[Vertex],0)),1,1,"")</f>
        <v>9</v>
      </c>
      <c r="BD441" s="48"/>
      <c r="BE441" s="49"/>
      <c r="BF441" s="48"/>
      <c r="BG441" s="49"/>
      <c r="BH441" s="48"/>
      <c r="BI441" s="49"/>
      <c r="BJ441" s="48"/>
      <c r="BK441" s="49"/>
      <c r="BL441" s="48"/>
    </row>
    <row r="442" spans="1:64" ht="15">
      <c r="A442" s="64" t="s">
        <v>452</v>
      </c>
      <c r="B442" s="64" t="s">
        <v>422</v>
      </c>
      <c r="C442" s="65" t="s">
        <v>5054</v>
      </c>
      <c r="D442" s="66">
        <v>3</v>
      </c>
      <c r="E442" s="67" t="s">
        <v>132</v>
      </c>
      <c r="F442" s="68">
        <v>35</v>
      </c>
      <c r="G442" s="65"/>
      <c r="H442" s="69"/>
      <c r="I442" s="70"/>
      <c r="J442" s="70"/>
      <c r="K442" s="34" t="s">
        <v>65</v>
      </c>
      <c r="L442" s="77">
        <v>442</v>
      </c>
      <c r="M442" s="77"/>
      <c r="N442" s="72"/>
      <c r="O442" s="79" t="s">
        <v>506</v>
      </c>
      <c r="P442" s="81">
        <v>43787.33118055556</v>
      </c>
      <c r="Q442" s="79" t="s">
        <v>641</v>
      </c>
      <c r="R442" s="79"/>
      <c r="S442" s="79"/>
      <c r="T442" s="79" t="s">
        <v>819</v>
      </c>
      <c r="U442" s="79"/>
      <c r="V442" s="82" t="s">
        <v>1098</v>
      </c>
      <c r="W442" s="81">
        <v>43787.33118055556</v>
      </c>
      <c r="X442" s="82" t="s">
        <v>1403</v>
      </c>
      <c r="Y442" s="79"/>
      <c r="Z442" s="79"/>
      <c r="AA442" s="85" t="s">
        <v>1713</v>
      </c>
      <c r="AB442" s="79"/>
      <c r="AC442" s="79" t="b">
        <v>0</v>
      </c>
      <c r="AD442" s="79">
        <v>0</v>
      </c>
      <c r="AE442" s="85" t="s">
        <v>1737</v>
      </c>
      <c r="AF442" s="79" t="b">
        <v>1</v>
      </c>
      <c r="AG442" s="79" t="s">
        <v>1751</v>
      </c>
      <c r="AH442" s="79"/>
      <c r="AI442" s="85" t="s">
        <v>1771</v>
      </c>
      <c r="AJ442" s="79" t="b">
        <v>0</v>
      </c>
      <c r="AK442" s="79">
        <v>5</v>
      </c>
      <c r="AL442" s="85" t="s">
        <v>1668</v>
      </c>
      <c r="AM442" s="79" t="s">
        <v>1775</v>
      </c>
      <c r="AN442" s="79" t="b">
        <v>0</v>
      </c>
      <c r="AO442" s="85" t="s">
        <v>1668</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9</v>
      </c>
      <c r="BC442" s="78" t="str">
        <f>REPLACE(INDEX(GroupVertices[Group],MATCH(Edges[[#This Row],[Vertex 2]],GroupVertices[Vertex],0)),1,1,"")</f>
        <v>9</v>
      </c>
      <c r="BD442" s="48"/>
      <c r="BE442" s="49"/>
      <c r="BF442" s="48"/>
      <c r="BG442" s="49"/>
      <c r="BH442" s="48"/>
      <c r="BI442" s="49"/>
      <c r="BJ442" s="48"/>
      <c r="BK442" s="49"/>
      <c r="BL442" s="48"/>
    </row>
    <row r="443" spans="1:64" ht="15">
      <c r="A443" s="64" t="s">
        <v>420</v>
      </c>
      <c r="B443" s="64" t="s">
        <v>453</v>
      </c>
      <c r="C443" s="65" t="s">
        <v>5054</v>
      </c>
      <c r="D443" s="66">
        <v>3</v>
      </c>
      <c r="E443" s="67" t="s">
        <v>132</v>
      </c>
      <c r="F443" s="68">
        <v>35</v>
      </c>
      <c r="G443" s="65"/>
      <c r="H443" s="69"/>
      <c r="I443" s="70"/>
      <c r="J443" s="70"/>
      <c r="K443" s="34" t="s">
        <v>66</v>
      </c>
      <c r="L443" s="77">
        <v>443</v>
      </c>
      <c r="M443" s="77"/>
      <c r="N443" s="72"/>
      <c r="O443" s="79" t="s">
        <v>506</v>
      </c>
      <c r="P443" s="81">
        <v>43785.52099537037</v>
      </c>
      <c r="Q443" s="79" t="s">
        <v>636</v>
      </c>
      <c r="R443" s="82" t="s">
        <v>713</v>
      </c>
      <c r="S443" s="79" t="s">
        <v>719</v>
      </c>
      <c r="T443" s="79" t="s">
        <v>816</v>
      </c>
      <c r="U443" s="79"/>
      <c r="V443" s="82" t="s">
        <v>1071</v>
      </c>
      <c r="W443" s="81">
        <v>43785.52099537037</v>
      </c>
      <c r="X443" s="82" t="s">
        <v>1358</v>
      </c>
      <c r="Y443" s="79"/>
      <c r="Z443" s="79"/>
      <c r="AA443" s="85" t="s">
        <v>1668</v>
      </c>
      <c r="AB443" s="79"/>
      <c r="AC443" s="79" t="b">
        <v>0</v>
      </c>
      <c r="AD443" s="79">
        <v>7</v>
      </c>
      <c r="AE443" s="85" t="s">
        <v>1737</v>
      </c>
      <c r="AF443" s="79" t="b">
        <v>1</v>
      </c>
      <c r="AG443" s="79" t="s">
        <v>1751</v>
      </c>
      <c r="AH443" s="79"/>
      <c r="AI443" s="85" t="s">
        <v>1771</v>
      </c>
      <c r="AJ443" s="79" t="b">
        <v>0</v>
      </c>
      <c r="AK443" s="79">
        <v>4</v>
      </c>
      <c r="AL443" s="85" t="s">
        <v>1737</v>
      </c>
      <c r="AM443" s="79" t="s">
        <v>1772</v>
      </c>
      <c r="AN443" s="79" t="b">
        <v>0</v>
      </c>
      <c r="AO443" s="85" t="s">
        <v>1668</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9</v>
      </c>
      <c r="BC443" s="78" t="str">
        <f>REPLACE(INDEX(GroupVertices[Group],MATCH(Edges[[#This Row],[Vertex 2]],GroupVertices[Vertex],0)),1,1,"")</f>
        <v>9</v>
      </c>
      <c r="BD443" s="48"/>
      <c r="BE443" s="49"/>
      <c r="BF443" s="48"/>
      <c r="BG443" s="49"/>
      <c r="BH443" s="48"/>
      <c r="BI443" s="49"/>
      <c r="BJ443" s="48"/>
      <c r="BK443" s="49"/>
      <c r="BL443" s="48"/>
    </row>
    <row r="444" spans="1:64" ht="15">
      <c r="A444" s="64" t="s">
        <v>453</v>
      </c>
      <c r="B444" s="64" t="s">
        <v>420</v>
      </c>
      <c r="C444" s="65" t="s">
        <v>5054</v>
      </c>
      <c r="D444" s="66">
        <v>3</v>
      </c>
      <c r="E444" s="67" t="s">
        <v>132</v>
      </c>
      <c r="F444" s="68">
        <v>35</v>
      </c>
      <c r="G444" s="65"/>
      <c r="H444" s="69"/>
      <c r="I444" s="70"/>
      <c r="J444" s="70"/>
      <c r="K444" s="34" t="s">
        <v>66</v>
      </c>
      <c r="L444" s="77">
        <v>444</v>
      </c>
      <c r="M444" s="77"/>
      <c r="N444" s="72"/>
      <c r="O444" s="79" t="s">
        <v>506</v>
      </c>
      <c r="P444" s="81">
        <v>43785.52607638889</v>
      </c>
      <c r="Q444" s="79" t="s">
        <v>641</v>
      </c>
      <c r="R444" s="79"/>
      <c r="S444" s="79"/>
      <c r="T444" s="79" t="s">
        <v>819</v>
      </c>
      <c r="U444" s="79"/>
      <c r="V444" s="82" t="s">
        <v>1099</v>
      </c>
      <c r="W444" s="81">
        <v>43785.52607638889</v>
      </c>
      <c r="X444" s="82" t="s">
        <v>1402</v>
      </c>
      <c r="Y444" s="79"/>
      <c r="Z444" s="79"/>
      <c r="AA444" s="85" t="s">
        <v>1712</v>
      </c>
      <c r="AB444" s="79"/>
      <c r="AC444" s="79" t="b">
        <v>0</v>
      </c>
      <c r="AD444" s="79">
        <v>0</v>
      </c>
      <c r="AE444" s="85" t="s">
        <v>1737</v>
      </c>
      <c r="AF444" s="79" t="b">
        <v>1</v>
      </c>
      <c r="AG444" s="79" t="s">
        <v>1751</v>
      </c>
      <c r="AH444" s="79"/>
      <c r="AI444" s="85" t="s">
        <v>1771</v>
      </c>
      <c r="AJ444" s="79" t="b">
        <v>0</v>
      </c>
      <c r="AK444" s="79">
        <v>4</v>
      </c>
      <c r="AL444" s="85" t="s">
        <v>1668</v>
      </c>
      <c r="AM444" s="79" t="s">
        <v>1772</v>
      </c>
      <c r="AN444" s="79" t="b">
        <v>0</v>
      </c>
      <c r="AO444" s="85" t="s">
        <v>1668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9</v>
      </c>
      <c r="BC444" s="78" t="str">
        <f>REPLACE(INDEX(GroupVertices[Group],MATCH(Edges[[#This Row],[Vertex 2]],GroupVertices[Vertex],0)),1,1,"")</f>
        <v>9</v>
      </c>
      <c r="BD444" s="48">
        <v>1</v>
      </c>
      <c r="BE444" s="49">
        <v>4.166666666666667</v>
      </c>
      <c r="BF444" s="48">
        <v>0</v>
      </c>
      <c r="BG444" s="49">
        <v>0</v>
      </c>
      <c r="BH444" s="48">
        <v>0</v>
      </c>
      <c r="BI444" s="49">
        <v>0</v>
      </c>
      <c r="BJ444" s="48">
        <v>23</v>
      </c>
      <c r="BK444" s="49">
        <v>95.83333333333333</v>
      </c>
      <c r="BL444" s="48">
        <v>24</v>
      </c>
    </row>
    <row r="445" spans="1:64" ht="15">
      <c r="A445" s="64" t="s">
        <v>452</v>
      </c>
      <c r="B445" s="64" t="s">
        <v>453</v>
      </c>
      <c r="C445" s="65" t="s">
        <v>5054</v>
      </c>
      <c r="D445" s="66">
        <v>3</v>
      </c>
      <c r="E445" s="67" t="s">
        <v>132</v>
      </c>
      <c r="F445" s="68">
        <v>35</v>
      </c>
      <c r="G445" s="65"/>
      <c r="H445" s="69"/>
      <c r="I445" s="70"/>
      <c r="J445" s="70"/>
      <c r="K445" s="34" t="s">
        <v>65</v>
      </c>
      <c r="L445" s="77">
        <v>445</v>
      </c>
      <c r="M445" s="77"/>
      <c r="N445" s="72"/>
      <c r="O445" s="79" t="s">
        <v>506</v>
      </c>
      <c r="P445" s="81">
        <v>43787.33118055556</v>
      </c>
      <c r="Q445" s="79" t="s">
        <v>641</v>
      </c>
      <c r="R445" s="79"/>
      <c r="S445" s="79"/>
      <c r="T445" s="79" t="s">
        <v>819</v>
      </c>
      <c r="U445" s="79"/>
      <c r="V445" s="82" t="s">
        <v>1098</v>
      </c>
      <c r="W445" s="81">
        <v>43787.33118055556</v>
      </c>
      <c r="X445" s="82" t="s">
        <v>1403</v>
      </c>
      <c r="Y445" s="79"/>
      <c r="Z445" s="79"/>
      <c r="AA445" s="85" t="s">
        <v>1713</v>
      </c>
      <c r="AB445" s="79"/>
      <c r="AC445" s="79" t="b">
        <v>0</v>
      </c>
      <c r="AD445" s="79">
        <v>0</v>
      </c>
      <c r="AE445" s="85" t="s">
        <v>1737</v>
      </c>
      <c r="AF445" s="79" t="b">
        <v>1</v>
      </c>
      <c r="AG445" s="79" t="s">
        <v>1751</v>
      </c>
      <c r="AH445" s="79"/>
      <c r="AI445" s="85" t="s">
        <v>1771</v>
      </c>
      <c r="AJ445" s="79" t="b">
        <v>0</v>
      </c>
      <c r="AK445" s="79">
        <v>5</v>
      </c>
      <c r="AL445" s="85" t="s">
        <v>1668</v>
      </c>
      <c r="AM445" s="79" t="s">
        <v>1775</v>
      </c>
      <c r="AN445" s="79" t="b">
        <v>0</v>
      </c>
      <c r="AO445" s="85" t="s">
        <v>1668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9</v>
      </c>
      <c r="BC445" s="78" t="str">
        <f>REPLACE(INDEX(GroupVertices[Group],MATCH(Edges[[#This Row],[Vertex 2]],GroupVertices[Vertex],0)),1,1,"")</f>
        <v>9</v>
      </c>
      <c r="BD445" s="48"/>
      <c r="BE445" s="49"/>
      <c r="BF445" s="48"/>
      <c r="BG445" s="49"/>
      <c r="BH445" s="48"/>
      <c r="BI445" s="49"/>
      <c r="BJ445" s="48"/>
      <c r="BK445" s="49"/>
      <c r="BL445" s="48"/>
    </row>
    <row r="446" spans="1:64" ht="15">
      <c r="A446" s="64" t="s">
        <v>420</v>
      </c>
      <c r="B446" s="64" t="s">
        <v>452</v>
      </c>
      <c r="C446" s="65" t="s">
        <v>5054</v>
      </c>
      <c r="D446" s="66">
        <v>3</v>
      </c>
      <c r="E446" s="67" t="s">
        <v>132</v>
      </c>
      <c r="F446" s="68">
        <v>35</v>
      </c>
      <c r="G446" s="65"/>
      <c r="H446" s="69"/>
      <c r="I446" s="70"/>
      <c r="J446" s="70"/>
      <c r="K446" s="34" t="s">
        <v>66</v>
      </c>
      <c r="L446" s="77">
        <v>446</v>
      </c>
      <c r="M446" s="77"/>
      <c r="N446" s="72"/>
      <c r="O446" s="79" t="s">
        <v>506</v>
      </c>
      <c r="P446" s="81">
        <v>43785.52099537037</v>
      </c>
      <c r="Q446" s="79" t="s">
        <v>636</v>
      </c>
      <c r="R446" s="82" t="s">
        <v>713</v>
      </c>
      <c r="S446" s="79" t="s">
        <v>719</v>
      </c>
      <c r="T446" s="79" t="s">
        <v>816</v>
      </c>
      <c r="U446" s="79"/>
      <c r="V446" s="82" t="s">
        <v>1071</v>
      </c>
      <c r="W446" s="81">
        <v>43785.52099537037</v>
      </c>
      <c r="X446" s="82" t="s">
        <v>1358</v>
      </c>
      <c r="Y446" s="79"/>
      <c r="Z446" s="79"/>
      <c r="AA446" s="85" t="s">
        <v>1668</v>
      </c>
      <c r="AB446" s="79"/>
      <c r="AC446" s="79" t="b">
        <v>0</v>
      </c>
      <c r="AD446" s="79">
        <v>7</v>
      </c>
      <c r="AE446" s="85" t="s">
        <v>1737</v>
      </c>
      <c r="AF446" s="79" t="b">
        <v>1</v>
      </c>
      <c r="AG446" s="79" t="s">
        <v>1751</v>
      </c>
      <c r="AH446" s="79"/>
      <c r="AI446" s="85" t="s">
        <v>1771</v>
      </c>
      <c r="AJ446" s="79" t="b">
        <v>0</v>
      </c>
      <c r="AK446" s="79">
        <v>4</v>
      </c>
      <c r="AL446" s="85" t="s">
        <v>1737</v>
      </c>
      <c r="AM446" s="79" t="s">
        <v>1772</v>
      </c>
      <c r="AN446" s="79" t="b">
        <v>0</v>
      </c>
      <c r="AO446" s="85" t="s">
        <v>1668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9</v>
      </c>
      <c r="BC446" s="78" t="str">
        <f>REPLACE(INDEX(GroupVertices[Group],MATCH(Edges[[#This Row],[Vertex 2]],GroupVertices[Vertex],0)),1,1,"")</f>
        <v>9</v>
      </c>
      <c r="BD446" s="48">
        <v>2</v>
      </c>
      <c r="BE446" s="49">
        <v>4.444444444444445</v>
      </c>
      <c r="BF446" s="48">
        <v>0</v>
      </c>
      <c r="BG446" s="49">
        <v>0</v>
      </c>
      <c r="BH446" s="48">
        <v>0</v>
      </c>
      <c r="BI446" s="49">
        <v>0</v>
      </c>
      <c r="BJ446" s="48">
        <v>43</v>
      </c>
      <c r="BK446" s="49">
        <v>95.55555555555556</v>
      </c>
      <c r="BL446" s="48">
        <v>45</v>
      </c>
    </row>
    <row r="447" spans="1:64" ht="15">
      <c r="A447" s="64" t="s">
        <v>452</v>
      </c>
      <c r="B447" s="64" t="s">
        <v>420</v>
      </c>
      <c r="C447" s="65" t="s">
        <v>5054</v>
      </c>
      <c r="D447" s="66">
        <v>3</v>
      </c>
      <c r="E447" s="67" t="s">
        <v>132</v>
      </c>
      <c r="F447" s="68">
        <v>35</v>
      </c>
      <c r="G447" s="65"/>
      <c r="H447" s="69"/>
      <c r="I447" s="70"/>
      <c r="J447" s="70"/>
      <c r="K447" s="34" t="s">
        <v>66</v>
      </c>
      <c r="L447" s="77">
        <v>447</v>
      </c>
      <c r="M447" s="77"/>
      <c r="N447" s="72"/>
      <c r="O447" s="79" t="s">
        <v>506</v>
      </c>
      <c r="P447" s="81">
        <v>43787.33118055556</v>
      </c>
      <c r="Q447" s="79" t="s">
        <v>641</v>
      </c>
      <c r="R447" s="79"/>
      <c r="S447" s="79"/>
      <c r="T447" s="79" t="s">
        <v>819</v>
      </c>
      <c r="U447" s="79"/>
      <c r="V447" s="82" t="s">
        <v>1098</v>
      </c>
      <c r="W447" s="81">
        <v>43787.33118055556</v>
      </c>
      <c r="X447" s="82" t="s">
        <v>1403</v>
      </c>
      <c r="Y447" s="79"/>
      <c r="Z447" s="79"/>
      <c r="AA447" s="85" t="s">
        <v>1713</v>
      </c>
      <c r="AB447" s="79"/>
      <c r="AC447" s="79" t="b">
        <v>0</v>
      </c>
      <c r="AD447" s="79">
        <v>0</v>
      </c>
      <c r="AE447" s="85" t="s">
        <v>1737</v>
      </c>
      <c r="AF447" s="79" t="b">
        <v>1</v>
      </c>
      <c r="AG447" s="79" t="s">
        <v>1751</v>
      </c>
      <c r="AH447" s="79"/>
      <c r="AI447" s="85" t="s">
        <v>1771</v>
      </c>
      <c r="AJ447" s="79" t="b">
        <v>0</v>
      </c>
      <c r="AK447" s="79">
        <v>5</v>
      </c>
      <c r="AL447" s="85" t="s">
        <v>1668</v>
      </c>
      <c r="AM447" s="79" t="s">
        <v>1775</v>
      </c>
      <c r="AN447" s="79" t="b">
        <v>0</v>
      </c>
      <c r="AO447" s="85" t="s">
        <v>1668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9</v>
      </c>
      <c r="BC447" s="78" t="str">
        <f>REPLACE(INDEX(GroupVertices[Group],MATCH(Edges[[#This Row],[Vertex 2]],GroupVertices[Vertex],0)),1,1,"")</f>
        <v>9</v>
      </c>
      <c r="BD447" s="48">
        <v>1</v>
      </c>
      <c r="BE447" s="49">
        <v>4.166666666666667</v>
      </c>
      <c r="BF447" s="48">
        <v>0</v>
      </c>
      <c r="BG447" s="49">
        <v>0</v>
      </c>
      <c r="BH447" s="48">
        <v>0</v>
      </c>
      <c r="BI447" s="49">
        <v>0</v>
      </c>
      <c r="BJ447" s="48">
        <v>23</v>
      </c>
      <c r="BK447" s="49">
        <v>95.83333333333333</v>
      </c>
      <c r="BL447" s="48">
        <v>24</v>
      </c>
    </row>
    <row r="448" spans="1:64" ht="15">
      <c r="A448" s="64" t="s">
        <v>454</v>
      </c>
      <c r="B448" s="64" t="s">
        <v>502</v>
      </c>
      <c r="C448" s="65" t="s">
        <v>5054</v>
      </c>
      <c r="D448" s="66">
        <v>3</v>
      </c>
      <c r="E448" s="67" t="s">
        <v>132</v>
      </c>
      <c r="F448" s="68">
        <v>35</v>
      </c>
      <c r="G448" s="65"/>
      <c r="H448" s="69"/>
      <c r="I448" s="70"/>
      <c r="J448" s="70"/>
      <c r="K448" s="34" t="s">
        <v>65</v>
      </c>
      <c r="L448" s="77">
        <v>448</v>
      </c>
      <c r="M448" s="77"/>
      <c r="N448" s="72"/>
      <c r="O448" s="79" t="s">
        <v>506</v>
      </c>
      <c r="P448" s="81">
        <v>43783.4140162037</v>
      </c>
      <c r="Q448" s="79" t="s">
        <v>659</v>
      </c>
      <c r="R448" s="79"/>
      <c r="S448" s="79"/>
      <c r="T448" s="79" t="s">
        <v>832</v>
      </c>
      <c r="U448" s="82" t="s">
        <v>881</v>
      </c>
      <c r="V448" s="82" t="s">
        <v>881</v>
      </c>
      <c r="W448" s="81">
        <v>43783.4140162037</v>
      </c>
      <c r="X448" s="82" t="s">
        <v>1404</v>
      </c>
      <c r="Y448" s="79"/>
      <c r="Z448" s="79"/>
      <c r="AA448" s="85" t="s">
        <v>1714</v>
      </c>
      <c r="AB448" s="79"/>
      <c r="AC448" s="79" t="b">
        <v>0</v>
      </c>
      <c r="AD448" s="79">
        <v>1</v>
      </c>
      <c r="AE448" s="85" t="s">
        <v>1737</v>
      </c>
      <c r="AF448" s="79" t="b">
        <v>0</v>
      </c>
      <c r="AG448" s="79" t="s">
        <v>1752</v>
      </c>
      <c r="AH448" s="79"/>
      <c r="AI448" s="85" t="s">
        <v>1737</v>
      </c>
      <c r="AJ448" s="79" t="b">
        <v>0</v>
      </c>
      <c r="AK448" s="79">
        <v>0</v>
      </c>
      <c r="AL448" s="85" t="s">
        <v>1737</v>
      </c>
      <c r="AM448" s="79" t="s">
        <v>1773</v>
      </c>
      <c r="AN448" s="79" t="b">
        <v>0</v>
      </c>
      <c r="AO448" s="85" t="s">
        <v>1714</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17</v>
      </c>
      <c r="BC448" s="78" t="str">
        <f>REPLACE(INDEX(GroupVertices[Group],MATCH(Edges[[#This Row],[Vertex 2]],GroupVertices[Vertex],0)),1,1,"")</f>
        <v>17</v>
      </c>
      <c r="BD448" s="48">
        <v>0</v>
      </c>
      <c r="BE448" s="49">
        <v>0</v>
      </c>
      <c r="BF448" s="48">
        <v>0</v>
      </c>
      <c r="BG448" s="49">
        <v>0</v>
      </c>
      <c r="BH448" s="48">
        <v>0</v>
      </c>
      <c r="BI448" s="49">
        <v>0</v>
      </c>
      <c r="BJ448" s="48">
        <v>15</v>
      </c>
      <c r="BK448" s="49">
        <v>100</v>
      </c>
      <c r="BL448" s="48">
        <v>15</v>
      </c>
    </row>
    <row r="449" spans="1:64" ht="15">
      <c r="A449" s="64" t="s">
        <v>454</v>
      </c>
      <c r="B449" s="64" t="s">
        <v>503</v>
      </c>
      <c r="C449" s="65" t="s">
        <v>5054</v>
      </c>
      <c r="D449" s="66">
        <v>3</v>
      </c>
      <c r="E449" s="67" t="s">
        <v>132</v>
      </c>
      <c r="F449" s="68">
        <v>35</v>
      </c>
      <c r="G449" s="65"/>
      <c r="H449" s="69"/>
      <c r="I449" s="70"/>
      <c r="J449" s="70"/>
      <c r="K449" s="34" t="s">
        <v>65</v>
      </c>
      <c r="L449" s="77">
        <v>449</v>
      </c>
      <c r="M449" s="77"/>
      <c r="N449" s="72"/>
      <c r="O449" s="79" t="s">
        <v>506</v>
      </c>
      <c r="P449" s="81">
        <v>43786.94342592593</v>
      </c>
      <c r="Q449" s="79" t="s">
        <v>660</v>
      </c>
      <c r="R449" s="79"/>
      <c r="S449" s="79"/>
      <c r="T449" s="79" t="s">
        <v>833</v>
      </c>
      <c r="U449" s="82" t="s">
        <v>882</v>
      </c>
      <c r="V449" s="82" t="s">
        <v>882</v>
      </c>
      <c r="W449" s="81">
        <v>43786.94342592593</v>
      </c>
      <c r="X449" s="82" t="s">
        <v>1405</v>
      </c>
      <c r="Y449" s="79"/>
      <c r="Z449" s="79"/>
      <c r="AA449" s="85" t="s">
        <v>1715</v>
      </c>
      <c r="AB449" s="79"/>
      <c r="AC449" s="79" t="b">
        <v>0</v>
      </c>
      <c r="AD449" s="79">
        <v>1</v>
      </c>
      <c r="AE449" s="85" t="s">
        <v>1737</v>
      </c>
      <c r="AF449" s="79" t="b">
        <v>0</v>
      </c>
      <c r="AG449" s="79" t="s">
        <v>1752</v>
      </c>
      <c r="AH449" s="79"/>
      <c r="AI449" s="85" t="s">
        <v>1737</v>
      </c>
      <c r="AJ449" s="79" t="b">
        <v>0</v>
      </c>
      <c r="AK449" s="79">
        <v>0</v>
      </c>
      <c r="AL449" s="85" t="s">
        <v>1737</v>
      </c>
      <c r="AM449" s="79" t="s">
        <v>1773</v>
      </c>
      <c r="AN449" s="79" t="b">
        <v>0</v>
      </c>
      <c r="AO449" s="85" t="s">
        <v>1715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17</v>
      </c>
      <c r="BC449" s="78" t="str">
        <f>REPLACE(INDEX(GroupVertices[Group],MATCH(Edges[[#This Row],[Vertex 2]],GroupVertices[Vertex],0)),1,1,"")</f>
        <v>17</v>
      </c>
      <c r="BD449" s="48">
        <v>0</v>
      </c>
      <c r="BE449" s="49">
        <v>0</v>
      </c>
      <c r="BF449" s="48">
        <v>0</v>
      </c>
      <c r="BG449" s="49">
        <v>0</v>
      </c>
      <c r="BH449" s="48">
        <v>0</v>
      </c>
      <c r="BI449" s="49">
        <v>0</v>
      </c>
      <c r="BJ449" s="48">
        <v>43</v>
      </c>
      <c r="BK449" s="49">
        <v>100</v>
      </c>
      <c r="BL449" s="48">
        <v>43</v>
      </c>
    </row>
    <row r="450" spans="1:64" ht="15">
      <c r="A450" s="64" t="s">
        <v>454</v>
      </c>
      <c r="B450" s="64" t="s">
        <v>504</v>
      </c>
      <c r="C450" s="65" t="s">
        <v>5054</v>
      </c>
      <c r="D450" s="66">
        <v>3</v>
      </c>
      <c r="E450" s="67" t="s">
        <v>132</v>
      </c>
      <c r="F450" s="68">
        <v>35</v>
      </c>
      <c r="G450" s="65"/>
      <c r="H450" s="69"/>
      <c r="I450" s="70"/>
      <c r="J450" s="70"/>
      <c r="K450" s="34" t="s">
        <v>65</v>
      </c>
      <c r="L450" s="77">
        <v>450</v>
      </c>
      <c r="M450" s="77"/>
      <c r="N450" s="72"/>
      <c r="O450" s="79" t="s">
        <v>506</v>
      </c>
      <c r="P450" s="81">
        <v>43786.97194444444</v>
      </c>
      <c r="Q450" s="79" t="s">
        <v>661</v>
      </c>
      <c r="R450" s="79"/>
      <c r="S450" s="79"/>
      <c r="T450" s="79" t="s">
        <v>834</v>
      </c>
      <c r="U450" s="82" t="s">
        <v>883</v>
      </c>
      <c r="V450" s="82" t="s">
        <v>883</v>
      </c>
      <c r="W450" s="81">
        <v>43786.97194444444</v>
      </c>
      <c r="X450" s="82" t="s">
        <v>1406</v>
      </c>
      <c r="Y450" s="79"/>
      <c r="Z450" s="79"/>
      <c r="AA450" s="85" t="s">
        <v>1716</v>
      </c>
      <c r="AB450" s="79"/>
      <c r="AC450" s="79" t="b">
        <v>0</v>
      </c>
      <c r="AD450" s="79">
        <v>1</v>
      </c>
      <c r="AE450" s="85" t="s">
        <v>1737</v>
      </c>
      <c r="AF450" s="79" t="b">
        <v>0</v>
      </c>
      <c r="AG450" s="79" t="s">
        <v>1752</v>
      </c>
      <c r="AH450" s="79"/>
      <c r="AI450" s="85" t="s">
        <v>1737</v>
      </c>
      <c r="AJ450" s="79" t="b">
        <v>0</v>
      </c>
      <c r="AK450" s="79">
        <v>0</v>
      </c>
      <c r="AL450" s="85" t="s">
        <v>1737</v>
      </c>
      <c r="AM450" s="79" t="s">
        <v>1773</v>
      </c>
      <c r="AN450" s="79" t="b">
        <v>0</v>
      </c>
      <c r="AO450" s="85" t="s">
        <v>1716</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17</v>
      </c>
      <c r="BC450" s="78" t="str">
        <f>REPLACE(INDEX(GroupVertices[Group],MATCH(Edges[[#This Row],[Vertex 2]],GroupVertices[Vertex],0)),1,1,"")</f>
        <v>17</v>
      </c>
      <c r="BD450" s="48">
        <v>0</v>
      </c>
      <c r="BE450" s="49">
        <v>0</v>
      </c>
      <c r="BF450" s="48">
        <v>0</v>
      </c>
      <c r="BG450" s="49">
        <v>0</v>
      </c>
      <c r="BH450" s="48">
        <v>0</v>
      </c>
      <c r="BI450" s="49">
        <v>0</v>
      </c>
      <c r="BJ450" s="48">
        <v>46</v>
      </c>
      <c r="BK450" s="49">
        <v>100</v>
      </c>
      <c r="BL450" s="48">
        <v>46</v>
      </c>
    </row>
    <row r="451" spans="1:64" ht="15">
      <c r="A451" s="64" t="s">
        <v>454</v>
      </c>
      <c r="B451" s="64" t="s">
        <v>505</v>
      </c>
      <c r="C451" s="65" t="s">
        <v>5056</v>
      </c>
      <c r="D451" s="66">
        <v>10</v>
      </c>
      <c r="E451" s="67" t="s">
        <v>136</v>
      </c>
      <c r="F451" s="68">
        <v>12</v>
      </c>
      <c r="G451" s="65"/>
      <c r="H451" s="69"/>
      <c r="I451" s="70"/>
      <c r="J451" s="70"/>
      <c r="K451" s="34" t="s">
        <v>65</v>
      </c>
      <c r="L451" s="77">
        <v>451</v>
      </c>
      <c r="M451" s="77"/>
      <c r="N451" s="72"/>
      <c r="O451" s="79" t="s">
        <v>506</v>
      </c>
      <c r="P451" s="81">
        <v>43783.36409722222</v>
      </c>
      <c r="Q451" s="79" t="s">
        <v>662</v>
      </c>
      <c r="R451" s="79"/>
      <c r="S451" s="79"/>
      <c r="T451" s="79" t="s">
        <v>835</v>
      </c>
      <c r="U451" s="79"/>
      <c r="V451" s="82" t="s">
        <v>1100</v>
      </c>
      <c r="W451" s="81">
        <v>43783.36409722222</v>
      </c>
      <c r="X451" s="82" t="s">
        <v>1407</v>
      </c>
      <c r="Y451" s="79"/>
      <c r="Z451" s="79"/>
      <c r="AA451" s="85" t="s">
        <v>1717</v>
      </c>
      <c r="AB451" s="79"/>
      <c r="AC451" s="79" t="b">
        <v>0</v>
      </c>
      <c r="AD451" s="79">
        <v>1</v>
      </c>
      <c r="AE451" s="85" t="s">
        <v>1737</v>
      </c>
      <c r="AF451" s="79" t="b">
        <v>0</v>
      </c>
      <c r="AG451" s="79" t="s">
        <v>1752</v>
      </c>
      <c r="AH451" s="79"/>
      <c r="AI451" s="85" t="s">
        <v>1737</v>
      </c>
      <c r="AJ451" s="79" t="b">
        <v>0</v>
      </c>
      <c r="AK451" s="79">
        <v>0</v>
      </c>
      <c r="AL451" s="85" t="s">
        <v>1737</v>
      </c>
      <c r="AM451" s="79" t="s">
        <v>1773</v>
      </c>
      <c r="AN451" s="79" t="b">
        <v>0</v>
      </c>
      <c r="AO451" s="85" t="s">
        <v>1717</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17</v>
      </c>
      <c r="BC451" s="78" t="str">
        <f>REPLACE(INDEX(GroupVertices[Group],MATCH(Edges[[#This Row],[Vertex 2]],GroupVertices[Vertex],0)),1,1,"")</f>
        <v>17</v>
      </c>
      <c r="BD451" s="48">
        <v>0</v>
      </c>
      <c r="BE451" s="49">
        <v>0</v>
      </c>
      <c r="BF451" s="48">
        <v>1</v>
      </c>
      <c r="BG451" s="49">
        <v>2.0833333333333335</v>
      </c>
      <c r="BH451" s="48">
        <v>0</v>
      </c>
      <c r="BI451" s="49">
        <v>0</v>
      </c>
      <c r="BJ451" s="48">
        <v>47</v>
      </c>
      <c r="BK451" s="49">
        <v>97.91666666666667</v>
      </c>
      <c r="BL451" s="48">
        <v>48</v>
      </c>
    </row>
    <row r="452" spans="1:64" ht="15">
      <c r="A452" s="64" t="s">
        <v>454</v>
      </c>
      <c r="B452" s="64" t="s">
        <v>505</v>
      </c>
      <c r="C452" s="65" t="s">
        <v>5056</v>
      </c>
      <c r="D452" s="66">
        <v>10</v>
      </c>
      <c r="E452" s="67" t="s">
        <v>136</v>
      </c>
      <c r="F452" s="68">
        <v>12</v>
      </c>
      <c r="G452" s="65"/>
      <c r="H452" s="69"/>
      <c r="I452" s="70"/>
      <c r="J452" s="70"/>
      <c r="K452" s="34" t="s">
        <v>65</v>
      </c>
      <c r="L452" s="77">
        <v>452</v>
      </c>
      <c r="M452" s="77"/>
      <c r="N452" s="72"/>
      <c r="O452" s="79" t="s">
        <v>506</v>
      </c>
      <c r="P452" s="81">
        <v>43786.98633101852</v>
      </c>
      <c r="Q452" s="79" t="s">
        <v>663</v>
      </c>
      <c r="R452" s="79"/>
      <c r="S452" s="79"/>
      <c r="T452" s="79" t="s">
        <v>836</v>
      </c>
      <c r="U452" s="79"/>
      <c r="V452" s="82" t="s">
        <v>1100</v>
      </c>
      <c r="W452" s="81">
        <v>43786.98633101852</v>
      </c>
      <c r="X452" s="82" t="s">
        <v>1408</v>
      </c>
      <c r="Y452" s="79"/>
      <c r="Z452" s="79"/>
      <c r="AA452" s="85" t="s">
        <v>1718</v>
      </c>
      <c r="AB452" s="79"/>
      <c r="AC452" s="79" t="b">
        <v>0</v>
      </c>
      <c r="AD452" s="79">
        <v>1</v>
      </c>
      <c r="AE452" s="85" t="s">
        <v>1737</v>
      </c>
      <c r="AF452" s="79" t="b">
        <v>0</v>
      </c>
      <c r="AG452" s="79" t="s">
        <v>1752</v>
      </c>
      <c r="AH452" s="79"/>
      <c r="AI452" s="85" t="s">
        <v>1737</v>
      </c>
      <c r="AJ452" s="79" t="b">
        <v>0</v>
      </c>
      <c r="AK452" s="79">
        <v>0</v>
      </c>
      <c r="AL452" s="85" t="s">
        <v>1737</v>
      </c>
      <c r="AM452" s="79" t="s">
        <v>1775</v>
      </c>
      <c r="AN452" s="79" t="b">
        <v>0</v>
      </c>
      <c r="AO452" s="85" t="s">
        <v>1718</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17</v>
      </c>
      <c r="BC452" s="78" t="str">
        <f>REPLACE(INDEX(GroupVertices[Group],MATCH(Edges[[#This Row],[Vertex 2]],GroupVertices[Vertex],0)),1,1,"")</f>
        <v>17</v>
      </c>
      <c r="BD452" s="48">
        <v>0</v>
      </c>
      <c r="BE452" s="49">
        <v>0</v>
      </c>
      <c r="BF452" s="48">
        <v>0</v>
      </c>
      <c r="BG452" s="49">
        <v>0</v>
      </c>
      <c r="BH452" s="48">
        <v>0</v>
      </c>
      <c r="BI452" s="49">
        <v>0</v>
      </c>
      <c r="BJ452" s="48">
        <v>46</v>
      </c>
      <c r="BK452" s="49">
        <v>100</v>
      </c>
      <c r="BL452" s="48">
        <v>46</v>
      </c>
    </row>
    <row r="453" spans="1:64" ht="15">
      <c r="A453" s="64" t="s">
        <v>454</v>
      </c>
      <c r="B453" s="64" t="s">
        <v>505</v>
      </c>
      <c r="C453" s="65" t="s">
        <v>5056</v>
      </c>
      <c r="D453" s="66">
        <v>10</v>
      </c>
      <c r="E453" s="67" t="s">
        <v>136</v>
      </c>
      <c r="F453" s="68">
        <v>12</v>
      </c>
      <c r="G453" s="65"/>
      <c r="H453" s="69"/>
      <c r="I453" s="70"/>
      <c r="J453" s="70"/>
      <c r="K453" s="34" t="s">
        <v>65</v>
      </c>
      <c r="L453" s="77">
        <v>453</v>
      </c>
      <c r="M453" s="77"/>
      <c r="N453" s="72"/>
      <c r="O453" s="79" t="s">
        <v>506</v>
      </c>
      <c r="P453" s="81">
        <v>43787.35967592592</v>
      </c>
      <c r="Q453" s="79" t="s">
        <v>664</v>
      </c>
      <c r="R453" s="79"/>
      <c r="S453" s="79"/>
      <c r="T453" s="79" t="s">
        <v>835</v>
      </c>
      <c r="U453" s="82" t="s">
        <v>884</v>
      </c>
      <c r="V453" s="82" t="s">
        <v>884</v>
      </c>
      <c r="W453" s="81">
        <v>43787.35967592592</v>
      </c>
      <c r="X453" s="82" t="s">
        <v>1409</v>
      </c>
      <c r="Y453" s="79"/>
      <c r="Z453" s="79"/>
      <c r="AA453" s="85" t="s">
        <v>1719</v>
      </c>
      <c r="AB453" s="79"/>
      <c r="AC453" s="79" t="b">
        <v>0</v>
      </c>
      <c r="AD453" s="79">
        <v>1</v>
      </c>
      <c r="AE453" s="85" t="s">
        <v>1737</v>
      </c>
      <c r="AF453" s="79" t="b">
        <v>0</v>
      </c>
      <c r="AG453" s="79" t="s">
        <v>1752</v>
      </c>
      <c r="AH453" s="79"/>
      <c r="AI453" s="85" t="s">
        <v>1737</v>
      </c>
      <c r="AJ453" s="79" t="b">
        <v>0</v>
      </c>
      <c r="AK453" s="79">
        <v>0</v>
      </c>
      <c r="AL453" s="85" t="s">
        <v>1737</v>
      </c>
      <c r="AM453" s="79" t="s">
        <v>1773</v>
      </c>
      <c r="AN453" s="79" t="b">
        <v>0</v>
      </c>
      <c r="AO453" s="85" t="s">
        <v>1719</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17</v>
      </c>
      <c r="BC453" s="78" t="str">
        <f>REPLACE(INDEX(GroupVertices[Group],MATCH(Edges[[#This Row],[Vertex 2]],GroupVertices[Vertex],0)),1,1,"")</f>
        <v>17</v>
      </c>
      <c r="BD453" s="48">
        <v>0</v>
      </c>
      <c r="BE453" s="49">
        <v>0</v>
      </c>
      <c r="BF453" s="48">
        <v>0</v>
      </c>
      <c r="BG453" s="49">
        <v>0</v>
      </c>
      <c r="BH453" s="48">
        <v>0</v>
      </c>
      <c r="BI453" s="49">
        <v>0</v>
      </c>
      <c r="BJ453" s="48">
        <v>44</v>
      </c>
      <c r="BK453" s="49">
        <v>100</v>
      </c>
      <c r="BL453" s="48">
        <v>44</v>
      </c>
    </row>
    <row r="454" spans="1:64" ht="15">
      <c r="A454" s="64" t="s">
        <v>454</v>
      </c>
      <c r="B454" s="64" t="s">
        <v>454</v>
      </c>
      <c r="C454" s="65" t="s">
        <v>5054</v>
      </c>
      <c r="D454" s="66">
        <v>3</v>
      </c>
      <c r="E454" s="67" t="s">
        <v>132</v>
      </c>
      <c r="F454" s="68">
        <v>35</v>
      </c>
      <c r="G454" s="65"/>
      <c r="H454" s="69"/>
      <c r="I454" s="70"/>
      <c r="J454" s="70"/>
      <c r="K454" s="34" t="s">
        <v>65</v>
      </c>
      <c r="L454" s="77">
        <v>454</v>
      </c>
      <c r="M454" s="77"/>
      <c r="N454" s="72"/>
      <c r="O454" s="79" t="s">
        <v>176</v>
      </c>
      <c r="P454" s="81">
        <v>43783.35907407408</v>
      </c>
      <c r="Q454" s="79" t="s">
        <v>665</v>
      </c>
      <c r="R454" s="79"/>
      <c r="S454" s="79"/>
      <c r="T454" s="79" t="s">
        <v>837</v>
      </c>
      <c r="U454" s="82" t="s">
        <v>885</v>
      </c>
      <c r="V454" s="82" t="s">
        <v>885</v>
      </c>
      <c r="W454" s="81">
        <v>43783.35907407408</v>
      </c>
      <c r="X454" s="82" t="s">
        <v>1410</v>
      </c>
      <c r="Y454" s="79"/>
      <c r="Z454" s="79"/>
      <c r="AA454" s="85" t="s">
        <v>1720</v>
      </c>
      <c r="AB454" s="79"/>
      <c r="AC454" s="79" t="b">
        <v>0</v>
      </c>
      <c r="AD454" s="79">
        <v>1</v>
      </c>
      <c r="AE454" s="85" t="s">
        <v>1737</v>
      </c>
      <c r="AF454" s="79" t="b">
        <v>0</v>
      </c>
      <c r="AG454" s="79" t="s">
        <v>1752</v>
      </c>
      <c r="AH454" s="79"/>
      <c r="AI454" s="85" t="s">
        <v>1737</v>
      </c>
      <c r="AJ454" s="79" t="b">
        <v>0</v>
      </c>
      <c r="AK454" s="79">
        <v>0</v>
      </c>
      <c r="AL454" s="85" t="s">
        <v>1737</v>
      </c>
      <c r="AM454" s="79" t="s">
        <v>1773</v>
      </c>
      <c r="AN454" s="79" t="b">
        <v>0</v>
      </c>
      <c r="AO454" s="85" t="s">
        <v>1720</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17</v>
      </c>
      <c r="BC454" s="78" t="str">
        <f>REPLACE(INDEX(GroupVertices[Group],MATCH(Edges[[#This Row],[Vertex 2]],GroupVertices[Vertex],0)),1,1,"")</f>
        <v>17</v>
      </c>
      <c r="BD454" s="48">
        <v>0</v>
      </c>
      <c r="BE454" s="49">
        <v>0</v>
      </c>
      <c r="BF454" s="48">
        <v>0</v>
      </c>
      <c r="BG454" s="49">
        <v>0</v>
      </c>
      <c r="BH454" s="48">
        <v>0</v>
      </c>
      <c r="BI454" s="49">
        <v>0</v>
      </c>
      <c r="BJ454" s="48">
        <v>36</v>
      </c>
      <c r="BK454" s="49">
        <v>100</v>
      </c>
      <c r="BL454" s="48">
        <v>36</v>
      </c>
    </row>
    <row r="455" spans="1:64" ht="15">
      <c r="A455" s="64" t="s">
        <v>455</v>
      </c>
      <c r="B455" s="64" t="s">
        <v>455</v>
      </c>
      <c r="C455" s="65" t="s">
        <v>5054</v>
      </c>
      <c r="D455" s="66">
        <v>3</v>
      </c>
      <c r="E455" s="67" t="s">
        <v>132</v>
      </c>
      <c r="F455" s="68">
        <v>35</v>
      </c>
      <c r="G455" s="65"/>
      <c r="H455" s="69"/>
      <c r="I455" s="70"/>
      <c r="J455" s="70"/>
      <c r="K455" s="34" t="s">
        <v>65</v>
      </c>
      <c r="L455" s="77">
        <v>455</v>
      </c>
      <c r="M455" s="77"/>
      <c r="N455" s="72"/>
      <c r="O455" s="79" t="s">
        <v>176</v>
      </c>
      <c r="P455" s="81">
        <v>43787.36887731482</v>
      </c>
      <c r="Q455" s="79" t="s">
        <v>666</v>
      </c>
      <c r="R455" s="79"/>
      <c r="S455" s="79"/>
      <c r="T455" s="79" t="s">
        <v>838</v>
      </c>
      <c r="U455" s="79"/>
      <c r="V455" s="82" t="s">
        <v>1101</v>
      </c>
      <c r="W455" s="81">
        <v>43787.36887731482</v>
      </c>
      <c r="X455" s="82" t="s">
        <v>1411</v>
      </c>
      <c r="Y455" s="79"/>
      <c r="Z455" s="79"/>
      <c r="AA455" s="85" t="s">
        <v>1721</v>
      </c>
      <c r="AB455" s="79"/>
      <c r="AC455" s="79" t="b">
        <v>0</v>
      </c>
      <c r="AD455" s="79">
        <v>0</v>
      </c>
      <c r="AE455" s="85" t="s">
        <v>1737</v>
      </c>
      <c r="AF455" s="79" t="b">
        <v>0</v>
      </c>
      <c r="AG455" s="79" t="s">
        <v>1760</v>
      </c>
      <c r="AH455" s="79"/>
      <c r="AI455" s="85" t="s">
        <v>1737</v>
      </c>
      <c r="AJ455" s="79" t="b">
        <v>0</v>
      </c>
      <c r="AK455" s="79">
        <v>0</v>
      </c>
      <c r="AL455" s="85" t="s">
        <v>1737</v>
      </c>
      <c r="AM455" s="79" t="s">
        <v>1803</v>
      </c>
      <c r="AN455" s="79" t="b">
        <v>0</v>
      </c>
      <c r="AO455" s="85" t="s">
        <v>1721</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3</v>
      </c>
      <c r="BC455" s="78" t="str">
        <f>REPLACE(INDEX(GroupVertices[Group],MATCH(Edges[[#This Row],[Vertex 2]],GroupVertices[Vertex],0)),1,1,"")</f>
        <v>3</v>
      </c>
      <c r="BD455" s="48">
        <v>0</v>
      </c>
      <c r="BE455" s="49">
        <v>0</v>
      </c>
      <c r="BF455" s="48">
        <v>0</v>
      </c>
      <c r="BG455" s="49">
        <v>0</v>
      </c>
      <c r="BH455" s="48">
        <v>0</v>
      </c>
      <c r="BI455" s="49">
        <v>0</v>
      </c>
      <c r="BJ455" s="48">
        <v>20</v>
      </c>
      <c r="BK455" s="49">
        <v>100</v>
      </c>
      <c r="BL455" s="48">
        <v>20</v>
      </c>
    </row>
    <row r="456" spans="1:64" ht="15">
      <c r="A456" s="64" t="s">
        <v>456</v>
      </c>
      <c r="B456" s="64" t="s">
        <v>456</v>
      </c>
      <c r="C456" s="65" t="s">
        <v>5054</v>
      </c>
      <c r="D456" s="66">
        <v>3</v>
      </c>
      <c r="E456" s="67" t="s">
        <v>132</v>
      </c>
      <c r="F456" s="68">
        <v>35</v>
      </c>
      <c r="G456" s="65"/>
      <c r="H456" s="69"/>
      <c r="I456" s="70"/>
      <c r="J456" s="70"/>
      <c r="K456" s="34" t="s">
        <v>65</v>
      </c>
      <c r="L456" s="77">
        <v>456</v>
      </c>
      <c r="M456" s="77"/>
      <c r="N456" s="72"/>
      <c r="O456" s="79" t="s">
        <v>176</v>
      </c>
      <c r="P456" s="81">
        <v>43787.24193287037</v>
      </c>
      <c r="Q456" s="79" t="s">
        <v>667</v>
      </c>
      <c r="R456" s="79"/>
      <c r="S456" s="79"/>
      <c r="T456" s="79" t="s">
        <v>839</v>
      </c>
      <c r="U456" s="79"/>
      <c r="V456" s="82" t="s">
        <v>1102</v>
      </c>
      <c r="W456" s="81">
        <v>43787.24193287037</v>
      </c>
      <c r="X456" s="82" t="s">
        <v>1412</v>
      </c>
      <c r="Y456" s="79"/>
      <c r="Z456" s="79"/>
      <c r="AA456" s="85" t="s">
        <v>1722</v>
      </c>
      <c r="AB456" s="79"/>
      <c r="AC456" s="79" t="b">
        <v>0</v>
      </c>
      <c r="AD456" s="79">
        <v>5</v>
      </c>
      <c r="AE456" s="85" t="s">
        <v>1737</v>
      </c>
      <c r="AF456" s="79" t="b">
        <v>0</v>
      </c>
      <c r="AG456" s="79" t="s">
        <v>1751</v>
      </c>
      <c r="AH456" s="79"/>
      <c r="AI456" s="85" t="s">
        <v>1737</v>
      </c>
      <c r="AJ456" s="79" t="b">
        <v>0</v>
      </c>
      <c r="AK456" s="79">
        <v>1</v>
      </c>
      <c r="AL456" s="85" t="s">
        <v>1737</v>
      </c>
      <c r="AM456" s="79" t="s">
        <v>1778</v>
      </c>
      <c r="AN456" s="79" t="b">
        <v>0</v>
      </c>
      <c r="AO456" s="85" t="s">
        <v>1722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28</v>
      </c>
      <c r="BC456" s="78" t="str">
        <f>REPLACE(INDEX(GroupVertices[Group],MATCH(Edges[[#This Row],[Vertex 2]],GroupVertices[Vertex],0)),1,1,"")</f>
        <v>28</v>
      </c>
      <c r="BD456" s="48">
        <v>1</v>
      </c>
      <c r="BE456" s="49">
        <v>2.380952380952381</v>
      </c>
      <c r="BF456" s="48">
        <v>3</v>
      </c>
      <c r="BG456" s="49">
        <v>7.142857142857143</v>
      </c>
      <c r="BH456" s="48">
        <v>0</v>
      </c>
      <c r="BI456" s="49">
        <v>0</v>
      </c>
      <c r="BJ456" s="48">
        <v>38</v>
      </c>
      <c r="BK456" s="49">
        <v>90.47619047619048</v>
      </c>
      <c r="BL456" s="48">
        <v>42</v>
      </c>
    </row>
    <row r="457" spans="1:64" ht="15">
      <c r="A457" s="64" t="s">
        <v>457</v>
      </c>
      <c r="B457" s="64" t="s">
        <v>456</v>
      </c>
      <c r="C457" s="65" t="s">
        <v>5054</v>
      </c>
      <c r="D457" s="66">
        <v>3</v>
      </c>
      <c r="E457" s="67" t="s">
        <v>132</v>
      </c>
      <c r="F457" s="68">
        <v>35</v>
      </c>
      <c r="G457" s="65"/>
      <c r="H457" s="69"/>
      <c r="I457" s="70"/>
      <c r="J457" s="70"/>
      <c r="K457" s="34" t="s">
        <v>65</v>
      </c>
      <c r="L457" s="77">
        <v>457</v>
      </c>
      <c r="M457" s="77"/>
      <c r="N457" s="72"/>
      <c r="O457" s="79" t="s">
        <v>506</v>
      </c>
      <c r="P457" s="81">
        <v>43787.39622685185</v>
      </c>
      <c r="Q457" s="79" t="s">
        <v>668</v>
      </c>
      <c r="R457" s="79"/>
      <c r="S457" s="79"/>
      <c r="T457" s="79" t="s">
        <v>840</v>
      </c>
      <c r="U457" s="79"/>
      <c r="V457" s="82" t="s">
        <v>1103</v>
      </c>
      <c r="W457" s="81">
        <v>43787.39622685185</v>
      </c>
      <c r="X457" s="82" t="s">
        <v>1413</v>
      </c>
      <c r="Y457" s="79"/>
      <c r="Z457" s="79"/>
      <c r="AA457" s="85" t="s">
        <v>1723</v>
      </c>
      <c r="AB457" s="79"/>
      <c r="AC457" s="79" t="b">
        <v>0</v>
      </c>
      <c r="AD457" s="79">
        <v>0</v>
      </c>
      <c r="AE457" s="85" t="s">
        <v>1737</v>
      </c>
      <c r="AF457" s="79" t="b">
        <v>0</v>
      </c>
      <c r="AG457" s="79" t="s">
        <v>1751</v>
      </c>
      <c r="AH457" s="79"/>
      <c r="AI457" s="85" t="s">
        <v>1737</v>
      </c>
      <c r="AJ457" s="79" t="b">
        <v>0</v>
      </c>
      <c r="AK457" s="79">
        <v>1</v>
      </c>
      <c r="AL457" s="85" t="s">
        <v>1722</v>
      </c>
      <c r="AM457" s="79" t="s">
        <v>1772</v>
      </c>
      <c r="AN457" s="79" t="b">
        <v>0</v>
      </c>
      <c r="AO457" s="85" t="s">
        <v>1722</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28</v>
      </c>
      <c r="BC457" s="78" t="str">
        <f>REPLACE(INDEX(GroupVertices[Group],MATCH(Edges[[#This Row],[Vertex 2]],GroupVertices[Vertex],0)),1,1,"")</f>
        <v>28</v>
      </c>
      <c r="BD457" s="48">
        <v>1</v>
      </c>
      <c r="BE457" s="49">
        <v>5</v>
      </c>
      <c r="BF457" s="48">
        <v>1</v>
      </c>
      <c r="BG457" s="49">
        <v>5</v>
      </c>
      <c r="BH457" s="48">
        <v>0</v>
      </c>
      <c r="BI457" s="49">
        <v>0</v>
      </c>
      <c r="BJ457" s="48">
        <v>18</v>
      </c>
      <c r="BK457" s="49">
        <v>90</v>
      </c>
      <c r="BL457"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7"/>
    <dataValidation allowBlank="1" showErrorMessage="1" sqref="N2:N4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7"/>
    <dataValidation allowBlank="1" showInputMessage="1" promptTitle="Edge Color" prompt="To select an optional edge color, right-click and select Select Color on the right-click menu." sqref="C3:C457"/>
    <dataValidation allowBlank="1" showInputMessage="1" promptTitle="Edge Width" prompt="Enter an optional edge width between 1 and 10." errorTitle="Invalid Edge Width" error="The optional edge width must be a whole number between 1 and 10." sqref="D3:D457"/>
    <dataValidation allowBlank="1" showInputMessage="1" promptTitle="Edge Opacity" prompt="Enter an optional edge opacity between 0 (transparent) and 100 (opaque)." errorTitle="Invalid Edge Opacity" error="The optional edge opacity must be a whole number between 0 and 10." sqref="F3:F4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7">
      <formula1>ValidEdgeVisibilities</formula1>
    </dataValidation>
    <dataValidation allowBlank="1" showInputMessage="1" showErrorMessage="1" promptTitle="Vertex 1 Name" prompt="Enter the name of the edge's first vertex." sqref="A3:A457"/>
    <dataValidation allowBlank="1" showInputMessage="1" showErrorMessage="1" promptTitle="Vertex 2 Name" prompt="Enter the name of the edge's second vertex." sqref="B3:B457"/>
    <dataValidation allowBlank="1" showInputMessage="1" showErrorMessage="1" promptTitle="Edge Label" prompt="Enter an optional edge label." errorTitle="Invalid Edge Visibility" error="You have entered an unrecognized edge visibility.  Try selecting from the drop-down list instead." sqref="H3:H4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7"/>
  </dataValidations>
  <hyperlinks>
    <hyperlink ref="R8" r:id="rId1" display="https://dy.si/9TiL5"/>
    <hyperlink ref="R20" r:id="rId2" display="https://naleo.org/COMMS/2019/Reports/Practice_Based_Preclearance_Report_Nov2019.pdf"/>
    <hyperlink ref="R22" r:id="rId3" display="https://naleo.org/COMMS/2019/Reports/Practice_Based_Preclearance_Report_Nov2019.pdf"/>
    <hyperlink ref="R25" r:id="rId4" display="https://twitter.com/florida_today/status/1190589626517532672"/>
    <hyperlink ref="R37" r:id="rId5" display="https://airdropster.com/2426/airdrop-verasity-referral-btc,-vrab-and-vra"/>
    <hyperlink ref="R39" r:id="rId6" display="https://www.al.com/news/birmingham/2019/11/former-alabama-sen-hank-sanders-testifies-about-racism-in-gerrymandering-case.html"/>
    <hyperlink ref="R58" r:id="rId7" display="https://twitter.com/facingsouth/status/1192468647396225025"/>
    <hyperlink ref="R60" r:id="rId8" display="http://wetcom.shp.so/a/VYpugh"/>
    <hyperlink ref="R61" r:id="rId9" display="https://twitter.com/jeanhuguesdefr/status/1192683138692071424"/>
    <hyperlink ref="R65" r:id="rId10" display="https://twitter.com/jeanhuguesdefr/status/1192683138692071424"/>
    <hyperlink ref="R72" r:id="rId11" display="https://twitter.com/jeanhuguesdefr/status/1192683138692071424"/>
    <hyperlink ref="R75" r:id="rId12" display="https://twitter.com/jeanhuguesdefr/status/1192683138692071424"/>
    <hyperlink ref="R78" r:id="rId13" display="https://twitter.com/jeanhuguesdefr/status/1192683138692071424"/>
    <hyperlink ref="R82" r:id="rId14" display="https://twitter.com/vrealizeauto/status/1192841785489395714"/>
    <hyperlink ref="R84" r:id="rId15" display="https://www.theguardian.com/us-news/2019/nov/07/is-america-a-democracy-if-so-why-does-it-deny-millions-the-vote?fbclid=IwAR1LJp_I4S38spCeCx-PE68EX5GUts4UP0pZTxXS0HcsqGrm08eMPilHtU8"/>
    <hyperlink ref="R85" r:id="rId16" display="https://cloudadvisors.net/2019/10/27/deploying-vrealize-automation-8-with-easy-installer-part-2/"/>
    <hyperlink ref="R86" r:id="rId17" display="https://cloudadvisors.net/2019/10/29/directory-management-with-vrealize-automation-8/"/>
    <hyperlink ref="R87" r:id="rId18" display="https://cloudadvisors.net/2019/10/27/deploying-vrealize-automation-8-with-easy-installer-part-2/"/>
    <hyperlink ref="R88" r:id="rId19" display="https://cloudadvisors.net/2019/10/29/directory-management-with-vrealize-automation-8/"/>
    <hyperlink ref="R94" r:id="rId20" display="http://virtualize-automate.com/wp/index.php/2017/05/06/auto-scale-vra-workloads-vropsvro-nsx/"/>
    <hyperlink ref="R95" r:id="rId21" display="http://virtualize-automate.com/wp/index.php/2017/05/06/auto-scale-vra-workloads-vropsvro-nsx/"/>
    <hyperlink ref="R96" r:id="rId22" display="http://virtualize-automate.com/wp/index.php/2017/05/06/auto-scale-vra-workloads-vropsvro-nsx/"/>
    <hyperlink ref="R97" r:id="rId23" display="http://virtualize-automate.com/wp/index.php/2017/05/06/auto-scale-vra-workloads-vropsvro-nsx/"/>
    <hyperlink ref="R112" r:id="rId24" display="https://verasity.io/"/>
    <hyperlink ref="R113" r:id="rId25" display="https://verasity.io/"/>
    <hyperlink ref="R114" r:id="rId26" display="https://verasity.io/"/>
    <hyperlink ref="R115" r:id="rId27" display="https://verasity.io/"/>
    <hyperlink ref="R116" r:id="rId28" display="https://verasity.io/"/>
    <hyperlink ref="R117" r:id="rId29" display="https://verasity.io/"/>
    <hyperlink ref="R118" r:id="rId30" display="https://verasity.io/"/>
    <hyperlink ref="R119" r:id="rId31" display="https://verasity.io/"/>
    <hyperlink ref="R120" r:id="rId32" display="http://wetcom.shp.so/a/mXht2Z"/>
    <hyperlink ref="R121" r:id="rId33" display="https://verasity.io/"/>
    <hyperlink ref="R122" r:id="rId34" display="https://verasity.io/"/>
    <hyperlink ref="R123" r:id="rId35" display="https://blogs.vmware.com/management/2019/11/vmworld-2019-quick-notes-from-barcelona.html"/>
    <hyperlink ref="R124" r:id="rId36" display="https://blogs.vmware.com/management/2019/11/vmworld-2019-quick-notes-from-barcelona.html"/>
    <hyperlink ref="R126" r:id="rId37" display="https://www.linkedin.com/slink?code=eBGJShE"/>
    <hyperlink ref="R129" r:id="rId38" display="https://verasity.io/"/>
    <hyperlink ref="R130" r:id="rId39" display="https://verasity.io/"/>
    <hyperlink ref="R132" r:id="rId40" display="https://verasity.io/"/>
    <hyperlink ref="R133" r:id="rId41" display="https://verasity.io/"/>
    <hyperlink ref="R134" r:id="rId42" display="https://verasity.io/"/>
    <hyperlink ref="R135" r:id="rId43" display="https://verasity.io/"/>
    <hyperlink ref="R136" r:id="rId44" display="https://verasity.io/"/>
    <hyperlink ref="R137" r:id="rId45" display="https://verasity.io/"/>
    <hyperlink ref="R138" r:id="rId46" display="https://verasity.io/"/>
    <hyperlink ref="R144" r:id="rId47" display="https://verasity.io/"/>
    <hyperlink ref="R146" r:id="rId48" display="https://verasity.io/"/>
    <hyperlink ref="R148" r:id="rId49" display="https://www.linkedin.com/slink?code=eHyyumF"/>
    <hyperlink ref="R160" r:id="rId50" display="https://vreps.wordpress.com/"/>
    <hyperlink ref="R161" r:id="rId51" display="https://join.slack.com/t/vreps/shared_invite/enQtMzkyMjg1OTI0NTY0LWI5MDJjNzY5YTc2NmRlZDdjMTg4MGU0MTMyNzQ5OGE5MWJiM2M4OWE5NWExZWU0ZGFhZjUzNjFlZjI0YmQzN2U"/>
    <hyperlink ref="R162" r:id="rId52" display="http://vraweb.org/membership/benefits/"/>
    <hyperlink ref="R163" r:id="rId53" display="https://docs.google.com/forms/d/1M5uCn5MFjP3oeRenytfmdMS40p-ZNOTrVLitJZm5jYs/viewform?edit_requested=true"/>
    <hyperlink ref="R164" r:id="rId54" display="http://vraweb.org/about/chapters/"/>
    <hyperlink ref="R165" r:id="rId55" display="https://us13.list-manage.com/subscribe?u=c46611521c5ce488206786c31&amp;id=9dff5ed424"/>
    <hyperlink ref="R166" r:id="rId56" display="https://www.instagram.com/bgronas"/>
    <hyperlink ref="R175" r:id="rId57" display="https://github.com/jakkulabs/PowervRA/issues/207"/>
    <hyperlink ref="R176" r:id="rId58" display="https://github.com/jakkulabs/PowervRA/issues/207"/>
    <hyperlink ref="R177" r:id="rId59" display="https://github.com/jakkulabs/PowervRA/issues/207"/>
    <hyperlink ref="R178" r:id="rId60" display="https://github.com/jakkulabs/PowervRA/issues/207"/>
    <hyperlink ref="R181" r:id="rId61" display="https://github.com/jakkulabs/PowervRA/issues/207"/>
    <hyperlink ref="R182" r:id="rId62" display="https://github.com/jakkulabs/PowervRA/issues/207"/>
    <hyperlink ref="R192" r:id="rId63" display="https://verasity.io/"/>
    <hyperlink ref="R194" r:id="rId64" display="https://verasity.io/"/>
    <hyperlink ref="R195" r:id="rId65" display="https://verasity.io/"/>
    <hyperlink ref="R196" r:id="rId66" display="https://verasity.io/"/>
    <hyperlink ref="R197" r:id="rId67" display="https://github.com/jakkulabs/PowervRA/issues/207"/>
    <hyperlink ref="R199" r:id="rId68" display="https://github.com/jakkulabs/PowervRA/issues/207"/>
    <hyperlink ref="R200" r:id="rId69" display="https://verasity.io/"/>
    <hyperlink ref="R202" r:id="rId70" display="https://verasity.io/"/>
    <hyperlink ref="R204" r:id="rId71" display="https://twitter.com/robbiegramer/status/1192046877497348097"/>
    <hyperlink ref="R205" r:id="rId72" display="https://twitter.com/nytopinion/status/1194944079139934209"/>
    <hyperlink ref="R206" r:id="rId73" display="https://aymplaying.wordpress.com/2012/10/03/should-i-bother-to-vote-columbia-county-georgia-usa/"/>
    <hyperlink ref="R207" r:id="rId74" display="https://github.com/jakkulabs/PowervRA/issues/207"/>
    <hyperlink ref="R208" r:id="rId75" display="https://github.com/jakkulabs/PowervRA/issues/207"/>
    <hyperlink ref="R209" r:id="rId76" display="https://blogs.ne10.uol.com.br/jamildo/2019/11/13/governo-federal-investe-r-14-bilhao-na-transposicao-do-sao-francisco/?fbclid=IwAR3e1V6-Pd-BcyGdJnBs6bJ_CylkOEC9wv9iPcpIBMBHU-i-bAGv90gIX6k"/>
    <hyperlink ref="R220" r:id="rId77" display="https://twitter.com/masonatoms/status/1195073113039486977"/>
    <hyperlink ref="R223" r:id="rId78" display="https://sovlabs.zoom.us/webinar/register/WN_bXiejw5GRiuK6yrpQPMM6Q"/>
    <hyperlink ref="R225" r:id="rId79" display="https://www.sovlabs.com/blog/sovlabs-plugin-2019.20.0"/>
    <hyperlink ref="R226" r:id="rId80" display="https://www.sovlabs.com/blog/a-first-look-at-the-vra8-migration-assessment-tool-part-1-of-2"/>
    <hyperlink ref="R227" r:id="rId81" display="https://www.sovlabs.com/blog/a-first-look-at-the-vra8-migration-assessment-tool-part-1-of-2"/>
    <hyperlink ref="R308" r:id="rId82" display="https://blogs.vmware.com/management/2019/10/vra-and-vrops-8-the-peanut-butter-jelly-for-your-hybrid-cloud.html"/>
    <hyperlink ref="R320" r:id="rId83" display="https://twitter.com/KHerriage/status/1191367269609345024"/>
    <hyperlink ref="R338" r:id="rId84" display="http://wetcom.shp.so/a/oGfxpr"/>
    <hyperlink ref="R340" r:id="rId85" display="http://wetcom.shp.so/a/sVaEmW"/>
    <hyperlink ref="R348" r:id="rId86" display="https://verasity.io/"/>
    <hyperlink ref="R354" r:id="rId87" display="http://r.socialstudio.radian6.com/9e5b8f70-1b2d-4a80-ab2d-8dbe0c0c390e"/>
    <hyperlink ref="R357" r:id="rId88" display="http://r.socialstudio.radian6.com/1edc05e7-a882-4d16-99d5-4d439c735a2d"/>
    <hyperlink ref="R358" r:id="rId89" display="https://blogs.vmware.com/management/2019/10/announcing-general-availability-of-vmware-vrealize-automation-8-0.html?src=so_5703fb3d92c20&amp;cid=70134000001M5td&amp;utm_source=social&amp;utm_medium=social&amp;utm_campaign=CMBU-social-efforts"/>
    <hyperlink ref="R370" r:id="rId90" display="https://twitter.com/vhojan/status/1195665201833619456"/>
    <hyperlink ref="R371" r:id="rId91" display="https://www.linkedin.com/slink?code=eqvvvm2"/>
    <hyperlink ref="R372" r:id="rId92" display="https://www.linkedin.com/slink?code=eqvvvm2"/>
    <hyperlink ref="R373" r:id="rId93" display="https://www.youtube.com/watch?v=fG8zXBDqzFo&amp;feature=youtu.be"/>
    <hyperlink ref="R374" r:id="rId94" display="https://www.youtube.com/watch?v=fG8zXBDqzFo&amp;feature=youtu.be"/>
    <hyperlink ref="R398" r:id="rId95" display="https://twitter.com/marceelias/status/1195380155935531008"/>
    <hyperlink ref="R401" r:id="rId96" display="https://twitter.com/marceelias/status/1195380155935531008"/>
    <hyperlink ref="R415" r:id="rId97" display="https://verasity.io/"/>
    <hyperlink ref="R416" r:id="rId98" display="https://verasity.io/"/>
    <hyperlink ref="R417" r:id="rId99" display="https://verasity.io/"/>
    <hyperlink ref="R418" r:id="rId100" display="https://verasity.io/"/>
    <hyperlink ref="R419" r:id="rId101" display="https://verasity.io/"/>
    <hyperlink ref="R420" r:id="rId102" display="https://verasity.io/"/>
    <hyperlink ref="R438" r:id="rId103" display="https://twitter.com/vhojan/status/1195665201833619456"/>
    <hyperlink ref="R443" r:id="rId104" display="https://twitter.com/vhojan/status/1195665201833619456"/>
    <hyperlink ref="R446" r:id="rId105" display="https://twitter.com/vhojan/status/1195665201833619456"/>
    <hyperlink ref="U20" r:id="rId106" display="https://pbs.twimg.com/media/EIofGmkX0AEd9Le.png"/>
    <hyperlink ref="U22" r:id="rId107" display="https://pbs.twimg.com/media/EIofGmkX0AEd9Le.png"/>
    <hyperlink ref="U33" r:id="rId108" display="https://pbs.twimg.com/media/EIrp-ZNXkAAoUDU.jpg"/>
    <hyperlink ref="U34" r:id="rId109" display="https://pbs.twimg.com/media/EIsQPRuXYAAHvl4.jpg"/>
    <hyperlink ref="U35" r:id="rId110" display="https://pbs.twimg.com/media/EIsQPRuXYAAHvl4.jpg"/>
    <hyperlink ref="U36" r:id="rId111" display="https://pbs.twimg.com/media/EIsQPRuXYAAHvl4.jpg"/>
    <hyperlink ref="U37" r:id="rId112" display="https://pbs.twimg.com/media/EIs8hxjWoAg0KI8.png"/>
    <hyperlink ref="U47" r:id="rId113" display="https://pbs.twimg.com/media/EI0lWDtUwAIHWyj.jpg"/>
    <hyperlink ref="U60" r:id="rId114" display="https://pbs.twimg.com/media/EI4lw5qXsAIXqoF.png"/>
    <hyperlink ref="U85" r:id="rId115" display="https://pbs.twimg.com/media/EH5lpPRX0AApAG4.jpg"/>
    <hyperlink ref="U86" r:id="rId116" display="https://pbs.twimg.com/media/EI76jR6XUAY9ZJC.jpg"/>
    <hyperlink ref="U88" r:id="rId117" display="https://pbs.twimg.com/media/EI76jR6XUAY9ZJC.jpg"/>
    <hyperlink ref="U120" r:id="rId118" display="https://pbs.twimg.com/media/EJGNu9CW4AUJMEA.png"/>
    <hyperlink ref="U161" r:id="rId119" display="https://pbs.twimg.com/tweet_video_thumb/EJQvDQLUwAI4bUo.jpg"/>
    <hyperlink ref="U162" r:id="rId120" display="https://pbs.twimg.com/tweet_video_thumb/EInUh5-X0AABgV-.jpg"/>
    <hyperlink ref="U167" r:id="rId121" display="https://pbs.twimg.com/media/EJPRwtaXsAAqhwD.jpg"/>
    <hyperlink ref="U171" r:id="rId122" display="https://pbs.twimg.com/media/EJPRwtaXsAAqhwD.jpg"/>
    <hyperlink ref="U213" r:id="rId123" display="https://pbs.twimg.com/media/EI8MLvGWoAE3ysb.jpg"/>
    <hyperlink ref="U214" r:id="rId124" display="https://pbs.twimg.com/media/EI8N_VQWwAEBplb.jpg"/>
    <hyperlink ref="U215" r:id="rId125" display="https://pbs.twimg.com/media/EI85naJXUAA3Ftm.jpg"/>
    <hyperlink ref="U216" r:id="rId126" display="https://pbs.twimg.com/media/EJAjMkiXsAAQ4b3.jpg"/>
    <hyperlink ref="U217" r:id="rId127" display="https://pbs.twimg.com/media/EJC3XwQXkAECnfM.jpg"/>
    <hyperlink ref="U218" r:id="rId128" display="https://pbs.twimg.com/media/EJQAiHbXUAEatHE.jpg"/>
    <hyperlink ref="U219" r:id="rId129" display="https://pbs.twimg.com/media/EJXKMtjXkAIy_CV.jpg"/>
    <hyperlink ref="U226" r:id="rId130" display="https://pbs.twimg.com/media/EJa-cRLW4AAODVs.jpg"/>
    <hyperlink ref="U310" r:id="rId131" display="https://pbs.twimg.com/media/EIxTwg2WoAAGO7O.jpg"/>
    <hyperlink ref="U311" r:id="rId132" display="https://pbs.twimg.com/media/EIxTwg2WoAAGO7O.jpg"/>
    <hyperlink ref="U322" r:id="rId133" display="https://pbs.twimg.com/media/EItUbSzXsAgousA.png"/>
    <hyperlink ref="U326" r:id="rId134" display="https://pbs.twimg.com/media/EJbXif8X0AICfkS.jpg"/>
    <hyperlink ref="U338" r:id="rId135" display="https://pbs.twimg.com/media/EJbyXNBXUAEaJrY.jpg"/>
    <hyperlink ref="U340" r:id="rId136" display="https://pbs.twimg.com/media/EI2WqTeXkAAaYUl.jpg"/>
    <hyperlink ref="U353" r:id="rId137" display="https://pbs.twimg.com/media/EJezqhhWsAEdS4r.png"/>
    <hyperlink ref="U354" r:id="rId138" display="https://pbs.twimg.com/media/EJbS7dDWsAAV39n.jpg"/>
    <hyperlink ref="U357" r:id="rId139" display="https://pbs.twimg.com/media/EI3TR1hXsAAVqk1.jpg"/>
    <hyperlink ref="U362" r:id="rId140" display="https://pbs.twimg.com/ext_tw_video_thumb/1194779957786005504/pu/img/RDFQlYdQefjNLx7S.jpg"/>
    <hyperlink ref="U363" r:id="rId141" display="https://pbs.twimg.com/tweet_video_thumb/EJdYrXdXsAApoym.jpg"/>
    <hyperlink ref="U366" r:id="rId142" display="https://pbs.twimg.com/tweet_video_thumb/EJeN9XNXUAA8bmZ.jpg"/>
    <hyperlink ref="U368" r:id="rId143" display="https://pbs.twimg.com/tweet_video_thumb/EJe0XYQXkAAIJM_.jpg"/>
    <hyperlink ref="U378" r:id="rId144" display="https://pbs.twimg.com/media/EJcHja-XYAMN1Hw.jpg"/>
    <hyperlink ref="U408" r:id="rId145" display="https://pbs.twimg.com/media/EJXIpb2XsAQDzEE.jpg"/>
    <hyperlink ref="U410" r:id="rId146" display="https://pbs.twimg.com/media/EJXIpb2XsAQDzEE.jpg"/>
    <hyperlink ref="U413" r:id="rId147" display="https://pbs.twimg.com/media/EJhuD5RU0AA3e91.jpg"/>
    <hyperlink ref="U426" r:id="rId148" display="https://pbs.twimg.com/media/EJiWBa6XsAA5vuq.jpg"/>
    <hyperlink ref="U429" r:id="rId149" display="https://pbs.twimg.com/media/EJcAwt0XUAAja4p.png"/>
    <hyperlink ref="U430" r:id="rId150" display="https://pbs.twimg.com/media/EJlR3q-W4AQiXtA.png"/>
    <hyperlink ref="U433" r:id="rId151" display="https://pbs.twimg.com/media/EJmbpBKXUAY-496.jpg"/>
    <hyperlink ref="U436" r:id="rId152" display="https://pbs.twimg.com/media/EIsP9sxX0AERdse.jpg"/>
    <hyperlink ref="U448" r:id="rId153" display="https://pbs.twimg.com/media/EJUynOOWkAAbgdL.jpg"/>
    <hyperlink ref="U449" r:id="rId154" display="https://pbs.twimg.com/media/EJm93ZQWsAYY01t.jpg"/>
    <hyperlink ref="U450" r:id="rId155" display="https://pbs.twimg.com/media/EJnHQo7X0AAGg3N.jpg"/>
    <hyperlink ref="U453" r:id="rId156" display="https://pbs.twimg.com/media/EJpHDntXsAMjDsU.jpg"/>
    <hyperlink ref="U454" r:id="rId157" display="https://pbs.twimg.com/media/EJUggNKXkAEhZR1.jpg"/>
    <hyperlink ref="V3" r:id="rId158" display="http://pbs.twimg.com/profile_images/759599074160947200/Lm8Jf69Y_normal.jpg"/>
    <hyperlink ref="V4" r:id="rId159" display="http://pbs.twimg.com/profile_images/651216379870253056/yU6cJnH__normal.jpg"/>
    <hyperlink ref="V5" r:id="rId160" display="http://pbs.twimg.com/profile_images/1149461119020351489/zuztidbq_normal.jpg"/>
    <hyperlink ref="V6" r:id="rId161" display="http://pbs.twimg.com/profile_images/1195291433592328192/0eWOs4C2_normal.jpg"/>
    <hyperlink ref="V7" r:id="rId162" display="http://pbs.twimg.com/profile_images/1183541282272174081/peLkAYcW_normal.jpg"/>
    <hyperlink ref="V8" r:id="rId163" display="http://pbs.twimg.com/profile_images/805504232464023553/dbuUhuzq_normal.jpg"/>
    <hyperlink ref="V9" r:id="rId164" display="http://pbs.twimg.com/profile_images/1168215610234245121/iwPyCO_P_normal.jpg"/>
    <hyperlink ref="V10" r:id="rId165" display="http://pbs.twimg.com/profile_images/1168215610234245121/iwPyCO_P_normal.jpg"/>
    <hyperlink ref="V11" r:id="rId166" display="http://pbs.twimg.com/profile_images/1168215610234245121/iwPyCO_P_normal.jpg"/>
    <hyperlink ref="V12" r:id="rId167" display="http://pbs.twimg.com/profile_images/1168215610234245121/iwPyCO_P_normal.jpg"/>
    <hyperlink ref="V13" r:id="rId168" display="http://pbs.twimg.com/profile_images/1102781586427269124/WUSQAQYd_normal.png"/>
    <hyperlink ref="V14" r:id="rId169" display="http://abs.twimg.com/sticky/default_profile_images/default_profile_normal.png"/>
    <hyperlink ref="V15" r:id="rId170" display="http://pbs.twimg.com/profile_images/1116849304537161729/oFlKZ4IJ_normal.png"/>
    <hyperlink ref="V16" r:id="rId171" display="http://pbs.twimg.com/profile_images/973336701618872321/gB1SlCaC_normal.jpg"/>
    <hyperlink ref="V17" r:id="rId172" display="http://pbs.twimg.com/profile_images/973336701618872321/gB1SlCaC_normal.jpg"/>
    <hyperlink ref="V18" r:id="rId173" display="http://pbs.twimg.com/profile_images/973336701618872321/gB1SlCaC_normal.jpg"/>
    <hyperlink ref="V19" r:id="rId174" display="http://pbs.twimg.com/profile_images/1047314732741533696/oakqKcL1_normal.jpg"/>
    <hyperlink ref="V20" r:id="rId175" display="https://pbs.twimg.com/media/EIofGmkX0AEd9Le.png"/>
    <hyperlink ref="V21" r:id="rId176" display="http://pbs.twimg.com/profile_images/778359624260923393/IUEGEhDk_normal.jpg"/>
    <hyperlink ref="V22" r:id="rId177" display="https://pbs.twimg.com/media/EIofGmkX0AEd9Le.png"/>
    <hyperlink ref="V23" r:id="rId178" display="http://pbs.twimg.com/profile_images/778359624260923393/IUEGEhDk_normal.jpg"/>
    <hyperlink ref="V24" r:id="rId179" display="http://pbs.twimg.com/profile_images/778359624260923393/IUEGEhDk_normal.jpg"/>
    <hyperlink ref="V25" r:id="rId180" display="http://pbs.twimg.com/profile_images/745473625730342912/ClixOu4P_normal.jpg"/>
    <hyperlink ref="V26" r:id="rId181" display="http://pbs.twimg.com/profile_images/1182210496948097024/FiBsrmhs_normal.jpg"/>
    <hyperlink ref="V27" r:id="rId182" display="http://pbs.twimg.com/profile_images/433842469323554816/dh91gZm8_normal.png"/>
    <hyperlink ref="V28" r:id="rId183" display="http://pbs.twimg.com/profile_images/433842469323554816/dh91gZm8_normal.png"/>
    <hyperlink ref="V29" r:id="rId184" display="http://pbs.twimg.com/profile_images/1384000037/pilotdiner_normal.jpg"/>
    <hyperlink ref="V30" r:id="rId185" display="http://pbs.twimg.com/profile_images/888353178529431552/8F1gDTu8_normal.jpg"/>
    <hyperlink ref="V31" r:id="rId186" display="http://pbs.twimg.com/profile_images/888353178529431552/8F1gDTu8_normal.jpg"/>
    <hyperlink ref="V32" r:id="rId187" display="http://pbs.twimg.com/profile_images/794187300439728128/Q-zBc7pB_normal.jpg"/>
    <hyperlink ref="V33" r:id="rId188" display="https://pbs.twimg.com/media/EIrp-ZNXkAAoUDU.jpg"/>
    <hyperlink ref="V34" r:id="rId189" display="https://pbs.twimg.com/media/EIsQPRuXYAAHvl4.jpg"/>
    <hyperlink ref="V35" r:id="rId190" display="https://pbs.twimg.com/media/EIsQPRuXYAAHvl4.jpg"/>
    <hyperlink ref="V36" r:id="rId191" display="https://pbs.twimg.com/media/EIsQPRuXYAAHvl4.jpg"/>
    <hyperlink ref="V37" r:id="rId192" display="https://pbs.twimg.com/media/EIs8hxjWoAg0KI8.png"/>
    <hyperlink ref="V38" r:id="rId193" display="http://pbs.twimg.com/profile_images/828024613837824000/a3rkr2FD_normal.jpg"/>
    <hyperlink ref="V39" r:id="rId194" display="http://pbs.twimg.com/profile_images/1006873108416884736/jRniPfBM_normal.jpg"/>
    <hyperlink ref="V40" r:id="rId195" display="http://pbs.twimg.com/profile_images/990842911364468736/sEDWlvgs_normal.jpg"/>
    <hyperlink ref="V41" r:id="rId196" display="http://pbs.twimg.com/profile_images/988287336009142273/n93CvQr9_normal.jpg"/>
    <hyperlink ref="V42" r:id="rId197" display="http://pbs.twimg.com/profile_images/1180161210395877376/2BRuOTfu_normal.jpg"/>
    <hyperlink ref="V43" r:id="rId198" display="http://pbs.twimg.com/profile_images/1180161210395877376/2BRuOTfu_normal.jpg"/>
    <hyperlink ref="V44" r:id="rId199" display="http://pbs.twimg.com/profile_images/560495495286509568/IW3sgfSS_normal.jpeg"/>
    <hyperlink ref="V45" r:id="rId200" display="http://pbs.twimg.com/profile_images/781949770407538688/vYSBHOBj_normal.jpg"/>
    <hyperlink ref="V46" r:id="rId201" display="http://pbs.twimg.com/profile_images/1123595991045656577/ud7635Nv_normal.jpg"/>
    <hyperlink ref="V47" r:id="rId202" display="https://pbs.twimg.com/media/EI0lWDtUwAIHWyj.jpg"/>
    <hyperlink ref="V48" r:id="rId203" display="http://pbs.twimg.com/profile_images/1164370469513859072/wcrP6wGt_normal.jpg"/>
    <hyperlink ref="V49" r:id="rId204" display="http://pbs.twimg.com/profile_images/793113277022760960/n0RTIJGK_normal.jpg"/>
    <hyperlink ref="V50" r:id="rId205" display="http://pbs.twimg.com/profile_images/674028502/louise_normal.jpg"/>
    <hyperlink ref="V51" r:id="rId206" display="http://pbs.twimg.com/profile_images/827646026970460161/PE3vCxk__normal.jpg"/>
    <hyperlink ref="V52" r:id="rId207" display="http://pbs.twimg.com/profile_images/827646026970460161/PE3vCxk__normal.jpg"/>
    <hyperlink ref="V53" r:id="rId208" display="http://pbs.twimg.com/profile_images/1035062951584178176/7nw-WftJ_normal.jpg"/>
    <hyperlink ref="V54" r:id="rId209" display="http://pbs.twimg.com/profile_images/470671428585394176/2N7bin9W_normal.jpeg"/>
    <hyperlink ref="V55" r:id="rId210" display="http://pbs.twimg.com/profile_images/988284946728083457/DPIO7WV8_normal.jpg"/>
    <hyperlink ref="V56" r:id="rId211" display="http://pbs.twimg.com/profile_images/844806458621374464/8VZjD-GS_normal.jpg"/>
    <hyperlink ref="V57" r:id="rId212" display="http://pbs.twimg.com/profile_images/1191022421010239489/Pz1a4u05_normal.jpg"/>
    <hyperlink ref="V58" r:id="rId213" display="http://pbs.twimg.com/profile_images/1195046968390639616/0epBMxIZ_normal.jpg"/>
    <hyperlink ref="V59" r:id="rId214" display="http://pbs.twimg.com/profile_images/1177249478929051648/jwVwJ6el_normal.png"/>
    <hyperlink ref="V60" r:id="rId215" display="https://pbs.twimg.com/media/EI4lw5qXsAIXqoF.png"/>
    <hyperlink ref="V61" r:id="rId216" display="http://pbs.twimg.com/profile_images/1106128547754770432/U8CFWbrz_normal.jpg"/>
    <hyperlink ref="V62" r:id="rId217" display="http://pbs.twimg.com/profile_images/1054777233351630853/LFQ8y0dk_normal.jpg"/>
    <hyperlink ref="V63" r:id="rId218" display="http://pbs.twimg.com/profile_images/973158092098736129/uJgcpEx5_normal.jpg"/>
    <hyperlink ref="V64" r:id="rId219" display="http://pbs.twimg.com/profile_images/919927754774245376/DkmhWqdB_normal.jpg"/>
    <hyperlink ref="V65" r:id="rId220" display="http://pbs.twimg.com/profile_images/1106128547754770432/U8CFWbrz_normal.jpg"/>
    <hyperlink ref="V66" r:id="rId221" display="http://pbs.twimg.com/profile_images/1054777233351630853/LFQ8y0dk_normal.jpg"/>
    <hyperlink ref="V67" r:id="rId222" display="http://pbs.twimg.com/profile_images/973158092098736129/uJgcpEx5_normal.jpg"/>
    <hyperlink ref="V68" r:id="rId223" display="http://pbs.twimg.com/profile_images/973158092098736129/uJgcpEx5_normal.jpg"/>
    <hyperlink ref="V69" r:id="rId224" display="http://pbs.twimg.com/profile_images/973158092098736129/uJgcpEx5_normal.jpg"/>
    <hyperlink ref="V70" r:id="rId225" display="http://pbs.twimg.com/profile_images/973158092098736129/uJgcpEx5_normal.jpg"/>
    <hyperlink ref="V71" r:id="rId226" display="http://pbs.twimg.com/profile_images/919927754774245376/DkmhWqdB_normal.jpg"/>
    <hyperlink ref="V72" r:id="rId227" display="http://pbs.twimg.com/profile_images/1106128547754770432/U8CFWbrz_normal.jpg"/>
    <hyperlink ref="V73" r:id="rId228" display="http://pbs.twimg.com/profile_images/1054777233351630853/LFQ8y0dk_normal.jpg"/>
    <hyperlink ref="V74" r:id="rId229" display="http://pbs.twimg.com/profile_images/919927754774245376/DkmhWqdB_normal.jpg"/>
    <hyperlink ref="V75" r:id="rId230" display="http://pbs.twimg.com/profile_images/1106128547754770432/U8CFWbrz_normal.jpg"/>
    <hyperlink ref="V76" r:id="rId231" display="http://pbs.twimg.com/profile_images/1054777233351630853/LFQ8y0dk_normal.jpg"/>
    <hyperlink ref="V77" r:id="rId232" display="http://pbs.twimg.com/profile_images/919927754774245376/DkmhWqdB_normal.jpg"/>
    <hyperlink ref="V78" r:id="rId233" display="http://pbs.twimg.com/profile_images/1106128547754770432/U8CFWbrz_normal.jpg"/>
    <hyperlink ref="V79" r:id="rId234" display="http://pbs.twimg.com/profile_images/1054777233351630853/LFQ8y0dk_normal.jpg"/>
    <hyperlink ref="V80" r:id="rId235" display="http://pbs.twimg.com/profile_images/919927754774245376/DkmhWqdB_normal.jpg"/>
    <hyperlink ref="V81" r:id="rId236" display="http://pbs.twimg.com/profile_images/919927754774245376/DkmhWqdB_normal.jpg"/>
    <hyperlink ref="V82" r:id="rId237" display="http://pbs.twimg.com/profile_images/596224780086435840/oymLd2am_normal.jpg"/>
    <hyperlink ref="V83" r:id="rId238" display="http://pbs.twimg.com/profile_images/953684708876894208/w2np40fz_normal.jpg"/>
    <hyperlink ref="V84" r:id="rId239" display="http://pbs.twimg.com/profile_images/1095726896808058881/cpzGaCYv_normal.png"/>
    <hyperlink ref="V85" r:id="rId240" display="https://pbs.twimg.com/media/EH5lpPRX0AApAG4.jpg"/>
    <hyperlink ref="V86" r:id="rId241" display="https://pbs.twimg.com/media/EI76jR6XUAY9ZJC.jpg"/>
    <hyperlink ref="V87" r:id="rId242" display="http://pbs.twimg.com/profile_images/907557222665912322/uRtONKTi_normal.jpg"/>
    <hyperlink ref="V88" r:id="rId243" display="https://pbs.twimg.com/media/EI76jR6XUAY9ZJC.jpg"/>
    <hyperlink ref="V89" r:id="rId244" display="http://pbs.twimg.com/profile_images/1056330715325968384/hznkeztT_normal.jpg"/>
    <hyperlink ref="V90" r:id="rId245" display="http://pbs.twimg.com/profile_images/1196561547042152454/e0xngBtB_normal.jpg"/>
    <hyperlink ref="V91" r:id="rId246" display="http://pbs.twimg.com/profile_images/1196561547042152454/e0xngBtB_normal.jpg"/>
    <hyperlink ref="V92" r:id="rId247" display="http://pbs.twimg.com/profile_images/1196561547042152454/e0xngBtB_normal.jpg"/>
    <hyperlink ref="V93" r:id="rId248" display="http://pbs.twimg.com/profile_images/1188126190659223552/FYL2bap5_normal.jpg"/>
    <hyperlink ref="V94" r:id="rId249" display="http://pbs.twimg.com/profile_images/1188126190659223552/FYL2bap5_normal.jpg"/>
    <hyperlink ref="V95" r:id="rId250" display="http://pbs.twimg.com/profile_images/593803027737387008/RLmHoyff_normal.png"/>
    <hyperlink ref="V96" r:id="rId251" display="http://pbs.twimg.com/profile_images/968160184236429312/YQcU05G2_normal.jpg"/>
    <hyperlink ref="V97" r:id="rId252" display="http://pbs.twimg.com/profile_images/852092530237636608/ypFcTK6j_normal.jpg"/>
    <hyperlink ref="V98" r:id="rId253" display="http://pbs.twimg.com/profile_images/1192890068941385733/3Wx5oA48_normal.jpg"/>
    <hyperlink ref="V99" r:id="rId254" display="http://pbs.twimg.com/profile_images/1079818295069630464/XpaYA1LM_normal.jpg"/>
    <hyperlink ref="V100" r:id="rId255" display="http://pbs.twimg.com/profile_images/1079818295069630464/XpaYA1LM_normal.jpg"/>
    <hyperlink ref="V101" r:id="rId256" display="http://pbs.twimg.com/profile_images/1079818295069630464/XpaYA1LM_normal.jpg"/>
    <hyperlink ref="V102" r:id="rId257" display="http://pbs.twimg.com/profile_images/1114378718963806208/oakFTtLW_normal.jpg"/>
    <hyperlink ref="V103" r:id="rId258" display="http://pbs.twimg.com/profile_images/1189530909495705600/qUJlbBH7_normal.jpg"/>
    <hyperlink ref="V104" r:id="rId259" display="http://pbs.twimg.com/profile_images/1114378718963806208/oakFTtLW_normal.jpg"/>
    <hyperlink ref="V105" r:id="rId260" display="http://pbs.twimg.com/profile_images/1189530909495705600/qUJlbBH7_normal.jpg"/>
    <hyperlink ref="V106" r:id="rId261" display="http://pbs.twimg.com/profile_images/1189530909495705600/qUJlbBH7_normal.jpg"/>
    <hyperlink ref="V107" r:id="rId262" display="http://pbs.twimg.com/profile_images/791550761993895936/Yc9T02J6_normal.jpg"/>
    <hyperlink ref="V108" r:id="rId263" display="http://pbs.twimg.com/profile_images/791550761993895936/Yc9T02J6_normal.jpg"/>
    <hyperlink ref="V109" r:id="rId264" display="http://pbs.twimg.com/profile_images/1139531392361082880/ORAdkVtJ_normal.png"/>
    <hyperlink ref="V110" r:id="rId265" display="http://pbs.twimg.com/profile_images/1139531392361082880/ORAdkVtJ_normal.png"/>
    <hyperlink ref="V111" r:id="rId266" display="http://pbs.twimg.com/profile_images/1139531392361082880/ORAdkVtJ_normal.png"/>
    <hyperlink ref="V112" r:id="rId267" display="http://pbs.twimg.com/profile_images/1004767795844919296/WesFvMHR_normal.jpg"/>
    <hyperlink ref="V113" r:id="rId268" display="http://pbs.twimg.com/profile_images/930606633956401152/whDRICqg_normal.jpg"/>
    <hyperlink ref="V114" r:id="rId269" display="http://pbs.twimg.com/profile_images/1110556160669569024/W-3n4kJp_normal.png"/>
    <hyperlink ref="V115" r:id="rId270" display="http://pbs.twimg.com/profile_images/1084906595908227077/i-RFH9yj_normal.jpg"/>
    <hyperlink ref="V116" r:id="rId271" display="http://pbs.twimg.com/profile_images/1175830431096139781/kiPs5H16_normal.jpg"/>
    <hyperlink ref="V117" r:id="rId272" display="http://pbs.twimg.com/profile_images/516536745739837440/2t7WdLqO_normal.png"/>
    <hyperlink ref="V118" r:id="rId273" display="http://pbs.twimg.com/profile_images/1188861822150963200/ANQO2Spr_normal.jpg"/>
    <hyperlink ref="V119" r:id="rId274" display="http://pbs.twimg.com/profile_images/482838935165366272/jGqSyzKZ_normal.jpeg"/>
    <hyperlink ref="V120" r:id="rId275" display="https://pbs.twimg.com/media/EJGNu9CW4AUJMEA.png"/>
    <hyperlink ref="V121" r:id="rId276" display="http://pbs.twimg.com/profile_images/1189502296519897098/IdB0MFke_normal.jpg"/>
    <hyperlink ref="V122" r:id="rId277" display="http://abs.twimg.com/sticky/default_profile_images/default_profile_normal.png"/>
    <hyperlink ref="V123" r:id="rId278" display="http://pbs.twimg.com/profile_images/76951341/Vadim_R2_normal.JPG"/>
    <hyperlink ref="V124" r:id="rId279" display="http://pbs.twimg.com/profile_images/76951341/Vadim_R2_normal.JPG"/>
    <hyperlink ref="V125" r:id="rId280" display="http://pbs.twimg.com/profile_images/3377189402/f8ec85c95cb9cd18b07be0a41b80c661_normal.jpeg"/>
    <hyperlink ref="V126" r:id="rId281" display="http://pbs.twimg.com/profile_images/787033115/Greg_Lythe_normal.JPG"/>
    <hyperlink ref="V127" r:id="rId282" display="http://pbs.twimg.com/profile_images/378800000451505954/e5588fd34207fe546f41a6894d9d0b1b_normal.jpeg"/>
    <hyperlink ref="V128" r:id="rId283" display="http://abs.twimg.com/sticky/default_profile_images/default_profile_normal.png"/>
    <hyperlink ref="V129" r:id="rId284" display="http://pbs.twimg.com/profile_images/1194229619861446656/sJCpDOJu_normal.jpg"/>
    <hyperlink ref="V130" r:id="rId285" display="http://pbs.twimg.com/profile_images/1136397502209413120/JCJ2ae6r_normal.png"/>
    <hyperlink ref="V131" r:id="rId286" display="http://pbs.twimg.com/profile_images/1177294926557503488/pOBxxwbO_normal.jpg"/>
    <hyperlink ref="V132" r:id="rId287" display="http://pbs.twimg.com/profile_images/1088530927641333762/-4pYXwZb_normal.jpg"/>
    <hyperlink ref="V133" r:id="rId288" display="http://pbs.twimg.com/profile_images/1088530927641333762/-4pYXwZb_normal.jpg"/>
    <hyperlink ref="V134" r:id="rId289" display="http://abs.twimg.com/sticky/default_profile_images/default_profile_normal.png"/>
    <hyperlink ref="V135" r:id="rId290" display="http://pbs.twimg.com/profile_images/835797075849728000/MZCfWah2_normal.jpg"/>
    <hyperlink ref="V136" r:id="rId291" display="http://pbs.twimg.com/profile_images/909842743664320512/42iQu0q6_normal.jpg"/>
    <hyperlink ref="V137" r:id="rId292" display="http://pbs.twimg.com/profile_images/838445322561019904/bRIHgDlE_normal.jpg"/>
    <hyperlink ref="V138" r:id="rId293" display="http://pbs.twimg.com/profile_images/838283087880552452/vNepjmdP_normal.jpg"/>
    <hyperlink ref="V139" r:id="rId294" display="http://pbs.twimg.com/profile_images/1164859283734978561/lygb59nu_normal.jpg"/>
    <hyperlink ref="V140" r:id="rId295" display="http://pbs.twimg.com/profile_images/1164859283734978561/lygb59nu_normal.jpg"/>
    <hyperlink ref="V141" r:id="rId296" display="http://pbs.twimg.com/profile_images/1164859283734978561/lygb59nu_normal.jpg"/>
    <hyperlink ref="V142" r:id="rId297" display="http://pbs.twimg.com/profile_images/1164859283734978561/lygb59nu_normal.jpg"/>
    <hyperlink ref="V143" r:id="rId298" display="http://pbs.twimg.com/profile_images/1082491334932529152/Um1_0O8e_normal.jpg"/>
    <hyperlink ref="V144" r:id="rId299" display="http://pbs.twimg.com/profile_images/1172426163513221120/4-8efgj9_normal.jpg"/>
    <hyperlink ref="V145" r:id="rId300" display="http://pbs.twimg.com/profile_images/1182246310935547905/WG1111Yq_normal.jpg"/>
    <hyperlink ref="V146" r:id="rId301" display="http://pbs.twimg.com/profile_images/1155041123162656768/D6pn1E3a_normal.png"/>
    <hyperlink ref="V147" r:id="rId302" display="http://pbs.twimg.com/profile_images/612606663728734208/AAvBl6v4_normal.jpg"/>
    <hyperlink ref="V148" r:id="rId303" display="http://pbs.twimg.com/profile_images/482107662876696576/mjMotXj6_normal.jpeg"/>
    <hyperlink ref="V149" r:id="rId304" display="http://pbs.twimg.com/profile_images/1146772070547841024/u1aKb70M_normal.jpg"/>
    <hyperlink ref="V150" r:id="rId305" display="http://pbs.twimg.com/profile_images/601875310242435072/xxeoJbSA_normal.png"/>
    <hyperlink ref="V151" r:id="rId306" display="http://pbs.twimg.com/profile_images/601875310242435072/xxeoJbSA_normal.png"/>
    <hyperlink ref="V152" r:id="rId307" display="http://pbs.twimg.com/profile_images/601875310242435072/xxeoJbSA_normal.png"/>
    <hyperlink ref="V153" r:id="rId308" display="http://pbs.twimg.com/profile_images/729735853/DSC_0368-2_normal.jpg"/>
    <hyperlink ref="V154" r:id="rId309" display="http://pbs.twimg.com/profile_images/729735853/DSC_0368-2_normal.jpg"/>
    <hyperlink ref="V155" r:id="rId310" display="http://pbs.twimg.com/profile_images/729735853/DSC_0368-2_normal.jpg"/>
    <hyperlink ref="V156" r:id="rId311" display="http://pbs.twimg.com/profile_images/983407105154666496/c-xbloOg_normal.jpg"/>
    <hyperlink ref="V157" r:id="rId312" display="http://pbs.twimg.com/profile_images/983407105154666496/c-xbloOg_normal.jpg"/>
    <hyperlink ref="V158" r:id="rId313" display="http://pbs.twimg.com/profile_images/983407105154666496/c-xbloOg_normal.jpg"/>
    <hyperlink ref="V159" r:id="rId314" display="http://pbs.twimg.com/profile_images/556224885286903808/xr6UxP2D_normal.jpeg"/>
    <hyperlink ref="V160" r:id="rId315" display="http://pbs.twimg.com/profile_images/983407105154666496/c-xbloOg_normal.jpg"/>
    <hyperlink ref="V161" r:id="rId316" display="https://pbs.twimg.com/tweet_video_thumb/EJQvDQLUwAI4bUo.jpg"/>
    <hyperlink ref="V162" r:id="rId317" display="https://pbs.twimg.com/tweet_video_thumb/EInUh5-X0AABgV-.jpg"/>
    <hyperlink ref="V163" r:id="rId318" display="http://pbs.twimg.com/profile_images/983407105154666496/c-xbloOg_normal.jpg"/>
    <hyperlink ref="V164" r:id="rId319" display="http://pbs.twimg.com/profile_images/983407105154666496/c-xbloOg_normal.jpg"/>
    <hyperlink ref="V165" r:id="rId320" display="http://pbs.twimg.com/profile_images/983407105154666496/c-xbloOg_normal.jpg"/>
    <hyperlink ref="V166" r:id="rId321" display="http://pbs.twimg.com/profile_images/999564784583327745/-sEfyzbl_normal.jpg"/>
    <hyperlink ref="V167" r:id="rId322" display="https://pbs.twimg.com/media/EJPRwtaXsAAqhwD.jpg"/>
    <hyperlink ref="V168" r:id="rId323" display="http://pbs.twimg.com/profile_images/794158731974025216/4IW7YCmQ_normal.jpg"/>
    <hyperlink ref="V169" r:id="rId324" display="http://pbs.twimg.com/profile_images/794158731974025216/4IW7YCmQ_normal.jpg"/>
    <hyperlink ref="V170" r:id="rId325" display="http://pbs.twimg.com/profile_images/378800000041079129/efde58289d4b89c03b51bf6ba9cb699b_normal.jpeg"/>
    <hyperlink ref="V171" r:id="rId326" display="https://pbs.twimg.com/media/EJPRwtaXsAAqhwD.jpg"/>
    <hyperlink ref="V172" r:id="rId327" display="http://pbs.twimg.com/profile_images/378800000041079129/efde58289d4b89c03b51bf6ba9cb699b_normal.jpeg"/>
    <hyperlink ref="V173" r:id="rId328" display="http://pbs.twimg.com/profile_images/378800000041079129/efde58289d4b89c03b51bf6ba9cb699b_normal.jpeg"/>
    <hyperlink ref="V174" r:id="rId329" display="http://pbs.twimg.com/profile_images/1148256355230334976/HkXQTZuh_normal.jpg"/>
    <hyperlink ref="V175" r:id="rId330" display="http://pbs.twimg.com/profile_images/2536794044/15bq1aazgumo4x5w12kg_normal.png"/>
    <hyperlink ref="V176" r:id="rId331" display="http://pbs.twimg.com/profile_images/904811017011593221/88QMaScD_normal.jpg"/>
    <hyperlink ref="V177" r:id="rId332" display="http://pbs.twimg.com/profile_images/1111263393321832448/b6V0uzsk_normal.png"/>
    <hyperlink ref="V178" r:id="rId333" display="http://pbs.twimg.com/profile_images/475667084420997120/8bGYasMD_normal.jpeg"/>
    <hyperlink ref="V179" r:id="rId334" display="http://pbs.twimg.com/profile_images/1151292746780631041/51H5wtwz_normal.jpg"/>
    <hyperlink ref="V180" r:id="rId335" display="http://pbs.twimg.com/profile_images/1059875319589392384/Ut7osLKB_normal.jpg"/>
    <hyperlink ref="V181" r:id="rId336" display="http://pbs.twimg.com/profile_images/567593968960303104/XK_TbvZr_normal.jpeg"/>
    <hyperlink ref="V182" r:id="rId337" display="http://pbs.twimg.com/profile_images/378800000625050462/4f865e04f2956e4219a274ab5697d76f_normal.jpeg"/>
    <hyperlink ref="V183" r:id="rId338" display="http://pbs.twimg.com/profile_images/678087152001880064/O4Eb3Xwv_normal.jpg"/>
    <hyperlink ref="V184" r:id="rId339" display="http://pbs.twimg.com/profile_images/752114153414807552/FdY0ACby_normal.jpg"/>
    <hyperlink ref="V185" r:id="rId340" display="http://pbs.twimg.com/profile_images/471445382644629504/cvNMmpSY_normal.jpeg"/>
    <hyperlink ref="V186" r:id="rId341" display="http://pbs.twimg.com/profile_images/1190274018181554177/3SUYWIaX_normal.jpg"/>
    <hyperlink ref="V187" r:id="rId342" display="http://pbs.twimg.com/profile_images/1051614837782896641/Yi1SK46L_normal.jpg"/>
    <hyperlink ref="V188" r:id="rId343" display="http://pbs.twimg.com/profile_images/1170379401256558592/W8fIg4uF_normal.png"/>
    <hyperlink ref="V189" r:id="rId344" display="http://pbs.twimg.com/profile_images/1107598485908393984/RvbVNfSO_normal.png"/>
    <hyperlink ref="V190" r:id="rId345" display="http://pbs.twimg.com/profile_images/943703040049209344/vUjv28w3_normal.jpg"/>
    <hyperlink ref="V191" r:id="rId346" display="http://pbs.twimg.com/profile_images/1078074887883808768/tod-EQkq_normal.jpg"/>
    <hyperlink ref="V192" r:id="rId347" display="http://pbs.twimg.com/profile_images/1153523083522629634/DaNAEXRc_normal.jpg"/>
    <hyperlink ref="V193" r:id="rId348" display="http://pbs.twimg.com/profile_images/943133677076152320/i72ojDiu_normal.jpg"/>
    <hyperlink ref="V194" r:id="rId349" display="http://abs.twimg.com/sticky/default_profile_images/default_profile_normal.png"/>
    <hyperlink ref="V195" r:id="rId350" display="http://abs.twimg.com/sticky/default_profile_images/default_profile_normal.png"/>
    <hyperlink ref="V196" r:id="rId351" display="http://pbs.twimg.com/profile_images/857078570493124611/StVhF40h_normal.jpg"/>
    <hyperlink ref="V197" r:id="rId352" display="http://pbs.twimg.com/profile_images/554670897592668162/gWNbcs9q_normal.png"/>
    <hyperlink ref="V198" r:id="rId353" display="http://pbs.twimg.com/profile_images/1105099322566283270/ZGIvXpdw_normal.jpg"/>
    <hyperlink ref="V199" r:id="rId354" display="http://pbs.twimg.com/profile_images/1109867088171159552/IO_8Gw8B_normal.png"/>
    <hyperlink ref="V200" r:id="rId355" display="http://pbs.twimg.com/profile_images/2174466412/smile_normal.gif"/>
    <hyperlink ref="V201" r:id="rId356" display="http://pbs.twimg.com/profile_images/1178563560860815360/Fq-M9HVi_normal.jpg"/>
    <hyperlink ref="V202" r:id="rId357" display="http://pbs.twimg.com/profile_images/1120794435330039808/WO2Ae9TS_normal.png"/>
    <hyperlink ref="V203" r:id="rId358" display="http://pbs.twimg.com/profile_images/1089000623541026821/eHBfK5oG_normal.jpg"/>
    <hyperlink ref="V204" r:id="rId359" display="http://pbs.twimg.com/profile_images/1193602026783019010/6IjE9S0o_normal.jpg"/>
    <hyperlink ref="V205" r:id="rId360" display="http://pbs.twimg.com/profile_images/1193602026783019010/6IjE9S0o_normal.jpg"/>
    <hyperlink ref="V206" r:id="rId361" display="http://pbs.twimg.com/profile_images/852340206346817538/NAi6zmAO_normal.jpg"/>
    <hyperlink ref="V207" r:id="rId362" display="http://pbs.twimg.com/profile_images/720369568183672837/TUmGzAb-_normal.jpg"/>
    <hyperlink ref="V208" r:id="rId363" display="http://pbs.twimg.com/profile_images/1193584790009794560/eL0U5QU4_normal.jpg"/>
    <hyperlink ref="V209" r:id="rId364" display="http://pbs.twimg.com/profile_images/510932930588205057/ZAvIrLiJ_normal.jpeg"/>
    <hyperlink ref="V210" r:id="rId365" display="http://pbs.twimg.com/profile_images/1009515001877618688/hyJp5Zmc_normal.jpg"/>
    <hyperlink ref="V211" r:id="rId366" display="http://pbs.twimg.com/profile_images/1009515001877618688/hyJp5Zmc_normal.jpg"/>
    <hyperlink ref="V212" r:id="rId367" display="http://pbs.twimg.com/profile_images/1009515001877618688/hyJp5Zmc_normal.jpg"/>
    <hyperlink ref="V213" r:id="rId368" display="https://pbs.twimg.com/media/EI8MLvGWoAE3ysb.jpg"/>
    <hyperlink ref="V214" r:id="rId369" display="https://pbs.twimg.com/media/EI8N_VQWwAEBplb.jpg"/>
    <hyperlink ref="V215" r:id="rId370" display="https://pbs.twimg.com/media/EI85naJXUAA3Ftm.jpg"/>
    <hyperlink ref="V216" r:id="rId371" display="https://pbs.twimg.com/media/EJAjMkiXsAAQ4b3.jpg"/>
    <hyperlink ref="V217" r:id="rId372" display="https://pbs.twimg.com/media/EJC3XwQXkAECnfM.jpg"/>
    <hyperlink ref="V218" r:id="rId373" display="https://pbs.twimg.com/media/EJQAiHbXUAEatHE.jpg"/>
    <hyperlink ref="V219" r:id="rId374" display="https://pbs.twimg.com/media/EJXKMtjXkAIy_CV.jpg"/>
    <hyperlink ref="V220" r:id="rId375" display="http://pbs.twimg.com/profile_images/1145444189347504128/viu4lE1O_normal.jpg"/>
    <hyperlink ref="V221" r:id="rId376" display="http://pbs.twimg.com/profile_images/1069589336901869568/7TbmdS2Z_normal.jpg"/>
    <hyperlink ref="V222" r:id="rId377" display="http://pbs.twimg.com/profile_images/1056669840201502721/pJQwkFaD_normal.jpg"/>
    <hyperlink ref="V223" r:id="rId378" display="http://pbs.twimg.com/profile_images/613272063076384768/x95L_icU_normal.jpg"/>
    <hyperlink ref="V224" r:id="rId379" display="http://pbs.twimg.com/profile_images/1184420162537230336/SfmFCMaf_normal.jpg"/>
    <hyperlink ref="V225" r:id="rId380" display="http://pbs.twimg.com/profile_images/635193611735334912/Y3ZOMLnA_normal.jpg"/>
    <hyperlink ref="V226" r:id="rId381" display="https://pbs.twimg.com/media/EJa-cRLW4AAODVs.jpg"/>
    <hyperlink ref="V227" r:id="rId382" display="http://pbs.twimg.com/profile_images/1011676653808996352/LaNm2o9K_normal.jpg"/>
    <hyperlink ref="V228" r:id="rId383" display="http://pbs.twimg.com/profile_images/1193029294718472193/QSqShwuw_normal.jpg"/>
    <hyperlink ref="V229" r:id="rId384" display="http://pbs.twimg.com/profile_images/1193029294718472193/QSqShwuw_normal.jpg"/>
    <hyperlink ref="V230" r:id="rId385" display="http://pbs.twimg.com/profile_images/1089150084179095552/HoPp2caD_normal.jpg"/>
    <hyperlink ref="V231" r:id="rId386" display="http://pbs.twimg.com/profile_images/1089150084179095552/HoPp2caD_normal.jpg"/>
    <hyperlink ref="V232" r:id="rId387" display="http://pbs.twimg.com/profile_images/965877996145070081/wclzMLny_normal.jpg"/>
    <hyperlink ref="V233" r:id="rId388" display="http://pbs.twimg.com/profile_images/965877996145070081/wclzMLny_normal.jpg"/>
    <hyperlink ref="V234" r:id="rId389" display="http://pbs.twimg.com/profile_images/1023627281867124736/AEcJQysW_normal.jpg"/>
    <hyperlink ref="V235" r:id="rId390" display="http://pbs.twimg.com/profile_images/1023627281867124736/AEcJQysW_normal.jpg"/>
    <hyperlink ref="V236" r:id="rId391" display="http://abs.twimg.com/sticky/default_profile_images/default_profile_normal.png"/>
    <hyperlink ref="V237" r:id="rId392" display="http://abs.twimg.com/sticky/default_profile_images/default_profile_normal.png"/>
    <hyperlink ref="V238" r:id="rId393" display="http://abs.twimg.com/sticky/default_profile_images/default_profile_normal.png"/>
    <hyperlink ref="V239" r:id="rId394" display="http://pbs.twimg.com/profile_images/714441830163734528/D-2QM8eP_normal.jpg"/>
    <hyperlink ref="V240" r:id="rId395" display="http://pbs.twimg.com/profile_images/714441830163734528/D-2QM8eP_normal.jpg"/>
    <hyperlink ref="V241" r:id="rId396" display="http://pbs.twimg.com/profile_images/714441830163734528/D-2QM8eP_normal.jpg"/>
    <hyperlink ref="V242" r:id="rId397" display="http://pbs.twimg.com/profile_images/451897623549444097/YiJrppWQ_normal.png"/>
    <hyperlink ref="V243" r:id="rId398" display="http://pbs.twimg.com/profile_images/451897623549444097/YiJrppWQ_normal.png"/>
    <hyperlink ref="V244" r:id="rId399" display="http://pbs.twimg.com/profile_images/451897623549444097/YiJrppWQ_normal.png"/>
    <hyperlink ref="V245" r:id="rId400" display="http://pbs.twimg.com/profile_images/1155540911276773376/pL13ginP_normal.jpg"/>
    <hyperlink ref="V246" r:id="rId401" display="http://pbs.twimg.com/profile_images/1155540911276773376/pL13ginP_normal.jpg"/>
    <hyperlink ref="V247" r:id="rId402" display="http://pbs.twimg.com/profile_images/1155540911276773376/pL13ginP_normal.jpg"/>
    <hyperlink ref="V248" r:id="rId403" display="http://pbs.twimg.com/profile_images/1038342567190908928/DSTe9xGE_normal.jpg"/>
    <hyperlink ref="V249" r:id="rId404" display="http://pbs.twimg.com/profile_images/1038342567190908928/DSTe9xGE_normal.jpg"/>
    <hyperlink ref="V250" r:id="rId405" display="http://pbs.twimg.com/profile_images/1038342567190908928/DSTe9xGE_normal.jpg"/>
    <hyperlink ref="V251" r:id="rId406" display="http://pbs.twimg.com/profile_images/3190314347/18b2c12c480815aa9dbba15600a156a2_normal.jpeg"/>
    <hyperlink ref="V252" r:id="rId407" display="http://pbs.twimg.com/profile_images/3190314347/18b2c12c480815aa9dbba15600a156a2_normal.jpeg"/>
    <hyperlink ref="V253" r:id="rId408" display="http://pbs.twimg.com/profile_images/3190314347/18b2c12c480815aa9dbba15600a156a2_normal.jpeg"/>
    <hyperlink ref="V254" r:id="rId409" display="http://pbs.twimg.com/profile_images/997494967433019392/-8b70LRF_normal.jpg"/>
    <hyperlink ref="V255" r:id="rId410" display="http://pbs.twimg.com/profile_images/997494967433019392/-8b70LRF_normal.jpg"/>
    <hyperlink ref="V256" r:id="rId411" display="http://pbs.twimg.com/profile_images/997494967433019392/-8b70LRF_normal.jpg"/>
    <hyperlink ref="V257" r:id="rId412" display="http://pbs.twimg.com/profile_images/1182482929521266688/ailY-JzV_normal.jpg"/>
    <hyperlink ref="V258" r:id="rId413" display="http://pbs.twimg.com/profile_images/1182482929521266688/ailY-JzV_normal.jpg"/>
    <hyperlink ref="V259" r:id="rId414" display="http://pbs.twimg.com/profile_images/1182482929521266688/ailY-JzV_normal.jpg"/>
    <hyperlink ref="V260" r:id="rId415" display="http://abs.twimg.com/sticky/default_profile_images/default_profile_normal.png"/>
    <hyperlink ref="V261" r:id="rId416" display="http://abs.twimg.com/sticky/default_profile_images/default_profile_normal.png"/>
    <hyperlink ref="V262" r:id="rId417" display="http://abs.twimg.com/sticky/default_profile_images/default_profile_normal.png"/>
    <hyperlink ref="V263" r:id="rId418" display="http://pbs.twimg.com/profile_images/496343802915737600/EOMHstqn_normal.jpeg"/>
    <hyperlink ref="V264" r:id="rId419" display="http://pbs.twimg.com/profile_images/496343802915737600/EOMHstqn_normal.jpeg"/>
    <hyperlink ref="V265" r:id="rId420" display="http://pbs.twimg.com/profile_images/496343802915737600/EOMHstqn_normal.jpeg"/>
    <hyperlink ref="V266" r:id="rId421" display="http://pbs.twimg.com/profile_images/493545401597698049/gMiPEgyC_normal.jpeg"/>
    <hyperlink ref="V267" r:id="rId422" display="http://pbs.twimg.com/profile_images/493545401597698049/gMiPEgyC_normal.jpeg"/>
    <hyperlink ref="V268" r:id="rId423" display="http://pbs.twimg.com/profile_images/493545401597698049/gMiPEgyC_normal.jpeg"/>
    <hyperlink ref="V269" r:id="rId424" display="http://pbs.twimg.com/profile_images/853603053596889088/UVATBrxa_normal.jpg"/>
    <hyperlink ref="V270" r:id="rId425" display="http://pbs.twimg.com/profile_images/853603053596889088/UVATBrxa_normal.jpg"/>
    <hyperlink ref="V271" r:id="rId426" display="http://pbs.twimg.com/profile_images/853603053596889088/UVATBrxa_normal.jpg"/>
    <hyperlink ref="V272" r:id="rId427" display="http://pbs.twimg.com/profile_images/1092535571921231874/bZ3Th86L_normal.jpg"/>
    <hyperlink ref="V273" r:id="rId428" display="http://pbs.twimg.com/profile_images/1092535571921231874/bZ3Th86L_normal.jpg"/>
    <hyperlink ref="V274" r:id="rId429" display="http://pbs.twimg.com/profile_images/1092535571921231874/bZ3Th86L_normal.jpg"/>
    <hyperlink ref="V275" r:id="rId430" display="http://pbs.twimg.com/profile_images/1177493413731586048/B4i73iz1_normal.jpg"/>
    <hyperlink ref="V276" r:id="rId431" display="http://pbs.twimg.com/profile_images/1177493413731586048/B4i73iz1_normal.jpg"/>
    <hyperlink ref="V277" r:id="rId432" display="http://pbs.twimg.com/profile_images/1177493413731586048/B4i73iz1_normal.jpg"/>
    <hyperlink ref="V278" r:id="rId433" display="http://pbs.twimg.com/profile_images/604498364403748864/FycZCRn3_normal.jpg"/>
    <hyperlink ref="V279" r:id="rId434" display="http://pbs.twimg.com/profile_images/604498364403748864/FycZCRn3_normal.jpg"/>
    <hyperlink ref="V280" r:id="rId435" display="http://pbs.twimg.com/profile_images/604498364403748864/FycZCRn3_normal.jpg"/>
    <hyperlink ref="V281" r:id="rId436" display="http://pbs.twimg.com/profile_images/897565806439133184/1-y4wT-t_normal.jpg"/>
    <hyperlink ref="V282" r:id="rId437" display="http://pbs.twimg.com/profile_images/897565806439133184/1-y4wT-t_normal.jpg"/>
    <hyperlink ref="V283" r:id="rId438" display="http://pbs.twimg.com/profile_images/897565806439133184/1-y4wT-t_normal.jpg"/>
    <hyperlink ref="V284" r:id="rId439" display="http://abs.twimg.com/sticky/default_profile_images/default_profile_normal.png"/>
    <hyperlink ref="V285" r:id="rId440" display="http://abs.twimg.com/sticky/default_profile_images/default_profile_normal.png"/>
    <hyperlink ref="V286" r:id="rId441" display="http://abs.twimg.com/sticky/default_profile_images/default_profile_normal.png"/>
    <hyperlink ref="V287" r:id="rId442" display="http://pbs.twimg.com/profile_images/1090766146926792704/r4xVBGa6_normal.jpg"/>
    <hyperlink ref="V288" r:id="rId443" display="http://pbs.twimg.com/profile_images/1090766146926792704/r4xVBGa6_normal.jpg"/>
    <hyperlink ref="V289" r:id="rId444" display="http://pbs.twimg.com/profile_images/1090766146926792704/r4xVBGa6_normal.jpg"/>
    <hyperlink ref="V290" r:id="rId445" display="http://pbs.twimg.com/profile_images/1165077171938852864/3gP9Fwn__normal.jpg"/>
    <hyperlink ref="V291" r:id="rId446" display="http://pbs.twimg.com/profile_images/1165077171938852864/3gP9Fwn__normal.jpg"/>
    <hyperlink ref="V292" r:id="rId447" display="http://pbs.twimg.com/profile_images/1165077171938852864/3gP9Fwn__normal.jpg"/>
    <hyperlink ref="V293" r:id="rId448" display="http://pbs.twimg.com/profile_images/845433957902667777/v278zpoQ_normal.jpg"/>
    <hyperlink ref="V294" r:id="rId449" display="http://pbs.twimg.com/profile_images/845433957902667777/v278zpoQ_normal.jpg"/>
    <hyperlink ref="V295" r:id="rId450" display="http://pbs.twimg.com/profile_images/845433957902667777/v278zpoQ_normal.jpg"/>
    <hyperlink ref="V296" r:id="rId451" display="http://pbs.twimg.com/profile_images/1170923741313818624/rVzA5k3P_normal.jpg"/>
    <hyperlink ref="V297" r:id="rId452" display="http://pbs.twimg.com/profile_images/458155596013793280/ilM44TjW_normal.jpeg"/>
    <hyperlink ref="V298" r:id="rId453" display="http://pbs.twimg.com/profile_images/458155596013793280/ilM44TjW_normal.jpeg"/>
    <hyperlink ref="V299" r:id="rId454" display="http://pbs.twimg.com/profile_images/458155596013793280/ilM44TjW_normal.jpeg"/>
    <hyperlink ref="V300" r:id="rId455" display="http://pbs.twimg.com/profile_images/1110748959742590978/J0u5Upvx_normal.png"/>
    <hyperlink ref="V301" r:id="rId456" display="http://pbs.twimg.com/profile_images/1110748959742590978/J0u5Upvx_normal.png"/>
    <hyperlink ref="V302" r:id="rId457" display="http://pbs.twimg.com/profile_images/1110748959742590978/J0u5Upvx_normal.png"/>
    <hyperlink ref="V303" r:id="rId458" display="http://pbs.twimg.com/profile_images/1195346599809110017/jA8eqVe5_normal.jpg"/>
    <hyperlink ref="V304" r:id="rId459" display="http://pbs.twimg.com/profile_images/1167940472465063938/31bJqrhW_normal.jpg"/>
    <hyperlink ref="V305" r:id="rId460" display="http://abs.twimg.com/sticky/default_profile_images/default_profile_normal.png"/>
    <hyperlink ref="V306" r:id="rId461" display="http://pbs.twimg.com/profile_images/1180362012741623808/osUm_-Nb_normal.jpg"/>
    <hyperlink ref="V307" r:id="rId462" display="http://pbs.twimg.com/profile_images/1173780788619313152/EdN4bOjk_normal.jpg"/>
    <hyperlink ref="V308" r:id="rId463" display="http://pbs.twimg.com/profile_images/993538628008792064/iFhCY6sc_normal.jpg"/>
    <hyperlink ref="V309" r:id="rId464" display="http://pbs.twimg.com/profile_images/1191875304698109952/6xtngQEI_normal.jpg"/>
    <hyperlink ref="V310" r:id="rId465" display="https://pbs.twimg.com/media/EIxTwg2WoAAGO7O.jpg"/>
    <hyperlink ref="V311" r:id="rId466" display="https://pbs.twimg.com/media/EIxTwg2WoAAGO7O.jpg"/>
    <hyperlink ref="V312" r:id="rId467" display="http://pbs.twimg.com/profile_images/1157008205421129730/zUC6lOlS_normal.jpg"/>
    <hyperlink ref="V313" r:id="rId468" display="http://pbs.twimg.com/profile_images/1157008205421129730/zUC6lOlS_normal.jpg"/>
    <hyperlink ref="V314" r:id="rId469" display="http://pbs.twimg.com/profile_images/997014696195637250/sx_-YodJ_normal.jpg"/>
    <hyperlink ref="V315" r:id="rId470" display="http://pbs.twimg.com/profile_images/781591522357772292/uwqDLr2w_normal.jpg"/>
    <hyperlink ref="V316" r:id="rId471" display="http://abs.twimg.com/sticky/default_profile_images/default_profile_normal.png"/>
    <hyperlink ref="V317" r:id="rId472" display="http://pbs.twimg.com/profile_images/1009702694649520128/Gz0u-4kJ_normal.jpg"/>
    <hyperlink ref="V318" r:id="rId473" display="http://pbs.twimg.com/profile_images/974379800130285568/fBrcpuy4_normal.jpg"/>
    <hyperlink ref="V319" r:id="rId474" display="http://pbs.twimg.com/profile_images/788983696665698304/7ky6DxuM_normal.jpg"/>
    <hyperlink ref="V320" r:id="rId475" display="http://pbs.twimg.com/profile_images/378800000742943236/e3aecdcfb9ae468a7aa5fdf45582e6a0_normal.jpeg"/>
    <hyperlink ref="V321" r:id="rId476" display="http://pbs.twimg.com/profile_images/378800000742943236/e3aecdcfb9ae468a7aa5fdf45582e6a0_normal.jpeg"/>
    <hyperlink ref="V322" r:id="rId477" display="https://pbs.twimg.com/media/EItUbSzXsAgousA.png"/>
    <hyperlink ref="V323" r:id="rId478" display="http://pbs.twimg.com/profile_images/378800000742943236/e3aecdcfb9ae468a7aa5fdf45582e6a0_normal.jpeg"/>
    <hyperlink ref="V324" r:id="rId479" display="http://pbs.twimg.com/profile_images/378800000742943236/e3aecdcfb9ae468a7aa5fdf45582e6a0_normal.jpeg"/>
    <hyperlink ref="V325" r:id="rId480" display="http://pbs.twimg.com/profile_images/378800000742943236/e3aecdcfb9ae468a7aa5fdf45582e6a0_normal.jpeg"/>
    <hyperlink ref="V326" r:id="rId481" display="https://pbs.twimg.com/media/EJbXif8X0AICfkS.jpg"/>
    <hyperlink ref="V327" r:id="rId482" display="http://pbs.twimg.com/profile_images/378800000742943236/e3aecdcfb9ae468a7aa5fdf45582e6a0_normal.jpeg"/>
    <hyperlink ref="V328" r:id="rId483" display="http://pbs.twimg.com/profile_images/1152853543176425472/AjBl65Bd_normal.jpg"/>
    <hyperlink ref="V329" r:id="rId484" display="http://pbs.twimg.com/profile_images/1079506765404884992/FcvbVkWj_normal.jpg"/>
    <hyperlink ref="V330" r:id="rId485" display="http://pbs.twimg.com/profile_images/1079506765404884992/FcvbVkWj_normal.jpg"/>
    <hyperlink ref="V331" r:id="rId486" display="http://pbs.twimg.com/profile_images/1079506765404884992/FcvbVkWj_normal.jpg"/>
    <hyperlink ref="V332" r:id="rId487" display="http://pbs.twimg.com/profile_images/965235132712992768/jHii_OPS_normal.jpg"/>
    <hyperlink ref="V333" r:id="rId488" display="http://pbs.twimg.com/profile_images/965235132712992768/jHii_OPS_normal.jpg"/>
    <hyperlink ref="V334" r:id="rId489" display="http://pbs.twimg.com/profile_images/965235132712992768/jHii_OPS_normal.jpg"/>
    <hyperlink ref="V335" r:id="rId490" display="http://pbs.twimg.com/profile_images/1133689567347785728/hLI-CKuj_normal.jpg"/>
    <hyperlink ref="V336" r:id="rId491" display="http://pbs.twimg.com/profile_images/1133689567347785728/hLI-CKuj_normal.jpg"/>
    <hyperlink ref="V337" r:id="rId492" display="http://pbs.twimg.com/profile_images/1133689567347785728/hLI-CKuj_normal.jpg"/>
    <hyperlink ref="V338" r:id="rId493" display="https://pbs.twimg.com/media/EJbyXNBXUAEaJrY.jpg"/>
    <hyperlink ref="V339" r:id="rId494" display="http://pbs.twimg.com/profile_images/1173988830199865344/iV64QrTj_normal.jpg"/>
    <hyperlink ref="V340" r:id="rId495" display="https://pbs.twimg.com/media/EI2WqTeXkAAaYUl.jpg"/>
    <hyperlink ref="V341" r:id="rId496" display="http://pbs.twimg.com/profile_images/1098649312689618944/nG-PezK3_normal.png"/>
    <hyperlink ref="V342" r:id="rId497" display="http://pbs.twimg.com/profile_images/1192420282226692096/3p-DfdGS_normal.jpg"/>
    <hyperlink ref="V343" r:id="rId498" display="http://pbs.twimg.com/profile_images/1192420282226692096/3p-DfdGS_normal.jpg"/>
    <hyperlink ref="V344" r:id="rId499" display="http://pbs.twimg.com/profile_images/1192420282226692096/3p-DfdGS_normal.jpg"/>
    <hyperlink ref="V345" r:id="rId500" display="http://pbs.twimg.com/profile_images/822388596778926080/AjElV3E-_normal.jpg"/>
    <hyperlink ref="V346" r:id="rId501" display="http://pbs.twimg.com/profile_images/822388596778926080/AjElV3E-_normal.jpg"/>
    <hyperlink ref="V347" r:id="rId502" display="http://pbs.twimg.com/profile_images/822388596778926080/AjElV3E-_normal.jpg"/>
    <hyperlink ref="V348" r:id="rId503" display="http://pbs.twimg.com/profile_images/1178558270824304640/ACd87g8j_normal.png"/>
    <hyperlink ref="V349" r:id="rId504" display="http://pbs.twimg.com/profile_images/844216557668651008/iNn0rWN6_normal.jpg"/>
    <hyperlink ref="V350" r:id="rId505" display="http://abs.twimg.com/sticky/default_profile_images/default_profile_normal.png"/>
    <hyperlink ref="V351" r:id="rId506" display="http://abs.twimg.com/sticky/default_profile_images/default_profile_normal.png"/>
    <hyperlink ref="V352" r:id="rId507" display="http://abs.twimg.com/sticky/default_profile_images/default_profile_normal.png"/>
    <hyperlink ref="V353" r:id="rId508" display="https://pbs.twimg.com/media/EJezqhhWsAEdS4r.png"/>
    <hyperlink ref="V354" r:id="rId509" display="https://pbs.twimg.com/media/EJbS7dDWsAAV39n.jpg"/>
    <hyperlink ref="V355" r:id="rId510" display="http://pbs.twimg.com/profile_images/820988813292011521/Bw9TfjiW_normal.jpg"/>
    <hyperlink ref="V356" r:id="rId511" display="http://pbs.twimg.com/profile_images/884672543780519937/V1A9oV4E_normal.jpg"/>
    <hyperlink ref="V357" r:id="rId512" display="https://pbs.twimg.com/media/EI3TR1hXsAAVqk1.jpg"/>
    <hyperlink ref="V358" r:id="rId513" display="http://pbs.twimg.com/profile_images/884672543780519937/V1A9oV4E_normal.jpg"/>
    <hyperlink ref="V359" r:id="rId514" display="http://pbs.twimg.com/profile_images/820988813292011521/Bw9TfjiW_normal.jpg"/>
    <hyperlink ref="V360" r:id="rId515" display="http://pbs.twimg.com/profile_images/820988813292011521/Bw9TfjiW_normal.jpg"/>
    <hyperlink ref="V361" r:id="rId516" display="http://pbs.twimg.com/profile_images/1190164881967857664/-QqOdOmK_normal.jpg"/>
    <hyperlink ref="V362" r:id="rId517" display="https://pbs.twimg.com/ext_tw_video_thumb/1194779957786005504/pu/img/RDFQlYdQefjNLx7S.jpg"/>
    <hyperlink ref="V363" r:id="rId518" display="https://pbs.twimg.com/tweet_video_thumb/EJdYrXdXsAApoym.jpg"/>
    <hyperlink ref="V364" r:id="rId519" display="http://pbs.twimg.com/profile_images/1190164881967857664/-QqOdOmK_normal.jpg"/>
    <hyperlink ref="V365" r:id="rId520" display="http://pbs.twimg.com/profile_images/1190164881967857664/-QqOdOmK_normal.jpg"/>
    <hyperlink ref="V366" r:id="rId521" display="https://pbs.twimg.com/tweet_video_thumb/EJeN9XNXUAA8bmZ.jpg"/>
    <hyperlink ref="V367" r:id="rId522" display="http://pbs.twimg.com/profile_images/1190164881967857664/-QqOdOmK_normal.jpg"/>
    <hyperlink ref="V368" r:id="rId523" display="https://pbs.twimg.com/tweet_video_thumb/EJe0XYQXkAAIJM_.jpg"/>
    <hyperlink ref="V369" r:id="rId524" display="http://pbs.twimg.com/profile_images/1190164881967857664/-QqOdOmK_normal.jpg"/>
    <hyperlink ref="V370" r:id="rId525" display="http://pbs.twimg.com/profile_images/776692731833905153/2AQmiscn_normal.jpg"/>
    <hyperlink ref="V371" r:id="rId526" display="http://pbs.twimg.com/profile_images/1013928329114681345/37f08RGf_normal.jpg"/>
    <hyperlink ref="V372" r:id="rId527" display="http://pbs.twimg.com/profile_images/1177332252012875776/POeU6Gk8_normal.jpg"/>
    <hyperlink ref="V373" r:id="rId528" display="http://pbs.twimg.com/profile_images/1192746861783728128/OUQOUnlT_normal.png"/>
    <hyperlink ref="V374" r:id="rId529" display="http://pbs.twimg.com/profile_images/773957337589567488/AtIjt8aC_normal.jpg"/>
    <hyperlink ref="V375" r:id="rId530" display="http://pbs.twimg.com/profile_images/1058646830777536512/5IZ5V59G_normal.jpg"/>
    <hyperlink ref="V376" r:id="rId531" display="http://pbs.twimg.com/profile_images/1058646830777536512/5IZ5V59G_normal.jpg"/>
    <hyperlink ref="V377" r:id="rId532" display="http://pbs.twimg.com/profile_images/1058646830777536512/5IZ5V59G_normal.jpg"/>
    <hyperlink ref="V378" r:id="rId533" display="https://pbs.twimg.com/media/EJcHja-XYAMN1Hw.jpg"/>
    <hyperlink ref="V379" r:id="rId534" display="http://pbs.twimg.com/profile_images/1044989581983010817/MT5fAD2y_normal.jpg"/>
    <hyperlink ref="V380" r:id="rId535" display="http://pbs.twimg.com/profile_images/650169730750287872/uFysftr6_normal.jpg"/>
    <hyperlink ref="V381" r:id="rId536" display="http://pbs.twimg.com/profile_images/650169730750287872/uFysftr6_normal.jpg"/>
    <hyperlink ref="V382" r:id="rId537" display="http://pbs.twimg.com/profile_images/650169730750287872/uFysftr6_normal.jpg"/>
    <hyperlink ref="V383" r:id="rId538" display="http://pbs.twimg.com/profile_images/850819601906753537/CdoLJuMG_normal.jpg"/>
    <hyperlink ref="V384" r:id="rId539" display="http://pbs.twimg.com/profile_images/850819601906753537/CdoLJuMG_normal.jpg"/>
    <hyperlink ref="V385" r:id="rId540" display="http://pbs.twimg.com/profile_images/850819601906753537/CdoLJuMG_normal.jpg"/>
    <hyperlink ref="V386" r:id="rId541" display="http://pbs.twimg.com/profile_images/1189721203805753345/qDcBw7-D_normal.png"/>
    <hyperlink ref="V387" r:id="rId542" display="http://pbs.twimg.com/profile_images/1189721203805753345/qDcBw7-D_normal.png"/>
    <hyperlink ref="V388" r:id="rId543" display="http://pbs.twimg.com/profile_images/1189721203805753345/qDcBw7-D_normal.png"/>
    <hyperlink ref="V389" r:id="rId544" display="http://pbs.twimg.com/profile_images/560185413302628354/LjZDo2bv_normal.png"/>
    <hyperlink ref="V390" r:id="rId545" display="http://pbs.twimg.com/profile_images/560185413302628354/LjZDo2bv_normal.png"/>
    <hyperlink ref="V391" r:id="rId546" display="http://pbs.twimg.com/profile_images/560185413302628354/LjZDo2bv_normal.png"/>
    <hyperlink ref="V392" r:id="rId547" display="http://pbs.twimg.com/profile_images/897164254272405507/ll_7EvI7_normal.jpg"/>
    <hyperlink ref="V393" r:id="rId548" display="http://pbs.twimg.com/profile_images/897164254272405507/ll_7EvI7_normal.jpg"/>
    <hyperlink ref="V394" r:id="rId549" display="http://pbs.twimg.com/profile_images/897164254272405507/ll_7EvI7_normal.jpg"/>
    <hyperlink ref="V395" r:id="rId550" display="http://pbs.twimg.com/profile_images/1194258105246343169/WHZZEkQX_normal.jpg"/>
    <hyperlink ref="V396" r:id="rId551" display="http://pbs.twimg.com/profile_images/1194258105246343169/WHZZEkQX_normal.jpg"/>
    <hyperlink ref="V397" r:id="rId552" display="http://pbs.twimg.com/profile_images/1194258105246343169/WHZZEkQX_normal.jpg"/>
    <hyperlink ref="V398" r:id="rId553" display="http://pbs.twimg.com/profile_images/1176729167418843137/d7p1gwXc_normal.jpg"/>
    <hyperlink ref="V399" r:id="rId554" display="http://pbs.twimg.com/profile_images/1176729167418843137/d7p1gwXc_normal.jpg"/>
    <hyperlink ref="V400" r:id="rId555" display="http://pbs.twimg.com/profile_images/1076433065524776960/5VdbhMev_normal.jpg"/>
    <hyperlink ref="V401" r:id="rId556" display="http://pbs.twimg.com/profile_images/1176729167418843137/d7p1gwXc_normal.jpg"/>
    <hyperlink ref="V402" r:id="rId557" display="http://pbs.twimg.com/profile_images/1176729167418843137/d7p1gwXc_normal.jpg"/>
    <hyperlink ref="V403" r:id="rId558" display="http://pbs.twimg.com/profile_images/1076433065524776960/5VdbhMev_normal.jpg"/>
    <hyperlink ref="V404" r:id="rId559" display="http://pbs.twimg.com/profile_images/1076433065524776960/5VdbhMev_normal.jpg"/>
    <hyperlink ref="V405" r:id="rId560" display="http://pbs.twimg.com/profile_images/1129398230721155072/aN7-EC65_normal.jpg"/>
    <hyperlink ref="V406" r:id="rId561" display="http://pbs.twimg.com/profile_images/1129398230721155072/aN7-EC65_normal.jpg"/>
    <hyperlink ref="V407" r:id="rId562" display="http://pbs.twimg.com/profile_images/1129398230721155072/aN7-EC65_normal.jpg"/>
    <hyperlink ref="V408" r:id="rId563" display="https://pbs.twimg.com/media/EJXIpb2XsAQDzEE.jpg"/>
    <hyperlink ref="V409" r:id="rId564" display="http://pbs.twimg.com/profile_images/628240315007270912/54xjb9dM_normal.jpg"/>
    <hyperlink ref="V410" r:id="rId565" display="https://pbs.twimg.com/media/EJXIpb2XsAQDzEE.jpg"/>
    <hyperlink ref="V411" r:id="rId566" display="http://pbs.twimg.com/profile_images/628240315007270912/54xjb9dM_normal.jpg"/>
    <hyperlink ref="V412" r:id="rId567" display="http://pbs.twimg.com/profile_images/628240315007270912/54xjb9dM_normal.jpg"/>
    <hyperlink ref="V413" r:id="rId568" display="https://pbs.twimg.com/media/EJhuD5RU0AA3e91.jpg"/>
    <hyperlink ref="V414" r:id="rId569" display="http://pbs.twimg.com/profile_images/917485674730835968/CTdY13CA_normal.jpg"/>
    <hyperlink ref="V415" r:id="rId570" display="http://pbs.twimg.com/profile_images/1191730609460252672/pBoDjhY7_normal.jpg"/>
    <hyperlink ref="V416" r:id="rId571" display="http://pbs.twimg.com/profile_images/1184420162537230336/SfmFCMaf_normal.jpg"/>
    <hyperlink ref="V417" r:id="rId572" display="http://pbs.twimg.com/profile_images/1184420162537230336/SfmFCMaf_normal.jpg"/>
    <hyperlink ref="V418" r:id="rId573" display="http://pbs.twimg.com/profile_images/1184420162537230336/SfmFCMaf_normal.jpg"/>
    <hyperlink ref="V419" r:id="rId574" display="http://pbs.twimg.com/profile_images/1184420162537230336/SfmFCMaf_normal.jpg"/>
    <hyperlink ref="V420" r:id="rId575" display="http://pbs.twimg.com/profile_images/1186035474479173632/yfNmcvzH_normal.jpg"/>
    <hyperlink ref="V421" r:id="rId576" display="http://pbs.twimg.com/profile_images/1187879914294435840/dhxopquZ_normal.jpg"/>
    <hyperlink ref="V422" r:id="rId577" display="http://pbs.twimg.com/profile_images/930521890220838912/9JmnQxXF_normal.jpg"/>
    <hyperlink ref="V423" r:id="rId578" display="http://pbs.twimg.com/profile_images/1120511029966929921/qyHCqCKO_normal.png"/>
    <hyperlink ref="V424" r:id="rId579" display="http://pbs.twimg.com/profile_images/1120511029966929921/qyHCqCKO_normal.png"/>
    <hyperlink ref="V425" r:id="rId580" display="http://pbs.twimg.com/profile_images/1120511029966929921/qyHCqCKO_normal.png"/>
    <hyperlink ref="V426" r:id="rId581" display="https://pbs.twimg.com/media/EJiWBa6XsAA5vuq.jpg"/>
    <hyperlink ref="V427" r:id="rId582" display="http://pbs.twimg.com/profile_images/685638856473849856/T5YFcqR4_normal.jpg"/>
    <hyperlink ref="V428" r:id="rId583" display="http://pbs.twimg.com/profile_images/435538567792586752/CcX8p09G_normal.jpeg"/>
    <hyperlink ref="V429" r:id="rId584" display="https://pbs.twimg.com/media/EJcAwt0XUAAja4p.png"/>
    <hyperlink ref="V430" r:id="rId585" display="https://pbs.twimg.com/media/EJlR3q-W4AQiXtA.png"/>
    <hyperlink ref="V431" r:id="rId586" display="http://pbs.twimg.com/profile_images/1089569620141387777/Kd5f_VXM_normal.jpg"/>
    <hyperlink ref="V432" r:id="rId587" display="http://pbs.twimg.com/profile_images/1089569620141387777/Kd5f_VXM_normal.jpg"/>
    <hyperlink ref="V433" r:id="rId588" display="https://pbs.twimg.com/media/EJmbpBKXUAY-496.jpg"/>
    <hyperlink ref="V434" r:id="rId589" display="http://pbs.twimg.com/profile_images/828776587021553664/HaCFStnH_normal.jpg"/>
    <hyperlink ref="V435" r:id="rId590" display="http://pbs.twimg.com/profile_images/828776587021553664/HaCFStnH_normal.jpg"/>
    <hyperlink ref="V436" r:id="rId591" display="https://pbs.twimg.com/media/EIsP9sxX0AERdse.jpg"/>
    <hyperlink ref="V437" r:id="rId592" display="http://pbs.twimg.com/profile_images/943464893495246848/KIFK3gWI_normal.jpg"/>
    <hyperlink ref="V438" r:id="rId593" display="http://pbs.twimg.com/profile_images/776692731833905153/2AQmiscn_normal.jpg"/>
    <hyperlink ref="V439" r:id="rId594" display="http://pbs.twimg.com/profile_images/1177332252012875776/POeU6Gk8_normal.jpg"/>
    <hyperlink ref="V440" r:id="rId595" display="http://pbs.twimg.com/profile_images/1177332252012875776/POeU6Gk8_normal.jpg"/>
    <hyperlink ref="V441" r:id="rId596" display="http://pbs.twimg.com/profile_images/1029818823640264705/8tWZ4S8V_normal.jpg"/>
    <hyperlink ref="V442" r:id="rId597" display="http://pbs.twimg.com/profile_images/943464893495246848/KIFK3gWI_normal.jpg"/>
    <hyperlink ref="V443" r:id="rId598" display="http://pbs.twimg.com/profile_images/776692731833905153/2AQmiscn_normal.jpg"/>
    <hyperlink ref="V444" r:id="rId599" display="http://pbs.twimg.com/profile_images/1029818823640264705/8tWZ4S8V_normal.jpg"/>
    <hyperlink ref="V445" r:id="rId600" display="http://pbs.twimg.com/profile_images/943464893495246848/KIFK3gWI_normal.jpg"/>
    <hyperlink ref="V446" r:id="rId601" display="http://pbs.twimg.com/profile_images/776692731833905153/2AQmiscn_normal.jpg"/>
    <hyperlink ref="V447" r:id="rId602" display="http://pbs.twimg.com/profile_images/943464893495246848/KIFK3gWI_normal.jpg"/>
    <hyperlink ref="V448" r:id="rId603" display="https://pbs.twimg.com/media/EJUynOOWkAAbgdL.jpg"/>
    <hyperlink ref="V449" r:id="rId604" display="https://pbs.twimg.com/media/EJm93ZQWsAYY01t.jpg"/>
    <hyperlink ref="V450" r:id="rId605" display="https://pbs.twimg.com/media/EJnHQo7X0AAGg3N.jpg"/>
    <hyperlink ref="V451" r:id="rId606" display="http://pbs.twimg.com/profile_images/1194743757071093767/wG_xT6zW_normal.jpg"/>
    <hyperlink ref="V452" r:id="rId607" display="http://pbs.twimg.com/profile_images/1194743757071093767/wG_xT6zW_normal.jpg"/>
    <hyperlink ref="V453" r:id="rId608" display="https://pbs.twimg.com/media/EJpHDntXsAMjDsU.jpg"/>
    <hyperlink ref="V454" r:id="rId609" display="https://pbs.twimg.com/media/EJUggNKXkAEhZR1.jpg"/>
    <hyperlink ref="V455" r:id="rId610" display="http://pbs.twimg.com/profile_images/1159145779879133185/m84sOC_Z_normal.jpg"/>
    <hyperlink ref="V456" r:id="rId611" display="http://pbs.twimg.com/profile_images/929639611667644416/wjDspV65_normal.jpg"/>
    <hyperlink ref="V457" r:id="rId612" display="http://pbs.twimg.com/profile_images/934273769484402688/aDnKCw3s_normal.jpg"/>
    <hyperlink ref="X3" r:id="rId613" display="https://twitter.com/#!/territhompson80/status/1191526509363826689"/>
    <hyperlink ref="X4" r:id="rId614" display="https://twitter.com/#!/investinglegend/status/1191527936773574656"/>
    <hyperlink ref="X5" r:id="rId615" display="https://twitter.com/#!/deplorablegop13/status/1191550107964997633"/>
    <hyperlink ref="X6" r:id="rId616" display="https://twitter.com/#!/gfi_himmelreich/status/1191601645135773696"/>
    <hyperlink ref="X7" r:id="rId617" display="https://twitter.com/#!/nothingbutdreek/status/1191624021026230272"/>
    <hyperlink ref="X8" r:id="rId618" display="https://twitter.com/#!/fatih_solen/status/1191633009687977984"/>
    <hyperlink ref="X9" r:id="rId619" display="https://twitter.com/#!/rthegrate/status/1191682409294491649"/>
    <hyperlink ref="X10" r:id="rId620" display="https://twitter.com/#!/rthegrate/status/1191682409294491649"/>
    <hyperlink ref="X11" r:id="rId621" display="https://twitter.com/#!/rthegrate/status/1191682409294491649"/>
    <hyperlink ref="X12" r:id="rId622" display="https://twitter.com/#!/rthegrate/status/1191682409294491649"/>
    <hyperlink ref="X13" r:id="rId623" display="https://twitter.com/#!/librariesval/status/1191719919521615873"/>
    <hyperlink ref="X14" r:id="rId624" display="https://twitter.com/#!/wactmac/status/1191721132535287813"/>
    <hyperlink ref="X15" r:id="rId625" display="https://twitter.com/#!/johntrendler/status/1191770176368173056"/>
    <hyperlink ref="X16" r:id="rId626" display="https://twitter.com/#!/annetteraveneau/status/1191799601348644865"/>
    <hyperlink ref="X17" r:id="rId627" display="https://twitter.com/#!/annetteraveneau/status/1191799601348644865"/>
    <hyperlink ref="X18" r:id="rId628" display="https://twitter.com/#!/annetteraveneau/status/1191799601348644865"/>
    <hyperlink ref="X19" r:id="rId629" display="https://twitter.com/#!/jennabossert/status/1191805232264536064"/>
    <hyperlink ref="X20" r:id="rId630" display="https://twitter.com/#!/naleo/status/1191799251849887747"/>
    <hyperlink ref="X21" r:id="rId631" display="https://twitter.com/#!/julicabrales/status/1191839366655696897"/>
    <hyperlink ref="X22" r:id="rId632" display="https://twitter.com/#!/naleo/status/1191799251849887747"/>
    <hyperlink ref="X23" r:id="rId633" display="https://twitter.com/#!/julicabrales/status/1191839366655696897"/>
    <hyperlink ref="X24" r:id="rId634" display="https://twitter.com/#!/julicabrales/status/1191839366655696897"/>
    <hyperlink ref="X25" r:id="rId635" display="https://twitter.com/#!/fraudauditor/status/1191877031090364416"/>
    <hyperlink ref="X26" r:id="rId636" display="https://twitter.com/#!/gordonfbennett/status/1191874465291853824"/>
    <hyperlink ref="X27" r:id="rId637" display="https://twitter.com/#!/netminnow/status/1191881336635756545"/>
    <hyperlink ref="X28" r:id="rId638" display="https://twitter.com/#!/netminnow/status/1191881336635756545"/>
    <hyperlink ref="X29" r:id="rId639" display="https://twitter.com/#!/padakitty/status/1191905130536460289"/>
    <hyperlink ref="X30" r:id="rId640" display="https://twitter.com/#!/sam_perrin/status/1192019816451842050"/>
    <hyperlink ref="X31" r:id="rId641" display="https://twitter.com/#!/sam_perrin/status/1192019816451842050"/>
    <hyperlink ref="X32" r:id="rId642" display="https://twitter.com/#!/o_oweil/status/1191622165692604417"/>
    <hyperlink ref="X33" r:id="rId643" display="https://twitter.com/#!/o_oweil/status/1192022312675160064"/>
    <hyperlink ref="X34" r:id="rId644" display="https://twitter.com/#!/asystecdms/status/1192072739164708864"/>
    <hyperlink ref="X35" r:id="rId645" display="https://twitter.com/#!/kevinstan4d/status/1192064398807982083"/>
    <hyperlink ref="X36" r:id="rId646" display="https://twitter.com/#!/lightnessalways/status/1192092714726236160"/>
    <hyperlink ref="X37" r:id="rId647" display="https://twitter.com/#!/airdropster/status/1192113078537785345"/>
    <hyperlink ref="X38" r:id="rId648" display="https://twitter.com/#!/kboehlert/status/1192126061959499776"/>
    <hyperlink ref="X39" r:id="rId649" display="https://twitter.com/#!/senhanksanders/status/1192257962959679488"/>
    <hyperlink ref="X40" r:id="rId650" display="https://twitter.com/#!/nafs2016/status/1192274109482328064"/>
    <hyperlink ref="X41" r:id="rId651" display="https://twitter.com/#!/spidey2345/status/1192274229523369987"/>
    <hyperlink ref="X42" r:id="rId652" display="https://twitter.com/#!/trextrip/status/1191539262132563974"/>
    <hyperlink ref="X43" r:id="rId653" display="https://twitter.com/#!/trextrip/status/1192517795759689730"/>
    <hyperlink ref="X44" r:id="rId654" display="https://twitter.com/#!/hereshenry/status/1192527511655194625"/>
    <hyperlink ref="X45" r:id="rId655" display="https://twitter.com/#!/eglowrey/status/1192536255885664256"/>
    <hyperlink ref="X46" r:id="rId656" display="https://twitter.com/#!/pramod_rane/status/1192580001050181633"/>
    <hyperlink ref="X47" r:id="rId657" display="https://twitter.com/#!/gypsydennis/status/1192650567258005504"/>
    <hyperlink ref="X48" r:id="rId658" display="https://twitter.com/#!/nwgsdpdx/status/1192673182202777600"/>
    <hyperlink ref="X49" r:id="rId659" display="https://twitter.com/#!/mpoore/status/1192677952154157056"/>
    <hyperlink ref="X50" r:id="rId660" display="https://twitter.com/#!/llabuda/status/1192678781741174784"/>
    <hyperlink ref="X51" r:id="rId661" display="https://twitter.com/#!/akvirtualgeek/status/1192553417199120384"/>
    <hyperlink ref="X52" r:id="rId662" display="https://twitter.com/#!/akvirtualgeek/status/1192724428091613184"/>
    <hyperlink ref="X53" r:id="rId663" display="https://twitter.com/#!/ctopope/status/1192726465063899136"/>
    <hyperlink ref="X54" r:id="rId664" display="https://twitter.com/#!/afragop72/status/1192728583954935808"/>
    <hyperlink ref="X55" r:id="rId665" display="https://twitter.com/#!/jarhead_trader/status/1192754018638028800"/>
    <hyperlink ref="X56" r:id="rId666" display="https://twitter.com/#!/virtualhobbit/status/1192756934270578688"/>
    <hyperlink ref="X57" r:id="rId667" display="https://twitter.com/#!/anacoll_ucdm/status/1192872242998366208"/>
    <hyperlink ref="X58" r:id="rId668" display="https://twitter.com/#!/josieblawson/status/1192890397304844288"/>
    <hyperlink ref="X59" r:id="rId669" display="https://twitter.com/#!/arief9kb/status/1192900644538990592"/>
    <hyperlink ref="X60" r:id="rId670" display="https://twitter.com/#!/mechi6d2/status/1192932475074482177"/>
    <hyperlink ref="X61" r:id="rId671" display="https://twitter.com/#!/evinjildaz/status/1192760858419630080"/>
    <hyperlink ref="X62" r:id="rId672" display="https://twitter.com/#!/matthieudiscour/status/1192793284986507265"/>
    <hyperlink ref="X63" r:id="rId673" display="https://twitter.com/#!/franceandghana/status/1193076040098299905"/>
    <hyperlink ref="X64" r:id="rId674" display="https://twitter.com/#!/mbordlaurans/status/1193084301224665088"/>
    <hyperlink ref="X65" r:id="rId675" display="https://twitter.com/#!/evinjildaz/status/1192760858419630080"/>
    <hyperlink ref="X66" r:id="rId676" display="https://twitter.com/#!/matthieudiscour/status/1192793284986507265"/>
    <hyperlink ref="X67" r:id="rId677" display="https://twitter.com/#!/franceandghana/status/1193076040098299905"/>
    <hyperlink ref="X68" r:id="rId678" display="https://twitter.com/#!/franceandghana/status/1193076040098299905"/>
    <hyperlink ref="X69" r:id="rId679" display="https://twitter.com/#!/franceandghana/status/1193076040098299905"/>
    <hyperlink ref="X70" r:id="rId680" display="https://twitter.com/#!/franceandghana/status/1193076040098299905"/>
    <hyperlink ref="X71" r:id="rId681" display="https://twitter.com/#!/mbordlaurans/status/1193084301224665088"/>
    <hyperlink ref="X72" r:id="rId682" display="https://twitter.com/#!/evinjildaz/status/1192760858419630080"/>
    <hyperlink ref="X73" r:id="rId683" display="https://twitter.com/#!/matthieudiscour/status/1192793284986507265"/>
    <hyperlink ref="X74" r:id="rId684" display="https://twitter.com/#!/mbordlaurans/status/1193084301224665088"/>
    <hyperlink ref="X75" r:id="rId685" display="https://twitter.com/#!/evinjildaz/status/1192760858419630080"/>
    <hyperlink ref="X76" r:id="rId686" display="https://twitter.com/#!/matthieudiscour/status/1192793284986507265"/>
    <hyperlink ref="X77" r:id="rId687" display="https://twitter.com/#!/mbordlaurans/status/1193084301224665088"/>
    <hyperlink ref="X78" r:id="rId688" display="https://twitter.com/#!/evinjildaz/status/1192760858419630080"/>
    <hyperlink ref="X79" r:id="rId689" display="https://twitter.com/#!/matthieudiscour/status/1192793284986507265"/>
    <hyperlink ref="X80" r:id="rId690" display="https://twitter.com/#!/mbordlaurans/status/1193084301224665088"/>
    <hyperlink ref="X81" r:id="rId691" display="https://twitter.com/#!/mbordlaurans/status/1193084301224665088"/>
    <hyperlink ref="X82" r:id="rId692" display="https://twitter.com/#!/ebrahimaldesouk/status/1193103269079457792"/>
    <hyperlink ref="X83" r:id="rId693" display="https://twitter.com/#!/eswar369/status/1193136575212736512"/>
    <hyperlink ref="X84" r:id="rId694" display="https://twitter.com/#!/kittitas_lwv/status/1193155168012886016"/>
    <hyperlink ref="X85" r:id="rId695" display="https://twitter.com/#!/gsoeldner/status/1188499131658059777"/>
    <hyperlink ref="X86" r:id="rId696" display="https://twitter.com/#!/gsoeldner/status/1193166456705421317"/>
    <hyperlink ref="X87" r:id="rId697" display="https://twitter.com/#!/jenssoeldner/status/1192943007659626496"/>
    <hyperlink ref="X88" r:id="rId698" display="https://twitter.com/#!/jenssoeldner/status/1193200369029046272"/>
    <hyperlink ref="X89" r:id="rId699" display="https://twitter.com/#!/cyclingsaoirse/status/1193242667599089664"/>
    <hyperlink ref="X90" r:id="rId700" display="https://twitter.com/#!/mryardbug/status/1193522438602215424"/>
    <hyperlink ref="X91" r:id="rId701" display="https://twitter.com/#!/mryardbug/status/1193522438602215424"/>
    <hyperlink ref="X92" r:id="rId702" display="https://twitter.com/#!/mryardbug/status/1193522438602215424"/>
    <hyperlink ref="X93" r:id="rId703" display="https://twitter.com/#!/deepak_vmware/status/1192901118814064640"/>
    <hyperlink ref="X94" r:id="rId704" display="https://twitter.com/#!/deepak_vmware/status/1193541872003584001"/>
    <hyperlink ref="X95" r:id="rId705" display="https://twitter.com/#!/santchiweb/status/1193542129890582532"/>
    <hyperlink ref="X96" r:id="rId706" display="https://twitter.com/#!/technicalvalues/status/861583574599913473"/>
    <hyperlink ref="X97" r:id="rId707" display="https://twitter.com/#!/garyflynnau/status/1193552421424902145"/>
    <hyperlink ref="X98" r:id="rId708" display="https://twitter.com/#!/luwagarluwagar/status/1193593388739833856"/>
    <hyperlink ref="X99" r:id="rId709" display="https://twitter.com/#!/marybethtrz710/status/1193634607519940609"/>
    <hyperlink ref="X100" r:id="rId710" display="https://twitter.com/#!/marybethtrz710/status/1193634607519940609"/>
    <hyperlink ref="X101" r:id="rId711" display="https://twitter.com/#!/marybethtrz710/status/1193634607519940609"/>
    <hyperlink ref="X102" r:id="rId712" display="https://twitter.com/#!/big_fos/status/1193582747543052288"/>
    <hyperlink ref="X103" r:id="rId713" display="https://twitter.com/#!/pat_greeneyes/status/1193662728256311296"/>
    <hyperlink ref="X104" r:id="rId714" display="https://twitter.com/#!/big_fos/status/1193582747543052288"/>
    <hyperlink ref="X105" r:id="rId715" display="https://twitter.com/#!/pat_greeneyes/status/1193662728256311296"/>
    <hyperlink ref="X106" r:id="rId716" display="https://twitter.com/#!/pat_greeneyes/status/1193662728256311296"/>
    <hyperlink ref="X107" r:id="rId717" display="https://twitter.com/#!/is4bestbusiness/status/1192688047437033472"/>
    <hyperlink ref="X108" r:id="rId718" display="https://twitter.com/#!/is4bestbusiness/status/1193762117532430336"/>
    <hyperlink ref="X109" r:id="rId719" display="https://twitter.com/#!/hakan61006184/status/1193793851057754112"/>
    <hyperlink ref="X110" r:id="rId720" display="https://twitter.com/#!/hakan61006184/status/1193793851057754112"/>
    <hyperlink ref="X111" r:id="rId721" display="https://twitter.com/#!/hakan61006184/status/1193793851057754112"/>
    <hyperlink ref="X112" r:id="rId722" display="https://twitter.com/#!/lowngsnake/status/1193805076923658241"/>
    <hyperlink ref="X113" r:id="rId723" display="https://twitter.com/#!/paulofreitas84/status/1193807830396145667"/>
    <hyperlink ref="X114" r:id="rId724" display="https://twitter.com/#!/binarytesting/status/1193809466233196545"/>
    <hyperlink ref="X115" r:id="rId725" display="https://twitter.com/#!/pssfairdrops/status/1193812829385691137"/>
    <hyperlink ref="X116" r:id="rId726" display="https://twitter.com/#!/satpal_satpal/status/1193833148154441728"/>
    <hyperlink ref="X117" r:id="rId727" display="https://twitter.com/#!/hashgoal_pool/status/1193880504610607104"/>
    <hyperlink ref="X118" r:id="rId728" display="https://twitter.com/#!/centralcrypto/status/1193881050985795584"/>
    <hyperlink ref="X119" r:id="rId729" display="https://twitter.com/#!/pravin_bhudiya/status/1193881370075918337"/>
    <hyperlink ref="X120" r:id="rId730" display="https://twitter.com/#!/geranqn/status/1193891216506675201"/>
    <hyperlink ref="X121" r:id="rId731" display="https://twitter.com/#!/cryptolady08/status/1193909717837312000"/>
    <hyperlink ref="X122" r:id="rId732" display="https://twitter.com/#!/dameliatus/status/1193939554266484736"/>
    <hyperlink ref="X123" r:id="rId733" display="https://twitter.com/#!/david4mktg/status/1194066335585554432"/>
    <hyperlink ref="X124" r:id="rId734" display="https://twitter.com/#!/david4mktg/status/1193215825500459009"/>
    <hyperlink ref="X125" r:id="rId735" display="https://twitter.com/#!/kamla_5abi/status/1194072328071610368"/>
    <hyperlink ref="X126" r:id="rId736" display="https://twitter.com/#!/greg_lythe/status/1194087974184660992"/>
    <hyperlink ref="X127" r:id="rId737" display="https://twitter.com/#!/mvkevinb/status/1194097303914733568"/>
    <hyperlink ref="X128" r:id="rId738" display="https://twitter.com/#!/cas_2050001283/status/1194135584782061568"/>
    <hyperlink ref="X129" r:id="rId739" display="https://twitter.com/#!/moneroarmy/status/1194176543049863168"/>
    <hyperlink ref="X130" r:id="rId740" display="https://twitter.com/#!/maxmasher/status/1194190622355316736"/>
    <hyperlink ref="X131" r:id="rId741" display="https://twitter.com/#!/lapartisane/status/1194218084543782914"/>
    <hyperlink ref="X132" r:id="rId742" display="https://twitter.com/#!/brandon39156690/status/1193804096555438080"/>
    <hyperlink ref="X133" r:id="rId743" display="https://twitter.com/#!/brandon39156690/status/1194287293386952709"/>
    <hyperlink ref="X134" r:id="rId744" display="https://twitter.com/#!/dieseljones2/status/1194287989905612801"/>
    <hyperlink ref="X135" r:id="rId745" display="https://twitter.com/#!/bitcoingupta/status/1194288813033562121"/>
    <hyperlink ref="X136" r:id="rId746" display="https://twitter.com/#!/bitcoin_publish/status/1194289390857719809"/>
    <hyperlink ref="X137" r:id="rId747" display="https://twitter.com/#!/bitcoinrey/status/1194294641438478337"/>
    <hyperlink ref="X138" r:id="rId748" display="https://twitter.com/#!/bitcoinlovers6/status/1194301560844673024"/>
    <hyperlink ref="X139" r:id="rId749" display="https://twitter.com/#!/verybullish/status/1194331292306935809"/>
    <hyperlink ref="X140" r:id="rId750" display="https://twitter.com/#!/verybullish/status/1194331292306935809"/>
    <hyperlink ref="X141" r:id="rId751" display="https://twitter.com/#!/verybullish/status/1194331292306935809"/>
    <hyperlink ref="X142" r:id="rId752" display="https://twitter.com/#!/verybullish/status/1194331292306935809"/>
    <hyperlink ref="X143" r:id="rId753" display="https://twitter.com/#!/abhibisht89/status/1194394638540558342"/>
    <hyperlink ref="X144" r:id="rId754" display="https://twitter.com/#!/belarus91358527/status/1194401965851250690"/>
    <hyperlink ref="X145" r:id="rId755" display="https://twitter.com/#!/mindandtrading/status/1193876823471534080"/>
    <hyperlink ref="X146" r:id="rId756" display="https://twitter.com/#!/giveawayocean/status/1194455235080536065"/>
    <hyperlink ref="X147" r:id="rId757" display="https://twitter.com/#!/manderlucci/status/1194500392232607744"/>
    <hyperlink ref="X148" r:id="rId758" display="https://twitter.com/#!/efrontoni/status/1194393679802314752"/>
    <hyperlink ref="X149" r:id="rId759" display="https://twitter.com/#!/thecuriousluke/status/1194500407604711424"/>
    <hyperlink ref="X150" r:id="rId760" display="https://twitter.com/#!/alfredrol/status/1194535359759241216"/>
    <hyperlink ref="X151" r:id="rId761" display="https://twitter.com/#!/alfredrol/status/1194535359759241216"/>
    <hyperlink ref="X152" r:id="rId762" display="https://twitter.com/#!/alfredrol/status/1194535359759241216"/>
    <hyperlink ref="X153" r:id="rId763" display="https://twitter.com/#!/roelandstrijk/status/1194628795216486401"/>
    <hyperlink ref="X154" r:id="rId764" display="https://twitter.com/#!/roelandstrijk/status/1194628795216486401"/>
    <hyperlink ref="X155" r:id="rId765" display="https://twitter.com/#!/roelandstrijk/status/1194628795216486401"/>
    <hyperlink ref="X156" r:id="rId766" display="https://twitter.com/#!/visresassn/status/1192592786450722822"/>
    <hyperlink ref="X157" r:id="rId767" display="https://twitter.com/#!/visresassn/status/1192592786450722822"/>
    <hyperlink ref="X158" r:id="rId768" display="https://twitter.com/#!/visresassn/status/1192592786450722822"/>
    <hyperlink ref="X159" r:id="rId769" display="https://twitter.com/#!/arlisnap/status/1193568501736165377"/>
    <hyperlink ref="X160" r:id="rId770" display="https://twitter.com/#!/visresassn/status/1193559159234543617"/>
    <hyperlink ref="X161" r:id="rId771" display="https://twitter.com/#!/visresassn/status/1194631536575860737"/>
    <hyperlink ref="X162" r:id="rId772" display="https://twitter.com/#!/visresassn/status/1191717256931270663"/>
    <hyperlink ref="X163" r:id="rId773" display="https://twitter.com/#!/visresassn/status/1192094815636340736"/>
    <hyperlink ref="X164" r:id="rId774" display="https://twitter.com/#!/visresassn/status/1192125097496195072"/>
    <hyperlink ref="X165" r:id="rId775" display="https://twitter.com/#!/visresassn/status/1194355453020393472"/>
    <hyperlink ref="X166" r:id="rId776" display="https://twitter.com/#!/bgronas/status/1194646395770298375"/>
    <hyperlink ref="X167" r:id="rId777" display="https://twitter.com/#!/wiski_praat/status/1194528967417585664"/>
    <hyperlink ref="X168" r:id="rId778" display="https://twitter.com/#!/dacom/status/1194548002234523649"/>
    <hyperlink ref="X169" r:id="rId779" display="https://twitter.com/#!/dacom/status/1194548002234523649"/>
    <hyperlink ref="X170" r:id="rId780" display="https://twitter.com/#!/_ivor/status/1194650817187454981"/>
    <hyperlink ref="X171" r:id="rId781" display="https://twitter.com/#!/wiski_praat/status/1194528967417585664"/>
    <hyperlink ref="X172" r:id="rId782" display="https://twitter.com/#!/_ivor/status/1194650817187454981"/>
    <hyperlink ref="X173" r:id="rId783" display="https://twitter.com/#!/_ivor/status/1194650817187454981"/>
    <hyperlink ref="X174" r:id="rId784" display="https://twitter.com/#!/aimeeorleans/status/1194691415923679234"/>
    <hyperlink ref="X175" r:id="rId785" display="https://twitter.com/#!/jonathanmedd/status/1194697407012966401"/>
    <hyperlink ref="X176" r:id="rId786" display="https://twitter.com/#!/simoneady/status/1194698054462582785"/>
    <hyperlink ref="X177" r:id="rId787" display="https://twitter.com/#!/jamcleo/status/1194699383620734976"/>
    <hyperlink ref="X178" r:id="rId788" display="https://twitter.com/#!/_chelnak/status/1194700671737618432"/>
    <hyperlink ref="X179" r:id="rId789" display="https://twitter.com/#!/thewaywithanoa/status/1194724101790818304"/>
    <hyperlink ref="X180" r:id="rId790" display="https://twitter.com/#!/tenshiakari12/status/1194732053503381505"/>
    <hyperlink ref="X181" r:id="rId791" display="https://twitter.com/#!/hazenet/status/1194743469262221312"/>
    <hyperlink ref="X182" r:id="rId792" display="https://twitter.com/#!/vhybriduk/status/1194754460326809601"/>
    <hyperlink ref="X183" r:id="rId793" display="https://twitter.com/#!/tokiwana/status/1194765316741640198"/>
    <hyperlink ref="X184" r:id="rId794" display="https://twitter.com/#!/newgaproject/status/1194674686975729669"/>
    <hyperlink ref="X185" r:id="rId795" display="https://twitter.com/#!/cheekyewe/status/1194782134214381568"/>
    <hyperlink ref="X186" r:id="rId796" display="https://twitter.com/#!/iche_me/status/1194826102662930437"/>
    <hyperlink ref="X187" r:id="rId797" display="https://twitter.com/#!/demforlife3/status/1194827010192875520"/>
    <hyperlink ref="X188" r:id="rId798" display="https://twitter.com/#!/lizmoblubuckeye/status/1194829768639885312"/>
    <hyperlink ref="X189" r:id="rId799" display="https://twitter.com/#!/hanianempress/status/1194832974551760896"/>
    <hyperlink ref="X190" r:id="rId800" display="https://twitter.com/#!/we_are_vector/status/1194833437590462464"/>
    <hyperlink ref="X191" r:id="rId801" display="https://twitter.com/#!/ravenresists/status/1194838855276539905"/>
    <hyperlink ref="X192" r:id="rId802" display="https://twitter.com/#!/kazem7777m/status/1194912499201495040"/>
    <hyperlink ref="X193" r:id="rId803" display="https://twitter.com/#!/bitcoin_bullet/status/1194286825780609024"/>
    <hyperlink ref="X194" r:id="rId804" display="https://twitter.com/#!/pthudunofficial/status/1194301641018597376"/>
    <hyperlink ref="X195" r:id="rId805" display="https://twitter.com/#!/pthudunofficial/status/1194912589362475009"/>
    <hyperlink ref="X196" r:id="rId806" display="https://twitter.com/#!/eazyrt/status/1194912659981918208"/>
    <hyperlink ref="X197" r:id="rId807" display="https://twitter.com/#!/giulianoberteo/status/1194933213996732416"/>
    <hyperlink ref="X198" r:id="rId808" display="https://twitter.com/#!/dizzle5000/status/1194940099517173760"/>
    <hyperlink ref="X199" r:id="rId809" display="https://twitter.com/#!/do0dzzz/status/1194949566392602624"/>
    <hyperlink ref="X200" r:id="rId810" display="https://twitter.com/#!/letsmake_laugh/status/1194963395721613314"/>
    <hyperlink ref="X201" r:id="rId811" display="https://twitter.com/#!/aquarius1049/status/1194970445151264770"/>
    <hyperlink ref="X202" r:id="rId812" display="https://twitter.com/#!/breadwinner1602/status/1194997862175653888"/>
    <hyperlink ref="X203" r:id="rId813" display="https://twitter.com/#!/andkinkade/status/1195007071617466369"/>
    <hyperlink ref="X204" r:id="rId814" display="https://twitter.com/#!/debbidelicious/status/1192106463134715910"/>
    <hyperlink ref="X205" r:id="rId815" display="https://twitter.com/#!/debbidelicious/status/1195010721941262336"/>
    <hyperlink ref="X206" r:id="rId816" display="https://twitter.com/#!/aymanfadel/status/1195038879319035904"/>
    <hyperlink ref="X207" r:id="rId817" display="https://twitter.com/#!/powervramodule/status/1194697257641226245"/>
    <hyperlink ref="X208" r:id="rId818" display="https://twitter.com/#!/preetamzare/status/1195069360966119426"/>
    <hyperlink ref="X209" r:id="rId819" display="https://twitter.com/#!/sigamauriciopaz/status/1195080434893434880"/>
    <hyperlink ref="X210" r:id="rId820" display="https://twitter.com/#!/llingle/status/1195082465095954445"/>
    <hyperlink ref="X211" r:id="rId821" display="https://twitter.com/#!/llingle/status/1195082465095954445"/>
    <hyperlink ref="X212" r:id="rId822" display="https://twitter.com/#!/llingle/status/1195082465095954445"/>
    <hyperlink ref="X213" r:id="rId823" display="https://twitter.com/#!/officialvra/status/1193185846985445376"/>
    <hyperlink ref="X214" r:id="rId824" display="https://twitter.com/#!/officialvra/status/1193187828018110464"/>
    <hyperlink ref="X215" r:id="rId825" display="https://twitter.com/#!/officialvra/status/1193235786486996995"/>
    <hyperlink ref="X216" r:id="rId826" display="https://twitter.com/#!/officialvra/status/1193492608208769025"/>
    <hyperlink ref="X217" r:id="rId827" display="https://twitter.com/#!/officialvra/status/1193655527345213443"/>
    <hyperlink ref="X218" r:id="rId828" display="https://twitter.com/#!/officialvra/status/1194580399697084416"/>
    <hyperlink ref="X219" r:id="rId829" display="https://twitter.com/#!/officialvra/status/1195083605749510146"/>
    <hyperlink ref="X220" r:id="rId830" display="https://twitter.com/#!/wakedeb/status/1195094159197196289"/>
    <hyperlink ref="X221" r:id="rId831" display="https://twitter.com/#!/nofearnofavors4/status/1194812754730848261"/>
    <hyperlink ref="X222" r:id="rId832" display="https://twitter.com/#!/tobesafensound/status/1195097042139242497"/>
    <hyperlink ref="X223" r:id="rId833" display="https://twitter.com/#!/latraxa/status/1195287083235106817"/>
    <hyperlink ref="X224" r:id="rId834" display="https://twitter.com/#!/cryptovanessa/status/1193801692376190977"/>
    <hyperlink ref="X225" r:id="rId835" display="https://twitter.com/#!/sovlabs/status/1193982204713545730"/>
    <hyperlink ref="X226" r:id="rId836" display="https://twitter.com/#!/sovlabs/status/1195352148214726656"/>
    <hyperlink ref="X227" r:id="rId837" display="https://twitter.com/#!/dhieggobezerra/status/1195354025216098304"/>
    <hyperlink ref="X228" r:id="rId838" display="https://twitter.com/#!/sunny_dua/status/1195390362291826688"/>
    <hyperlink ref="X229" r:id="rId839" display="https://twitter.com/#!/sunny_dua/status/1195390362291826688"/>
    <hyperlink ref="X230" r:id="rId840" display="https://twitter.com/#!/sandeepkumbhar/status/1195409831638654977"/>
    <hyperlink ref="X231" r:id="rId841" display="https://twitter.com/#!/sandeepkumbhar/status/1195409831638654977"/>
    <hyperlink ref="X232" r:id="rId842" display="https://twitter.com/#!/bluemedora/status/1195411243957309441"/>
    <hyperlink ref="X233" r:id="rId843" display="https://twitter.com/#!/bluemedora/status/1195411243957309441"/>
    <hyperlink ref="X234" r:id="rId844" display="https://twitter.com/#!/madman045/status/1195411574657355777"/>
    <hyperlink ref="X235" r:id="rId845" display="https://twitter.com/#!/madman045/status/1195411574657355777"/>
    <hyperlink ref="X236" r:id="rId846" display="https://twitter.com/#!/wfrolik/status/1195422834484535302"/>
    <hyperlink ref="X237" r:id="rId847" display="https://twitter.com/#!/wfrolik/status/1195422834484535302"/>
    <hyperlink ref="X238" r:id="rId848" display="https://twitter.com/#!/wfrolik/status/1195422834484535302"/>
    <hyperlink ref="X239" r:id="rId849" display="https://twitter.com/#!/lianabenavides/status/1195423188584456193"/>
    <hyperlink ref="X240" r:id="rId850" display="https://twitter.com/#!/lianabenavides/status/1195423188584456193"/>
    <hyperlink ref="X241" r:id="rId851" display="https://twitter.com/#!/lianabenavides/status/1195423188584456193"/>
    <hyperlink ref="X242" r:id="rId852" display="https://twitter.com/#!/askjema/status/1195423260202156033"/>
    <hyperlink ref="X243" r:id="rId853" display="https://twitter.com/#!/askjema/status/1195423260202156033"/>
    <hyperlink ref="X244" r:id="rId854" display="https://twitter.com/#!/askjema/status/1195423260202156033"/>
    <hyperlink ref="X245" r:id="rId855" display="https://twitter.com/#!/yurithomas99/status/1195423361146294272"/>
    <hyperlink ref="X246" r:id="rId856" display="https://twitter.com/#!/yurithomas99/status/1195423361146294272"/>
    <hyperlink ref="X247" r:id="rId857" display="https://twitter.com/#!/yurithomas99/status/1195423361146294272"/>
    <hyperlink ref="X248" r:id="rId858" display="https://twitter.com/#!/catawu/status/1195424552831963136"/>
    <hyperlink ref="X249" r:id="rId859" display="https://twitter.com/#!/catawu/status/1195424552831963136"/>
    <hyperlink ref="X250" r:id="rId860" display="https://twitter.com/#!/catawu/status/1195424552831963136"/>
    <hyperlink ref="X251" r:id="rId861" display="https://twitter.com/#!/sullyanne1/status/1195425134422773760"/>
    <hyperlink ref="X252" r:id="rId862" display="https://twitter.com/#!/sullyanne1/status/1195425134422773760"/>
    <hyperlink ref="X253" r:id="rId863" display="https://twitter.com/#!/sullyanne1/status/1195425134422773760"/>
    <hyperlink ref="X254" r:id="rId864" display="https://twitter.com/#!/grantstern/status/1195427290735362048"/>
    <hyperlink ref="X255" r:id="rId865" display="https://twitter.com/#!/grantstern/status/1195427290735362048"/>
    <hyperlink ref="X256" r:id="rId866" display="https://twitter.com/#!/grantstern/status/1195427290735362048"/>
    <hyperlink ref="X257" r:id="rId867" display="https://twitter.com/#!/aprilfrst/status/1195427459572748288"/>
    <hyperlink ref="X258" r:id="rId868" display="https://twitter.com/#!/aprilfrst/status/1195427459572748288"/>
    <hyperlink ref="X259" r:id="rId869" display="https://twitter.com/#!/aprilfrst/status/1195427459572748288"/>
    <hyperlink ref="X260" r:id="rId870" display="https://twitter.com/#!/harperitebgone/status/1195427703475884032"/>
    <hyperlink ref="X261" r:id="rId871" display="https://twitter.com/#!/harperitebgone/status/1195427703475884032"/>
    <hyperlink ref="X262" r:id="rId872" display="https://twitter.com/#!/harperitebgone/status/1195427703475884032"/>
    <hyperlink ref="X263" r:id="rId873" display="https://twitter.com/#!/gwydion620/status/1195427714368524289"/>
    <hyperlink ref="X264" r:id="rId874" display="https://twitter.com/#!/gwydion620/status/1195427714368524289"/>
    <hyperlink ref="X265" r:id="rId875" display="https://twitter.com/#!/gwydion620/status/1195427714368524289"/>
    <hyperlink ref="X266" r:id="rId876" display="https://twitter.com/#!/neilsicherman/status/1195427919939723264"/>
    <hyperlink ref="X267" r:id="rId877" display="https://twitter.com/#!/neilsicherman/status/1195427919939723264"/>
    <hyperlink ref="X268" r:id="rId878" display="https://twitter.com/#!/neilsicherman/status/1195427919939723264"/>
    <hyperlink ref="X269" r:id="rId879" display="https://twitter.com/#!/hopmar3/status/1195427954756595712"/>
    <hyperlink ref="X270" r:id="rId880" display="https://twitter.com/#!/hopmar3/status/1195427954756595712"/>
    <hyperlink ref="X271" r:id="rId881" display="https://twitter.com/#!/hopmar3/status/1195427954756595712"/>
    <hyperlink ref="X272" r:id="rId882" display="https://twitter.com/#!/newyorker2212/status/1195428010809331713"/>
    <hyperlink ref="X273" r:id="rId883" display="https://twitter.com/#!/newyorker2212/status/1195428010809331713"/>
    <hyperlink ref="X274" r:id="rId884" display="https://twitter.com/#!/newyorker2212/status/1195428010809331713"/>
    <hyperlink ref="X275" r:id="rId885" display="https://twitter.com/#!/hamburdersfrump/status/1195428517049061376"/>
    <hyperlink ref="X276" r:id="rId886" display="https://twitter.com/#!/hamburdersfrump/status/1195428517049061376"/>
    <hyperlink ref="X277" r:id="rId887" display="https://twitter.com/#!/hamburdersfrump/status/1195428517049061376"/>
    <hyperlink ref="X278" r:id="rId888" display="https://twitter.com/#!/vedehimajumdar/status/1195428526926835714"/>
    <hyperlink ref="X279" r:id="rId889" display="https://twitter.com/#!/vedehimajumdar/status/1195428526926835714"/>
    <hyperlink ref="X280" r:id="rId890" display="https://twitter.com/#!/vedehimajumdar/status/1195428526926835714"/>
    <hyperlink ref="X281" r:id="rId891" display="https://twitter.com/#!/bellestarr48/status/1195428694359195650"/>
    <hyperlink ref="X282" r:id="rId892" display="https://twitter.com/#!/bellestarr48/status/1195428694359195650"/>
    <hyperlink ref="X283" r:id="rId893" display="https://twitter.com/#!/bellestarr48/status/1195428694359195650"/>
    <hyperlink ref="X284" r:id="rId894" display="https://twitter.com/#!/ebner_jane/status/1195428720972042242"/>
    <hyperlink ref="X285" r:id="rId895" display="https://twitter.com/#!/ebner_jane/status/1195428720972042242"/>
    <hyperlink ref="X286" r:id="rId896" display="https://twitter.com/#!/ebner_jane/status/1195428720972042242"/>
    <hyperlink ref="X287" r:id="rId897" display="https://twitter.com/#!/mkhristina/status/1195429345281622016"/>
    <hyperlink ref="X288" r:id="rId898" display="https://twitter.com/#!/mkhristina/status/1195429345281622016"/>
    <hyperlink ref="X289" r:id="rId899" display="https://twitter.com/#!/mkhristina/status/1195429345281622016"/>
    <hyperlink ref="X290" r:id="rId900" display="https://twitter.com/#!/valameen/status/1195429621740662784"/>
    <hyperlink ref="X291" r:id="rId901" display="https://twitter.com/#!/valameen/status/1195429621740662784"/>
    <hyperlink ref="X292" r:id="rId902" display="https://twitter.com/#!/valameen/status/1195429621740662784"/>
    <hyperlink ref="X293" r:id="rId903" display="https://twitter.com/#!/susanhu60863084/status/1195433316666806272"/>
    <hyperlink ref="X294" r:id="rId904" display="https://twitter.com/#!/susanhu60863084/status/1195433316666806272"/>
    <hyperlink ref="X295" r:id="rId905" display="https://twitter.com/#!/susanhu60863084/status/1195433316666806272"/>
    <hyperlink ref="X296" r:id="rId906" display="https://twitter.com/#!/jruggiero86/status/1195433486254895104"/>
    <hyperlink ref="X297" r:id="rId907" display="https://twitter.com/#!/mspepper1970/status/1195436072202752000"/>
    <hyperlink ref="X298" r:id="rId908" display="https://twitter.com/#!/mspepper1970/status/1195436072202752000"/>
    <hyperlink ref="X299" r:id="rId909" display="https://twitter.com/#!/mspepper1970/status/1195436072202752000"/>
    <hyperlink ref="X300" r:id="rId910" display="https://twitter.com/#!/mindcaviar/status/1195437183471161349"/>
    <hyperlink ref="X301" r:id="rId911" display="https://twitter.com/#!/mindcaviar/status/1195437183471161349"/>
    <hyperlink ref="X302" r:id="rId912" display="https://twitter.com/#!/mindcaviar/status/1195437183471161349"/>
    <hyperlink ref="X303" r:id="rId913" display="https://twitter.com/#!/bannerite/status/1195443508095651841"/>
    <hyperlink ref="X304" r:id="rId914" display="https://twitter.com/#!/jot_au/status/1195443812945911808"/>
    <hyperlink ref="X305" r:id="rId915" display="https://twitter.com/#!/emayaregee/status/1195443853005852675"/>
    <hyperlink ref="X306" r:id="rId916" display="https://twitter.com/#!/customcore7/status/1195444264240480256"/>
    <hyperlink ref="X307" r:id="rId917" display="https://twitter.com/#!/trudygonzales/status/1195446951300386816"/>
    <hyperlink ref="X308" r:id="rId918" display="https://twitter.com/#!/vmarkus_k/status/1195448299500834816"/>
    <hyperlink ref="X309" r:id="rId919" display="https://twitter.com/#!/tsiser45/status/1195457130658238466"/>
    <hyperlink ref="X310" r:id="rId920" display="https://twitter.com/#!/oporanski/status/1192420100529364992"/>
    <hyperlink ref="X311" r:id="rId921" display="https://twitter.com/#!/oporanski/status/1192420100529364992"/>
    <hyperlink ref="X312" r:id="rId922" display="https://twitter.com/#!/oporanski/status/1195458046283190272"/>
    <hyperlink ref="X313" r:id="rId923" display="https://twitter.com/#!/oporanski/status/1195458046283190272"/>
    <hyperlink ref="X314" r:id="rId924" display="https://twitter.com/#!/moopersists/status/1195462287550640129"/>
    <hyperlink ref="X315" r:id="rId925" display="https://twitter.com/#!/liberalnavyseal/status/1195462369410985984"/>
    <hyperlink ref="X316" r:id="rId926" display="https://twitter.com/#!/ccnn35555922/status/1195462676866052097"/>
    <hyperlink ref="X317" r:id="rId927" display="https://twitter.com/#!/otpor17/status/1195462988813217792"/>
    <hyperlink ref="X318" r:id="rId928" display="https://twitter.com/#!/stocksnscotch/status/1195463155083726849"/>
    <hyperlink ref="X319" r:id="rId929" display="https://twitter.com/#!/ksufankat/status/1195463213783175168"/>
    <hyperlink ref="X320" r:id="rId930" display="https://twitter.com/#!/kherriage/status/1191512993168793600"/>
    <hyperlink ref="X321" r:id="rId931" display="https://twitter.com/#!/kherriage/status/1191706505013350401"/>
    <hyperlink ref="X322" r:id="rId932" display="https://twitter.com/#!/kherriage/status/1192139358566002689"/>
    <hyperlink ref="X323" r:id="rId933" display="https://twitter.com/#!/kherriage/status/1192508820020436993"/>
    <hyperlink ref="X324" r:id="rId934" display="https://twitter.com/#!/kherriage/status/1194002252807184385"/>
    <hyperlink ref="X325" r:id="rId935" display="https://twitter.com/#!/kherriage/status/1194588262192615429"/>
    <hyperlink ref="X326" r:id="rId936" display="https://twitter.com/#!/kherriage/status/1195379792897597441"/>
    <hyperlink ref="X327" r:id="rId937" display="https://twitter.com/#!/kherriage/status/1195462505386184709"/>
    <hyperlink ref="X328" r:id="rId938" display="https://twitter.com/#!/rocknrollcabbie/status/1195465360176074752"/>
    <hyperlink ref="X329" r:id="rId939" display="https://twitter.com/#!/merlange/status/1195465472956874752"/>
    <hyperlink ref="X330" r:id="rId940" display="https://twitter.com/#!/merlange/status/1195465472956874752"/>
    <hyperlink ref="X331" r:id="rId941" display="https://twitter.com/#!/merlange/status/1195465472956874752"/>
    <hyperlink ref="X332" r:id="rId942" display="https://twitter.com/#!/snowbird42/status/1195465533774282752"/>
    <hyperlink ref="X333" r:id="rId943" display="https://twitter.com/#!/snowbird42/status/1195465533774282752"/>
    <hyperlink ref="X334" r:id="rId944" display="https://twitter.com/#!/snowbird42/status/1195465533774282752"/>
    <hyperlink ref="X335" r:id="rId945" display="https://twitter.com/#!/marciabunney/status/1195468332532523008"/>
    <hyperlink ref="X336" r:id="rId946" display="https://twitter.com/#!/marciabunney/status/1195468332532523008"/>
    <hyperlink ref="X337" r:id="rId947" display="https://twitter.com/#!/marciabunney/status/1195468332532523008"/>
    <hyperlink ref="X338" r:id="rId948" display="https://twitter.com/#!/wetcom/status/1195409233682018306"/>
    <hyperlink ref="X339" r:id="rId949" display="https://twitter.com/#!/nsolop/status/1195470614074732545"/>
    <hyperlink ref="X340" r:id="rId950" display="https://twitter.com/#!/nsolop/status/1192775132189728773"/>
    <hyperlink ref="X341" r:id="rId951" display="https://twitter.com/#!/deemoney521/status/1195471697073311747"/>
    <hyperlink ref="X342" r:id="rId952" display="https://twitter.com/#!/batuhandemirdal/status/1192878056991576066"/>
    <hyperlink ref="X343" r:id="rId953" display="https://twitter.com/#!/batuhandemirdal/status/1195483398292287488"/>
    <hyperlink ref="X344" r:id="rId954" display="https://twitter.com/#!/batuhandemirdal/status/1195483398292287488"/>
    <hyperlink ref="X345" r:id="rId955" display="https://twitter.com/#!/truth_wins/status/1195490411638190081"/>
    <hyperlink ref="X346" r:id="rId956" display="https://twitter.com/#!/truth_wins/status/1195490411638190081"/>
    <hyperlink ref="X347" r:id="rId957" display="https://twitter.com/#!/truth_wins/status/1195490411638190081"/>
    <hyperlink ref="X348" r:id="rId958" display="https://twitter.com/#!/miyualmirante10/status/1195501168476033024"/>
    <hyperlink ref="X349" r:id="rId959" display="https://twitter.com/#!/charta_77/status/1195505866037960704"/>
    <hyperlink ref="X350" r:id="rId960" display="https://twitter.com/#!/susanb98604/status/1195534742298300418"/>
    <hyperlink ref="X351" r:id="rId961" display="https://twitter.com/#!/susanb98604/status/1195534742298300418"/>
    <hyperlink ref="X352" r:id="rId962" display="https://twitter.com/#!/susanb98604/status/1195534742298300418"/>
    <hyperlink ref="X353" r:id="rId963" display="https://twitter.com/#!/abovevlaardinge/status/1195621771162062848"/>
    <hyperlink ref="X354" r:id="rId964" display="https://twitter.com/#!/vrealizeauto/status/1195374677931282432"/>
    <hyperlink ref="X355" r:id="rId965" display="https://twitter.com/#!/vnagesh/status/1195674954362163201"/>
    <hyperlink ref="X356" r:id="rId966" display="https://twitter.com/#!/vrealizeauto/status/1192524620815065088"/>
    <hyperlink ref="X357" r:id="rId967" display="https://twitter.com/#!/vrealizeauto/status/1192841785489395714"/>
    <hyperlink ref="X358" r:id="rId968" display="https://twitter.com/#!/vrealizeauto/status/1194666275814821888"/>
    <hyperlink ref="X359" r:id="rId969" display="https://twitter.com/#!/vnagesh/status/1194698241113284608"/>
    <hyperlink ref="X360" r:id="rId970" display="https://twitter.com/#!/vnagesh/status/1195674954362163201"/>
    <hyperlink ref="X361" r:id="rId971" display="https://twitter.com/#!/publicsafetyust/status/1195561490549481472"/>
    <hyperlink ref="X362" r:id="rId972" display="https://twitter.com/#!/publicsafetyust/status/1194779984189112320"/>
    <hyperlink ref="X363" r:id="rId973" display="https://twitter.com/#!/publicsafetyust/status/1195521738320367618"/>
    <hyperlink ref="X364" r:id="rId974" display="https://twitter.com/#!/publicsafetyust/status/1195523146562113542"/>
    <hyperlink ref="X365" r:id="rId975" display="https://twitter.com/#!/publicsafetyust/status/1195541865426280448"/>
    <hyperlink ref="X366" r:id="rId976" display="https://twitter.com/#!/publicsafetyust/status/1195580317706440705"/>
    <hyperlink ref="X367" r:id="rId977" display="https://twitter.com/#!/publicsafetyust/status/1195592680178356224"/>
    <hyperlink ref="X368" r:id="rId978" display="https://twitter.com/#!/publicsafetyust/status/1195622546575679489"/>
    <hyperlink ref="X369" r:id="rId979" display="https://twitter.com/#!/publicsafetyust/status/1195679049080877056"/>
    <hyperlink ref="X370" r:id="rId980" display="https://twitter.com/#!/tvallons/status/1195680476108906496"/>
    <hyperlink ref="X371" r:id="rId981" display="https://twitter.com/#!/coscialeo/status/1192040337935613952"/>
    <hyperlink ref="X372" r:id="rId982" display="https://twitter.com/#!/itq_belux/status/1192119708495036416"/>
    <hyperlink ref="X373" r:id="rId983" display="https://twitter.com/#!/digidaddyin/status/1195673441480740864"/>
    <hyperlink ref="X374" r:id="rId984" display="https://twitter.com/#!/telangaanabidda/status/1195688119162589186"/>
    <hyperlink ref="X375" r:id="rId985" display="https://twitter.com/#!/perezitq/status/1195718412137304064"/>
    <hyperlink ref="X376" r:id="rId986" display="https://twitter.com/#!/perezitq/status/1195718412137304064"/>
    <hyperlink ref="X377" r:id="rId987" display="https://twitter.com/#!/perezitq/status/1195718412137304064"/>
    <hyperlink ref="X378" r:id="rId988" display="https://twitter.com/#!/mayatcontreras/status/1195432537713184768"/>
    <hyperlink ref="X379" r:id="rId989" display="https://twitter.com/#!/jenhodges7/status/1195718516034457601"/>
    <hyperlink ref="X380" r:id="rId990" display="https://twitter.com/#!/nartist/status/1195727806401040384"/>
    <hyperlink ref="X381" r:id="rId991" display="https://twitter.com/#!/nartist/status/1195727806401040384"/>
    <hyperlink ref="X382" r:id="rId992" display="https://twitter.com/#!/nartist/status/1195727806401040384"/>
    <hyperlink ref="X383" r:id="rId993" display="https://twitter.com/#!/joyceporterdunn/status/1195728524549726208"/>
    <hyperlink ref="X384" r:id="rId994" display="https://twitter.com/#!/joyceporterdunn/status/1195728524549726208"/>
    <hyperlink ref="X385" r:id="rId995" display="https://twitter.com/#!/joyceporterdunn/status/1195728524549726208"/>
    <hyperlink ref="X386" r:id="rId996" display="https://twitter.com/#!/plantflowes/status/1195728776308645890"/>
    <hyperlink ref="X387" r:id="rId997" display="https://twitter.com/#!/plantflowes/status/1195728776308645890"/>
    <hyperlink ref="X388" r:id="rId998" display="https://twitter.com/#!/plantflowes/status/1195728776308645890"/>
    <hyperlink ref="X389" r:id="rId999" display="https://twitter.com/#!/bluestate2018/status/1195729509431087105"/>
    <hyperlink ref="X390" r:id="rId1000" display="https://twitter.com/#!/bluestate2018/status/1195729509431087105"/>
    <hyperlink ref="X391" r:id="rId1001" display="https://twitter.com/#!/bluestate2018/status/1195729509431087105"/>
    <hyperlink ref="X392" r:id="rId1002" display="https://twitter.com/#!/willmay/status/1195730240997380096"/>
    <hyperlink ref="X393" r:id="rId1003" display="https://twitter.com/#!/willmay/status/1195730240997380096"/>
    <hyperlink ref="X394" r:id="rId1004" display="https://twitter.com/#!/willmay/status/1195730240997380096"/>
    <hyperlink ref="X395" r:id="rId1005" display="https://twitter.com/#!/southbounddeb/status/1195730956101062656"/>
    <hyperlink ref="X396" r:id="rId1006" display="https://twitter.com/#!/southbounddeb/status/1195730956101062656"/>
    <hyperlink ref="X397" r:id="rId1007" display="https://twitter.com/#!/southbounddeb/status/1195730956101062656"/>
    <hyperlink ref="X398" r:id="rId1008" display="https://twitter.com/#!/only4rm/status/1195422576576802816"/>
    <hyperlink ref="X399" r:id="rId1009" display="https://twitter.com/#!/only4rm/status/1195727689027661824"/>
    <hyperlink ref="X400" r:id="rId1010" display="https://twitter.com/#!/thecynic14/status/1195731976986275840"/>
    <hyperlink ref="X401" r:id="rId1011" display="https://twitter.com/#!/only4rm/status/1195422576576802816"/>
    <hyperlink ref="X402" r:id="rId1012" display="https://twitter.com/#!/only4rm/status/1195727689027661824"/>
    <hyperlink ref="X403" r:id="rId1013" display="https://twitter.com/#!/thecynic14/status/1195731976986275840"/>
    <hyperlink ref="X404" r:id="rId1014" display="https://twitter.com/#!/thecynic14/status/1195731976986275840"/>
    <hyperlink ref="X405" r:id="rId1015" display="https://twitter.com/#!/vaiper/status/1195746808019992576"/>
    <hyperlink ref="X406" r:id="rId1016" display="https://twitter.com/#!/vaiper/status/1195746808019992576"/>
    <hyperlink ref="X407" r:id="rId1017" display="https://twitter.com/#!/vaiper/status/1195746808019992576"/>
    <hyperlink ref="X408" r:id="rId1018" display="https://twitter.com/#!/cpavmug/status/1195082168080510997"/>
    <hyperlink ref="X409" r:id="rId1019" display="https://twitter.com/#!/puthoffmatt/status/1195747490332659712"/>
    <hyperlink ref="X410" r:id="rId1020" display="https://twitter.com/#!/cpavmug/status/1195082168080510997"/>
    <hyperlink ref="X411" r:id="rId1021" display="https://twitter.com/#!/puthoffmatt/status/1195747490332659712"/>
    <hyperlink ref="X412" r:id="rId1022" display="https://twitter.com/#!/puthoffmatt/status/1195747490332659712"/>
    <hyperlink ref="X413" r:id="rId1023" display="https://twitter.com/#!/aviationyqr/status/1195826721552924672"/>
    <hyperlink ref="X414" r:id="rId1024" display="https://twitter.com/#!/mscecilem/status/1195868655487213569"/>
    <hyperlink ref="X415" r:id="rId1025" display="https://twitter.com/#!/stan_gene1/status/1196034994541486080"/>
    <hyperlink ref="X416" r:id="rId1026" display="https://twitter.com/#!/cryptovanessa/status/1193930277426520065"/>
    <hyperlink ref="X417" r:id="rId1027" display="https://twitter.com/#!/cryptovanessa/status/1194256617182769153"/>
    <hyperlink ref="X418" r:id="rId1028" display="https://twitter.com/#!/cryptovanessa/status/1194909559254593536"/>
    <hyperlink ref="X419" r:id="rId1029" display="https://twitter.com/#!/cryptovanessa/status/1195311769952116738"/>
    <hyperlink ref="X420" r:id="rId1030" display="https://twitter.com/#!/kyle88027243/status/1196037352642228224"/>
    <hyperlink ref="X421" r:id="rId1031" display="https://twitter.com/#!/karrasamelia5/status/1196042829799268352"/>
    <hyperlink ref="X422" r:id="rId1032" display="https://twitter.com/#!/moundsview_pd/status/1195867113203912705"/>
    <hyperlink ref="X423" r:id="rId1033" display="https://twitter.com/#!/mncopsvra/status/1195872229768253442"/>
    <hyperlink ref="X424" r:id="rId1034" display="https://twitter.com/#!/mncopsvra/status/1195872152748220416"/>
    <hyperlink ref="X425" r:id="rId1035" display="https://twitter.com/#!/mncopsvra/status/1196044919544143874"/>
    <hyperlink ref="X426" r:id="rId1036" display="https://twitter.com/#!/cloquetpolicemn/status/1195870664013553665"/>
    <hyperlink ref="X427" r:id="rId1037" display="https://twitter.com/#!/cloquetpolicemn/status/1196042724060872705"/>
    <hyperlink ref="X428" r:id="rId1038" display="https://twitter.com/#!/ihatei35/status/1196070529486249984"/>
    <hyperlink ref="X429" r:id="rId1039" display="https://twitter.com/#!/above_boonville/status/1195425064574947328"/>
    <hyperlink ref="X430" r:id="rId1040" display="https://twitter.com/#!/above_boonville/status/1196077194629521409"/>
    <hyperlink ref="X431" r:id="rId1041" display="https://twitter.com/#!/ga10indivisible/status/1195504255710498816"/>
    <hyperlink ref="X432" r:id="rId1042" display="https://twitter.com/#!/ga10indivisible/status/1195504255710498816"/>
    <hyperlink ref="X433" r:id="rId1043" display="https://twitter.com/#!/ga10indivisible/status/1196158343229952000"/>
    <hyperlink ref="X434" r:id="rId1044" display="https://twitter.com/#!/laurendownsouth/status/1196200487021879297"/>
    <hyperlink ref="X435" r:id="rId1045" display="https://twitter.com/#!/laurendownsouth/status/1196200487021879297"/>
    <hyperlink ref="X436" r:id="rId1046" display="https://twitter.com/#!/josecavalheri/status/1192064141126766594"/>
    <hyperlink ref="X437" r:id="rId1047" display="https://twitter.com/#!/itq/status/1192066979894566912"/>
    <hyperlink ref="X438" r:id="rId1048" display="https://twitter.com/#!/tvallons/status/1195680476108906496"/>
    <hyperlink ref="X439" r:id="rId1049" display="https://twitter.com/#!/itq_belux/status/1195680858050613251"/>
    <hyperlink ref="X440" r:id="rId1050" display="https://twitter.com/#!/itq_belux/status/1195680858050613251"/>
    <hyperlink ref="X441" r:id="rId1051" display="https://twitter.com/#!/vhojan/status/1195682314233294850"/>
    <hyperlink ref="X442" r:id="rId1052" display="https://twitter.com/#!/itq/status/1196336464629575680"/>
    <hyperlink ref="X443" r:id="rId1053" display="https://twitter.com/#!/tvallons/status/1195680476108906496"/>
    <hyperlink ref="X444" r:id="rId1054" display="https://twitter.com/#!/vhojan/status/1195682314233294850"/>
    <hyperlink ref="X445" r:id="rId1055" display="https://twitter.com/#!/itq/status/1196336464629575680"/>
    <hyperlink ref="X446" r:id="rId1056" display="https://twitter.com/#!/tvallons/status/1195680476108906496"/>
    <hyperlink ref="X447" r:id="rId1057" display="https://twitter.com/#!/itq/status/1196336464629575680"/>
    <hyperlink ref="X448" r:id="rId1058" display="https://twitter.com/#!/o_oweilk/status/1194916930416721921"/>
    <hyperlink ref="X449" r:id="rId1059" display="https://twitter.com/#!/o_oweilk/status/1196195946499059719"/>
    <hyperlink ref="X450" r:id="rId1060" display="https://twitter.com/#!/o_oweilk/status/1196206279812886528"/>
    <hyperlink ref="X451" r:id="rId1061" display="https://twitter.com/#!/o_oweilk/status/1194898839913848832"/>
    <hyperlink ref="X452" r:id="rId1062" display="https://twitter.com/#!/o_oweilk/status/1196211495962632193"/>
    <hyperlink ref="X453" r:id="rId1063" display="https://twitter.com/#!/o_oweilk/status/1196346789886074880"/>
    <hyperlink ref="X454" r:id="rId1064" display="https://twitter.com/#!/o_oweilk/status/1194897022194765824"/>
    <hyperlink ref="X455" r:id="rId1065" display="https://twitter.com/#!/sigingstone/status/1196350123795787777"/>
    <hyperlink ref="X456" r:id="rId1066" display="https://twitter.com/#!/auscottnorris/status/1196304122850332672"/>
    <hyperlink ref="X457" r:id="rId1067" display="https://twitter.com/#!/tonyphan_/status/1196360035741208577"/>
    <hyperlink ref="AZ25" r:id="rId1068" display="https://api.twitter.com/1.1/geo/id/52134a4c205be1bc.json"/>
    <hyperlink ref="AZ166" r:id="rId1069" display="https://api.twitter.com/1.1/geo/id/1194a3514341e651.json"/>
    <hyperlink ref="AZ184" r:id="rId1070" display="https://api.twitter.com/1.1/geo/id/8173485c72e78ca5.json"/>
    <hyperlink ref="AZ408" r:id="rId1071" display="https://api.twitter.com/1.1/geo/id/0fbeb0f0e295b000.json"/>
    <hyperlink ref="AZ410" r:id="rId1072" display="https://api.twitter.com/1.1/geo/id/0fbeb0f0e295b000.json"/>
    <hyperlink ref="AZ413" r:id="rId1073" display="https://api.twitter.com/1.1/geo/id/2c1be03622fe39b8.json"/>
  </hyperlinks>
  <printOptions/>
  <pageMargins left="0.7" right="0.7" top="0.75" bottom="0.75" header="0.3" footer="0.3"/>
  <pageSetup horizontalDpi="600" verticalDpi="600" orientation="portrait" r:id="rId1077"/>
  <legacyDrawing r:id="rId1075"/>
  <tableParts>
    <tablePart r:id="rId10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4953</v>
      </c>
      <c r="B1" s="13" t="s">
        <v>4954</v>
      </c>
      <c r="C1" s="13" t="s">
        <v>4947</v>
      </c>
      <c r="D1" s="13" t="s">
        <v>4948</v>
      </c>
      <c r="E1" s="13" t="s">
        <v>4955</v>
      </c>
      <c r="F1" s="13" t="s">
        <v>144</v>
      </c>
      <c r="G1" s="13" t="s">
        <v>4956</v>
      </c>
      <c r="H1" s="13" t="s">
        <v>4957</v>
      </c>
      <c r="I1" s="13" t="s">
        <v>4958</v>
      </c>
      <c r="J1" s="13" t="s">
        <v>4959</v>
      </c>
      <c r="K1" s="13" t="s">
        <v>4960</v>
      </c>
      <c r="L1" s="13" t="s">
        <v>4961</v>
      </c>
    </row>
    <row r="2" spans="1:12" ht="15">
      <c r="A2" s="84" t="s">
        <v>3824</v>
      </c>
      <c r="B2" s="84" t="s">
        <v>3825</v>
      </c>
      <c r="C2" s="84">
        <v>36</v>
      </c>
      <c r="D2" s="118">
        <v>0.006952112959605839</v>
      </c>
      <c r="E2" s="118">
        <v>2.0999874004240726</v>
      </c>
      <c r="F2" s="84" t="s">
        <v>4949</v>
      </c>
      <c r="G2" s="84" t="b">
        <v>0</v>
      </c>
      <c r="H2" s="84" t="b">
        <v>0</v>
      </c>
      <c r="I2" s="84" t="b">
        <v>0</v>
      </c>
      <c r="J2" s="84" t="b">
        <v>0</v>
      </c>
      <c r="K2" s="84" t="b">
        <v>0</v>
      </c>
      <c r="L2" s="84" t="b">
        <v>0</v>
      </c>
    </row>
    <row r="3" spans="1:12" ht="15">
      <c r="A3" s="84" t="s">
        <v>3825</v>
      </c>
      <c r="B3" s="84" t="s">
        <v>3819</v>
      </c>
      <c r="C3" s="84">
        <v>36</v>
      </c>
      <c r="D3" s="118">
        <v>0.006952112959605839</v>
      </c>
      <c r="E3" s="118">
        <v>1.669518166925115</v>
      </c>
      <c r="F3" s="84" t="s">
        <v>4949</v>
      </c>
      <c r="G3" s="84" t="b">
        <v>0</v>
      </c>
      <c r="H3" s="84" t="b">
        <v>0</v>
      </c>
      <c r="I3" s="84" t="b">
        <v>0</v>
      </c>
      <c r="J3" s="84" t="b">
        <v>0</v>
      </c>
      <c r="K3" s="84" t="b">
        <v>0</v>
      </c>
      <c r="L3" s="84" t="b">
        <v>0</v>
      </c>
    </row>
    <row r="4" spans="1:12" ht="15">
      <c r="A4" s="84" t="s">
        <v>3819</v>
      </c>
      <c r="B4" s="84" t="s">
        <v>3826</v>
      </c>
      <c r="C4" s="84">
        <v>36</v>
      </c>
      <c r="D4" s="118">
        <v>0.006952112959605839</v>
      </c>
      <c r="E4" s="118">
        <v>1.6650638254988648</v>
      </c>
      <c r="F4" s="84" t="s">
        <v>4949</v>
      </c>
      <c r="G4" s="84" t="b">
        <v>0</v>
      </c>
      <c r="H4" s="84" t="b">
        <v>0</v>
      </c>
      <c r="I4" s="84" t="b">
        <v>0</v>
      </c>
      <c r="J4" s="84" t="b">
        <v>0</v>
      </c>
      <c r="K4" s="84" t="b">
        <v>0</v>
      </c>
      <c r="L4" s="84" t="b">
        <v>0</v>
      </c>
    </row>
    <row r="5" spans="1:12" ht="15">
      <c r="A5" s="84" t="s">
        <v>3826</v>
      </c>
      <c r="B5" s="84" t="s">
        <v>3827</v>
      </c>
      <c r="C5" s="84">
        <v>36</v>
      </c>
      <c r="D5" s="118">
        <v>0.006952112959605839</v>
      </c>
      <c r="E5" s="118">
        <v>2.0999874004240726</v>
      </c>
      <c r="F5" s="84" t="s">
        <v>4949</v>
      </c>
      <c r="G5" s="84" t="b">
        <v>0</v>
      </c>
      <c r="H5" s="84" t="b">
        <v>0</v>
      </c>
      <c r="I5" s="84" t="b">
        <v>0</v>
      </c>
      <c r="J5" s="84" t="b">
        <v>0</v>
      </c>
      <c r="K5" s="84" t="b">
        <v>0</v>
      </c>
      <c r="L5" s="84" t="b">
        <v>0</v>
      </c>
    </row>
    <row r="6" spans="1:12" ht="15">
      <c r="A6" s="84" t="s">
        <v>3827</v>
      </c>
      <c r="B6" s="84" t="s">
        <v>494</v>
      </c>
      <c r="C6" s="84">
        <v>36</v>
      </c>
      <c r="D6" s="118">
        <v>0.006952112959605839</v>
      </c>
      <c r="E6" s="118">
        <v>2.0999874004240726</v>
      </c>
      <c r="F6" s="84" t="s">
        <v>4949</v>
      </c>
      <c r="G6" s="84" t="b">
        <v>0</v>
      </c>
      <c r="H6" s="84" t="b">
        <v>0</v>
      </c>
      <c r="I6" s="84" t="b">
        <v>0</v>
      </c>
      <c r="J6" s="84" t="b">
        <v>0</v>
      </c>
      <c r="K6" s="84" t="b">
        <v>0</v>
      </c>
      <c r="L6" s="84" t="b">
        <v>0</v>
      </c>
    </row>
    <row r="7" spans="1:12" ht="15">
      <c r="A7" s="84" t="s">
        <v>494</v>
      </c>
      <c r="B7" s="84" t="s">
        <v>3828</v>
      </c>
      <c r="C7" s="84">
        <v>36</v>
      </c>
      <c r="D7" s="118">
        <v>0.006952112959605839</v>
      </c>
      <c r="E7" s="118">
        <v>2.0880881771243645</v>
      </c>
      <c r="F7" s="84" t="s">
        <v>4949</v>
      </c>
      <c r="G7" s="84" t="b">
        <v>0</v>
      </c>
      <c r="H7" s="84" t="b">
        <v>0</v>
      </c>
      <c r="I7" s="84" t="b">
        <v>0</v>
      </c>
      <c r="J7" s="84" t="b">
        <v>0</v>
      </c>
      <c r="K7" s="84" t="b">
        <v>0</v>
      </c>
      <c r="L7" s="84" t="b">
        <v>0</v>
      </c>
    </row>
    <row r="8" spans="1:12" ht="15">
      <c r="A8" s="84" t="s">
        <v>3828</v>
      </c>
      <c r="B8" s="84" t="s">
        <v>493</v>
      </c>
      <c r="C8" s="84">
        <v>36</v>
      </c>
      <c r="D8" s="118">
        <v>0.006952112959605839</v>
      </c>
      <c r="E8" s="118">
        <v>2.0880881771243645</v>
      </c>
      <c r="F8" s="84" t="s">
        <v>4949</v>
      </c>
      <c r="G8" s="84" t="b">
        <v>0</v>
      </c>
      <c r="H8" s="84" t="b">
        <v>0</v>
      </c>
      <c r="I8" s="84" t="b">
        <v>0</v>
      </c>
      <c r="J8" s="84" t="b">
        <v>0</v>
      </c>
      <c r="K8" s="84" t="b">
        <v>0</v>
      </c>
      <c r="L8" s="84" t="b">
        <v>0</v>
      </c>
    </row>
    <row r="9" spans="1:12" ht="15">
      <c r="A9" s="84" t="s">
        <v>493</v>
      </c>
      <c r="B9" s="84" t="s">
        <v>3829</v>
      </c>
      <c r="C9" s="84">
        <v>36</v>
      </c>
      <c r="D9" s="118">
        <v>0.006952112959605839</v>
      </c>
      <c r="E9" s="118">
        <v>2.0999874004240726</v>
      </c>
      <c r="F9" s="84" t="s">
        <v>4949</v>
      </c>
      <c r="G9" s="84" t="b">
        <v>0</v>
      </c>
      <c r="H9" s="84" t="b">
        <v>0</v>
      </c>
      <c r="I9" s="84" t="b">
        <v>0</v>
      </c>
      <c r="J9" s="84" t="b">
        <v>0</v>
      </c>
      <c r="K9" s="84" t="b">
        <v>0</v>
      </c>
      <c r="L9" s="84" t="b">
        <v>0</v>
      </c>
    </row>
    <row r="10" spans="1:12" ht="15">
      <c r="A10" s="84" t="s">
        <v>3829</v>
      </c>
      <c r="B10" s="84" t="s">
        <v>3830</v>
      </c>
      <c r="C10" s="84">
        <v>36</v>
      </c>
      <c r="D10" s="118">
        <v>0.006952112959605839</v>
      </c>
      <c r="E10" s="118">
        <v>2.0999874004240726</v>
      </c>
      <c r="F10" s="84" t="s">
        <v>4949</v>
      </c>
      <c r="G10" s="84" t="b">
        <v>0</v>
      </c>
      <c r="H10" s="84" t="b">
        <v>0</v>
      </c>
      <c r="I10" s="84" t="b">
        <v>0</v>
      </c>
      <c r="J10" s="84" t="b">
        <v>0</v>
      </c>
      <c r="K10" s="84" t="b">
        <v>0</v>
      </c>
      <c r="L10" s="84" t="b">
        <v>0</v>
      </c>
    </row>
    <row r="11" spans="1:12" ht="15">
      <c r="A11" s="84" t="s">
        <v>3830</v>
      </c>
      <c r="B11" s="84" t="s">
        <v>3819</v>
      </c>
      <c r="C11" s="84">
        <v>36</v>
      </c>
      <c r="D11" s="118">
        <v>0.006952112959605839</v>
      </c>
      <c r="E11" s="118">
        <v>1.669518166925115</v>
      </c>
      <c r="F11" s="84" t="s">
        <v>4949</v>
      </c>
      <c r="G11" s="84" t="b">
        <v>0</v>
      </c>
      <c r="H11" s="84" t="b">
        <v>0</v>
      </c>
      <c r="I11" s="84" t="b">
        <v>0</v>
      </c>
      <c r="J11" s="84" t="b">
        <v>0</v>
      </c>
      <c r="K11" s="84" t="b">
        <v>0</v>
      </c>
      <c r="L11" s="84" t="b">
        <v>0</v>
      </c>
    </row>
    <row r="12" spans="1:12" ht="15">
      <c r="A12" s="84" t="s">
        <v>434</v>
      </c>
      <c r="B12" s="84" t="s">
        <v>3824</v>
      </c>
      <c r="C12" s="84">
        <v>35</v>
      </c>
      <c r="D12" s="118">
        <v>0.0068474344758240185</v>
      </c>
      <c r="E12" s="118">
        <v>2.112221856841084</v>
      </c>
      <c r="F12" s="84" t="s">
        <v>4949</v>
      </c>
      <c r="G12" s="84" t="b">
        <v>0</v>
      </c>
      <c r="H12" s="84" t="b">
        <v>0</v>
      </c>
      <c r="I12" s="84" t="b">
        <v>0</v>
      </c>
      <c r="J12" s="84" t="b">
        <v>0</v>
      </c>
      <c r="K12" s="84" t="b">
        <v>0</v>
      </c>
      <c r="L12" s="84" t="b">
        <v>0</v>
      </c>
    </row>
    <row r="13" spans="1:12" ht="15">
      <c r="A13" s="84" t="s">
        <v>3819</v>
      </c>
      <c r="B13" s="84" t="s">
        <v>4471</v>
      </c>
      <c r="C13" s="84">
        <v>35</v>
      </c>
      <c r="D13" s="118">
        <v>0.0068474344758240185</v>
      </c>
      <c r="E13" s="118">
        <v>1.6650638254988648</v>
      </c>
      <c r="F13" s="84" t="s">
        <v>4949</v>
      </c>
      <c r="G13" s="84" t="b">
        <v>0</v>
      </c>
      <c r="H13" s="84" t="b">
        <v>0</v>
      </c>
      <c r="I13" s="84" t="b">
        <v>0</v>
      </c>
      <c r="J13" s="84" t="b">
        <v>0</v>
      </c>
      <c r="K13" s="84" t="b">
        <v>0</v>
      </c>
      <c r="L13" s="84" t="b">
        <v>0</v>
      </c>
    </row>
    <row r="14" spans="1:12" ht="15">
      <c r="A14" s="84" t="s">
        <v>3818</v>
      </c>
      <c r="B14" s="84" t="s">
        <v>3820</v>
      </c>
      <c r="C14" s="84">
        <v>31</v>
      </c>
      <c r="D14" s="118">
        <v>0.006402313093762908</v>
      </c>
      <c r="E14" s="118">
        <v>1.1276219614829328</v>
      </c>
      <c r="F14" s="84" t="s">
        <v>4949</v>
      </c>
      <c r="G14" s="84" t="b">
        <v>0</v>
      </c>
      <c r="H14" s="84" t="b">
        <v>0</v>
      </c>
      <c r="I14" s="84" t="b">
        <v>0</v>
      </c>
      <c r="J14" s="84" t="b">
        <v>0</v>
      </c>
      <c r="K14" s="84" t="b">
        <v>0</v>
      </c>
      <c r="L14" s="84" t="b">
        <v>0</v>
      </c>
    </row>
    <row r="15" spans="1:12" ht="15">
      <c r="A15" s="84" t="s">
        <v>3756</v>
      </c>
      <c r="B15" s="84" t="s">
        <v>3835</v>
      </c>
      <c r="C15" s="84">
        <v>29</v>
      </c>
      <c r="D15" s="118">
        <v>0.006162731760042168</v>
      </c>
      <c r="E15" s="118">
        <v>2.1122218568410838</v>
      </c>
      <c r="F15" s="84" t="s">
        <v>4949</v>
      </c>
      <c r="G15" s="84" t="b">
        <v>0</v>
      </c>
      <c r="H15" s="84" t="b">
        <v>0</v>
      </c>
      <c r="I15" s="84" t="b">
        <v>0</v>
      </c>
      <c r="J15" s="84" t="b">
        <v>1</v>
      </c>
      <c r="K15" s="84" t="b">
        <v>0</v>
      </c>
      <c r="L15" s="84" t="b">
        <v>0</v>
      </c>
    </row>
    <row r="16" spans="1:12" ht="15">
      <c r="A16" s="84" t="s">
        <v>3835</v>
      </c>
      <c r="B16" s="84" t="s">
        <v>3836</v>
      </c>
      <c r="C16" s="84">
        <v>29</v>
      </c>
      <c r="D16" s="118">
        <v>0.006162731760042168</v>
      </c>
      <c r="E16" s="118">
        <v>2.164928207357087</v>
      </c>
      <c r="F16" s="84" t="s">
        <v>4949</v>
      </c>
      <c r="G16" s="84" t="b">
        <v>1</v>
      </c>
      <c r="H16" s="84" t="b">
        <v>0</v>
      </c>
      <c r="I16" s="84" t="b">
        <v>0</v>
      </c>
      <c r="J16" s="84" t="b">
        <v>0</v>
      </c>
      <c r="K16" s="84" t="b">
        <v>0</v>
      </c>
      <c r="L16" s="84" t="b">
        <v>0</v>
      </c>
    </row>
    <row r="17" spans="1:12" ht="15">
      <c r="A17" s="84" t="s">
        <v>3833</v>
      </c>
      <c r="B17" s="84" t="s">
        <v>3834</v>
      </c>
      <c r="C17" s="84">
        <v>25</v>
      </c>
      <c r="D17" s="118">
        <v>0.0056455064289665175</v>
      </c>
      <c r="E17" s="118">
        <v>2.101921900201272</v>
      </c>
      <c r="F17" s="84" t="s">
        <v>4949</v>
      </c>
      <c r="G17" s="84" t="b">
        <v>0</v>
      </c>
      <c r="H17" s="84" t="b">
        <v>0</v>
      </c>
      <c r="I17" s="84" t="b">
        <v>0</v>
      </c>
      <c r="J17" s="84" t="b">
        <v>1</v>
      </c>
      <c r="K17" s="84" t="b">
        <v>0</v>
      </c>
      <c r="L17" s="84" t="b">
        <v>0</v>
      </c>
    </row>
    <row r="18" spans="1:12" ht="15">
      <c r="A18" s="84" t="s">
        <v>3834</v>
      </c>
      <c r="B18" s="84" t="s">
        <v>3822</v>
      </c>
      <c r="C18" s="84">
        <v>25</v>
      </c>
      <c r="D18" s="118">
        <v>0.0056455064289665175</v>
      </c>
      <c r="E18" s="118">
        <v>2.0430825490876</v>
      </c>
      <c r="F18" s="84" t="s">
        <v>4949</v>
      </c>
      <c r="G18" s="84" t="b">
        <v>1</v>
      </c>
      <c r="H18" s="84" t="b">
        <v>0</v>
      </c>
      <c r="I18" s="84" t="b">
        <v>0</v>
      </c>
      <c r="J18" s="84" t="b">
        <v>0</v>
      </c>
      <c r="K18" s="84" t="b">
        <v>0</v>
      </c>
      <c r="L18" s="84" t="b">
        <v>0</v>
      </c>
    </row>
    <row r="19" spans="1:12" ht="15">
      <c r="A19" s="84" t="s">
        <v>3836</v>
      </c>
      <c r="B19" s="84" t="s">
        <v>3832</v>
      </c>
      <c r="C19" s="84">
        <v>23</v>
      </c>
      <c r="D19" s="118">
        <v>0.005365877474139536</v>
      </c>
      <c r="E19" s="118">
        <v>2.0495347886550173</v>
      </c>
      <c r="F19" s="84" t="s">
        <v>4949</v>
      </c>
      <c r="G19" s="84" t="b">
        <v>0</v>
      </c>
      <c r="H19" s="84" t="b">
        <v>0</v>
      </c>
      <c r="I19" s="84" t="b">
        <v>0</v>
      </c>
      <c r="J19" s="84" t="b">
        <v>0</v>
      </c>
      <c r="K19" s="84" t="b">
        <v>0</v>
      </c>
      <c r="L19" s="84" t="b">
        <v>0</v>
      </c>
    </row>
    <row r="20" spans="1:12" ht="15">
      <c r="A20" s="84" t="s">
        <v>3832</v>
      </c>
      <c r="B20" s="84" t="s">
        <v>4472</v>
      </c>
      <c r="C20" s="84">
        <v>23</v>
      </c>
      <c r="D20" s="118">
        <v>0.005365877474139536</v>
      </c>
      <c r="E20" s="118">
        <v>2.164928207357087</v>
      </c>
      <c r="F20" s="84" t="s">
        <v>4949</v>
      </c>
      <c r="G20" s="84" t="b">
        <v>0</v>
      </c>
      <c r="H20" s="84" t="b">
        <v>0</v>
      </c>
      <c r="I20" s="84" t="b">
        <v>0</v>
      </c>
      <c r="J20" s="84" t="b">
        <v>0</v>
      </c>
      <c r="K20" s="84" t="b">
        <v>0</v>
      </c>
      <c r="L20" s="84" t="b">
        <v>0</v>
      </c>
    </row>
    <row r="21" spans="1:12" ht="15">
      <c r="A21" s="84" t="s">
        <v>4472</v>
      </c>
      <c r="B21" s="84" t="s">
        <v>3818</v>
      </c>
      <c r="C21" s="84">
        <v>23</v>
      </c>
      <c r="D21" s="118">
        <v>0.005365877474139536</v>
      </c>
      <c r="E21" s="118">
        <v>1.3382265662285981</v>
      </c>
      <c r="F21" s="84" t="s">
        <v>4949</v>
      </c>
      <c r="G21" s="84" t="b">
        <v>0</v>
      </c>
      <c r="H21" s="84" t="b">
        <v>0</v>
      </c>
      <c r="I21" s="84" t="b">
        <v>0</v>
      </c>
      <c r="J21" s="84" t="b">
        <v>0</v>
      </c>
      <c r="K21" s="84" t="b">
        <v>0</v>
      </c>
      <c r="L21" s="84" t="b">
        <v>0</v>
      </c>
    </row>
    <row r="22" spans="1:12" ht="15">
      <c r="A22" s="84" t="s">
        <v>3820</v>
      </c>
      <c r="B22" s="84" t="s">
        <v>4473</v>
      </c>
      <c r="C22" s="84">
        <v>23</v>
      </c>
      <c r="D22" s="118">
        <v>0.005365877474139536</v>
      </c>
      <c r="E22" s="118">
        <v>1.9081018741851592</v>
      </c>
      <c r="F22" s="84" t="s">
        <v>4949</v>
      </c>
      <c r="G22" s="84" t="b">
        <v>0</v>
      </c>
      <c r="H22" s="84" t="b">
        <v>0</v>
      </c>
      <c r="I22" s="84" t="b">
        <v>0</v>
      </c>
      <c r="J22" s="84" t="b">
        <v>0</v>
      </c>
      <c r="K22" s="84" t="b">
        <v>0</v>
      </c>
      <c r="L22" s="84" t="b">
        <v>0</v>
      </c>
    </row>
    <row r="23" spans="1:12" ht="15">
      <c r="A23" s="84" t="s">
        <v>4473</v>
      </c>
      <c r="B23" s="84" t="s">
        <v>3821</v>
      </c>
      <c r="C23" s="84">
        <v>23</v>
      </c>
      <c r="D23" s="118">
        <v>0.005365877474139536</v>
      </c>
      <c r="E23" s="118">
        <v>2.0652252941648603</v>
      </c>
      <c r="F23" s="84" t="s">
        <v>4949</v>
      </c>
      <c r="G23" s="84" t="b">
        <v>0</v>
      </c>
      <c r="H23" s="84" t="b">
        <v>0</v>
      </c>
      <c r="I23" s="84" t="b">
        <v>0</v>
      </c>
      <c r="J23" s="84" t="b">
        <v>0</v>
      </c>
      <c r="K23" s="84" t="b">
        <v>0</v>
      </c>
      <c r="L23" s="84" t="b">
        <v>0</v>
      </c>
    </row>
    <row r="24" spans="1:12" ht="15">
      <c r="A24" s="84" t="s">
        <v>3821</v>
      </c>
      <c r="B24" s="84" t="s">
        <v>3833</v>
      </c>
      <c r="C24" s="84">
        <v>23</v>
      </c>
      <c r="D24" s="118">
        <v>0.005365877474139536</v>
      </c>
      <c r="E24" s="118">
        <v>1.9218031518625474</v>
      </c>
      <c r="F24" s="84" t="s">
        <v>4949</v>
      </c>
      <c r="G24" s="84" t="b">
        <v>0</v>
      </c>
      <c r="H24" s="84" t="b">
        <v>0</v>
      </c>
      <c r="I24" s="84" t="b">
        <v>0</v>
      </c>
      <c r="J24" s="84" t="b">
        <v>0</v>
      </c>
      <c r="K24" s="84" t="b">
        <v>0</v>
      </c>
      <c r="L24" s="84" t="b">
        <v>0</v>
      </c>
    </row>
    <row r="25" spans="1:12" ht="15">
      <c r="A25" s="84" t="s">
        <v>359</v>
      </c>
      <c r="B25" s="84" t="s">
        <v>3756</v>
      </c>
      <c r="C25" s="84">
        <v>22</v>
      </c>
      <c r="D25" s="118">
        <v>0.005220292913313809</v>
      </c>
      <c r="E25" s="118">
        <v>2.137775961313472</v>
      </c>
      <c r="F25" s="84" t="s">
        <v>4949</v>
      </c>
      <c r="G25" s="84" t="b">
        <v>0</v>
      </c>
      <c r="H25" s="84" t="b">
        <v>0</v>
      </c>
      <c r="I25" s="84" t="b">
        <v>0</v>
      </c>
      <c r="J25" s="84" t="b">
        <v>0</v>
      </c>
      <c r="K25" s="84" t="b">
        <v>0</v>
      </c>
      <c r="L25" s="84" t="b">
        <v>0</v>
      </c>
    </row>
    <row r="26" spans="1:12" ht="15">
      <c r="A26" s="84" t="s">
        <v>3819</v>
      </c>
      <c r="B26" s="84" t="s">
        <v>3856</v>
      </c>
      <c r="C26" s="84">
        <v>16</v>
      </c>
      <c r="D26" s="118">
        <v>0.004253586819259307</v>
      </c>
      <c r="E26" s="118">
        <v>1.6387348867765157</v>
      </c>
      <c r="F26" s="84" t="s">
        <v>4949</v>
      </c>
      <c r="G26" s="84" t="b">
        <v>0</v>
      </c>
      <c r="H26" s="84" t="b">
        <v>0</v>
      </c>
      <c r="I26" s="84" t="b">
        <v>0</v>
      </c>
      <c r="J26" s="84" t="b">
        <v>0</v>
      </c>
      <c r="K26" s="84" t="b">
        <v>0</v>
      </c>
      <c r="L26" s="84" t="b">
        <v>0</v>
      </c>
    </row>
    <row r="27" spans="1:12" ht="15">
      <c r="A27" s="84" t="s">
        <v>3856</v>
      </c>
      <c r="B27" s="84" t="s">
        <v>3857</v>
      </c>
      <c r="C27" s="84">
        <v>16</v>
      </c>
      <c r="D27" s="118">
        <v>0.004253586819259307</v>
      </c>
      <c r="E27" s="118">
        <v>2.4258409798130858</v>
      </c>
      <c r="F27" s="84" t="s">
        <v>4949</v>
      </c>
      <c r="G27" s="84" t="b">
        <v>0</v>
      </c>
      <c r="H27" s="84" t="b">
        <v>0</v>
      </c>
      <c r="I27" s="84" t="b">
        <v>0</v>
      </c>
      <c r="J27" s="84" t="b">
        <v>0</v>
      </c>
      <c r="K27" s="84" t="b">
        <v>0</v>
      </c>
      <c r="L27" s="84" t="b">
        <v>0</v>
      </c>
    </row>
    <row r="28" spans="1:12" ht="15">
      <c r="A28" s="84" t="s">
        <v>3857</v>
      </c>
      <c r="B28" s="84" t="s">
        <v>3855</v>
      </c>
      <c r="C28" s="84">
        <v>16</v>
      </c>
      <c r="D28" s="118">
        <v>0.004253586819259307</v>
      </c>
      <c r="E28" s="118">
        <v>2.4258409798130858</v>
      </c>
      <c r="F28" s="84" t="s">
        <v>4949</v>
      </c>
      <c r="G28" s="84" t="b">
        <v>0</v>
      </c>
      <c r="H28" s="84" t="b">
        <v>0</v>
      </c>
      <c r="I28" s="84" t="b">
        <v>0</v>
      </c>
      <c r="J28" s="84" t="b">
        <v>0</v>
      </c>
      <c r="K28" s="84" t="b">
        <v>0</v>
      </c>
      <c r="L28" s="84" t="b">
        <v>0</v>
      </c>
    </row>
    <row r="29" spans="1:12" ht="15">
      <c r="A29" s="84" t="s">
        <v>3855</v>
      </c>
      <c r="B29" s="84" t="s">
        <v>3858</v>
      </c>
      <c r="C29" s="84">
        <v>16</v>
      </c>
      <c r="D29" s="118">
        <v>0.004253586819259307</v>
      </c>
      <c r="E29" s="118">
        <v>2.4258409798130858</v>
      </c>
      <c r="F29" s="84" t="s">
        <v>4949</v>
      </c>
      <c r="G29" s="84" t="b">
        <v>0</v>
      </c>
      <c r="H29" s="84" t="b">
        <v>0</v>
      </c>
      <c r="I29" s="84" t="b">
        <v>0</v>
      </c>
      <c r="J29" s="84" t="b">
        <v>0</v>
      </c>
      <c r="K29" s="84" t="b">
        <v>0</v>
      </c>
      <c r="L29" s="84" t="b">
        <v>0</v>
      </c>
    </row>
    <row r="30" spans="1:12" ht="15">
      <c r="A30" s="84" t="s">
        <v>3858</v>
      </c>
      <c r="B30" s="84" t="s">
        <v>3859</v>
      </c>
      <c r="C30" s="84">
        <v>16</v>
      </c>
      <c r="D30" s="118">
        <v>0.004253586819259307</v>
      </c>
      <c r="E30" s="118">
        <v>2.452169918535435</v>
      </c>
      <c r="F30" s="84" t="s">
        <v>4949</v>
      </c>
      <c r="G30" s="84" t="b">
        <v>0</v>
      </c>
      <c r="H30" s="84" t="b">
        <v>0</v>
      </c>
      <c r="I30" s="84" t="b">
        <v>0</v>
      </c>
      <c r="J30" s="84" t="b">
        <v>0</v>
      </c>
      <c r="K30" s="84" t="b">
        <v>0</v>
      </c>
      <c r="L30" s="84" t="b">
        <v>0</v>
      </c>
    </row>
    <row r="31" spans="1:12" ht="15">
      <c r="A31" s="84" t="s">
        <v>3859</v>
      </c>
      <c r="B31" s="84" t="s">
        <v>3860</v>
      </c>
      <c r="C31" s="84">
        <v>16</v>
      </c>
      <c r="D31" s="118">
        <v>0.004253586819259307</v>
      </c>
      <c r="E31" s="118">
        <v>2.3138672203691533</v>
      </c>
      <c r="F31" s="84" t="s">
        <v>4949</v>
      </c>
      <c r="G31" s="84" t="b">
        <v>0</v>
      </c>
      <c r="H31" s="84" t="b">
        <v>0</v>
      </c>
      <c r="I31" s="84" t="b">
        <v>0</v>
      </c>
      <c r="J31" s="84" t="b">
        <v>0</v>
      </c>
      <c r="K31" s="84" t="b">
        <v>0</v>
      </c>
      <c r="L31" s="84" t="b">
        <v>0</v>
      </c>
    </row>
    <row r="32" spans="1:12" ht="15">
      <c r="A32" s="84" t="s">
        <v>3860</v>
      </c>
      <c r="B32" s="84" t="s">
        <v>3818</v>
      </c>
      <c r="C32" s="84">
        <v>16</v>
      </c>
      <c r="D32" s="118">
        <v>0.004253586819259307</v>
      </c>
      <c r="E32" s="118">
        <v>1.2635929479316939</v>
      </c>
      <c r="F32" s="84" t="s">
        <v>4949</v>
      </c>
      <c r="G32" s="84" t="b">
        <v>0</v>
      </c>
      <c r="H32" s="84" t="b">
        <v>0</v>
      </c>
      <c r="I32" s="84" t="b">
        <v>0</v>
      </c>
      <c r="J32" s="84" t="b">
        <v>0</v>
      </c>
      <c r="K32" s="84" t="b">
        <v>0</v>
      </c>
      <c r="L32" s="84" t="b">
        <v>0</v>
      </c>
    </row>
    <row r="33" spans="1:12" ht="15">
      <c r="A33" s="84" t="s">
        <v>3818</v>
      </c>
      <c r="B33" s="84" t="s">
        <v>3861</v>
      </c>
      <c r="C33" s="84">
        <v>16</v>
      </c>
      <c r="D33" s="118">
        <v>0.004253586819259307</v>
      </c>
      <c r="E33" s="118">
        <v>1.3844482946548606</v>
      </c>
      <c r="F33" s="84" t="s">
        <v>4949</v>
      </c>
      <c r="G33" s="84" t="b">
        <v>0</v>
      </c>
      <c r="H33" s="84" t="b">
        <v>0</v>
      </c>
      <c r="I33" s="84" t="b">
        <v>0</v>
      </c>
      <c r="J33" s="84" t="b">
        <v>0</v>
      </c>
      <c r="K33" s="84" t="b">
        <v>0</v>
      </c>
      <c r="L33" s="84" t="b">
        <v>0</v>
      </c>
    </row>
    <row r="34" spans="1:12" ht="15">
      <c r="A34" s="84" t="s">
        <v>3861</v>
      </c>
      <c r="B34" s="84" t="s">
        <v>3862</v>
      </c>
      <c r="C34" s="84">
        <v>16</v>
      </c>
      <c r="D34" s="118">
        <v>0.004253586819259307</v>
      </c>
      <c r="E34" s="118">
        <v>2.452169918535435</v>
      </c>
      <c r="F34" s="84" t="s">
        <v>4949</v>
      </c>
      <c r="G34" s="84" t="b">
        <v>0</v>
      </c>
      <c r="H34" s="84" t="b">
        <v>0</v>
      </c>
      <c r="I34" s="84" t="b">
        <v>0</v>
      </c>
      <c r="J34" s="84" t="b">
        <v>0</v>
      </c>
      <c r="K34" s="84" t="b">
        <v>0</v>
      </c>
      <c r="L34" s="84" t="b">
        <v>0</v>
      </c>
    </row>
    <row r="35" spans="1:12" ht="15">
      <c r="A35" s="84" t="s">
        <v>3862</v>
      </c>
      <c r="B35" s="84" t="s">
        <v>4476</v>
      </c>
      <c r="C35" s="84">
        <v>16</v>
      </c>
      <c r="D35" s="118">
        <v>0.004253586819259307</v>
      </c>
      <c r="E35" s="118">
        <v>2.4010173960880534</v>
      </c>
      <c r="F35" s="84" t="s">
        <v>4949</v>
      </c>
      <c r="G35" s="84" t="b">
        <v>0</v>
      </c>
      <c r="H35" s="84" t="b">
        <v>0</v>
      </c>
      <c r="I35" s="84" t="b">
        <v>0</v>
      </c>
      <c r="J35" s="84" t="b">
        <v>0</v>
      </c>
      <c r="K35" s="84" t="b">
        <v>0</v>
      </c>
      <c r="L35" s="84" t="b">
        <v>0</v>
      </c>
    </row>
    <row r="36" spans="1:12" ht="15">
      <c r="A36" s="84" t="s">
        <v>4476</v>
      </c>
      <c r="B36" s="84" t="s">
        <v>4478</v>
      </c>
      <c r="C36" s="84">
        <v>16</v>
      </c>
      <c r="D36" s="118">
        <v>0.004253586819259307</v>
      </c>
      <c r="E36" s="118">
        <v>2.4010173960880534</v>
      </c>
      <c r="F36" s="84" t="s">
        <v>4949</v>
      </c>
      <c r="G36" s="84" t="b">
        <v>0</v>
      </c>
      <c r="H36" s="84" t="b">
        <v>0</v>
      </c>
      <c r="I36" s="84" t="b">
        <v>0</v>
      </c>
      <c r="J36" s="84" t="b">
        <v>0</v>
      </c>
      <c r="K36" s="84" t="b">
        <v>0</v>
      </c>
      <c r="L36" s="84" t="b">
        <v>0</v>
      </c>
    </row>
    <row r="37" spans="1:12" ht="15">
      <c r="A37" s="84" t="s">
        <v>3840</v>
      </c>
      <c r="B37" s="84" t="s">
        <v>3818</v>
      </c>
      <c r="C37" s="84">
        <v>15</v>
      </c>
      <c r="D37" s="118">
        <v>0.004074567641817198</v>
      </c>
      <c r="E37" s="118">
        <v>1.2132878296202982</v>
      </c>
      <c r="F37" s="84" t="s">
        <v>4949</v>
      </c>
      <c r="G37" s="84" t="b">
        <v>0</v>
      </c>
      <c r="H37" s="84" t="b">
        <v>0</v>
      </c>
      <c r="I37" s="84" t="b">
        <v>0</v>
      </c>
      <c r="J37" s="84" t="b">
        <v>0</v>
      </c>
      <c r="K37" s="84" t="b">
        <v>0</v>
      </c>
      <c r="L37" s="84" t="b">
        <v>0</v>
      </c>
    </row>
    <row r="38" spans="1:12" ht="15">
      <c r="A38" s="84" t="s">
        <v>426</v>
      </c>
      <c r="B38" s="84" t="s">
        <v>3819</v>
      </c>
      <c r="C38" s="84">
        <v>15</v>
      </c>
      <c r="D38" s="118">
        <v>0.004074567641817198</v>
      </c>
      <c r="E38" s="118">
        <v>1.669518166925115</v>
      </c>
      <c r="F38" s="84" t="s">
        <v>4949</v>
      </c>
      <c r="G38" s="84" t="b">
        <v>0</v>
      </c>
      <c r="H38" s="84" t="b">
        <v>0</v>
      </c>
      <c r="I38" s="84" t="b">
        <v>0</v>
      </c>
      <c r="J38" s="84" t="b">
        <v>0</v>
      </c>
      <c r="K38" s="84" t="b">
        <v>0</v>
      </c>
      <c r="L38" s="84" t="b">
        <v>0</v>
      </c>
    </row>
    <row r="39" spans="1:12" ht="15">
      <c r="A39" s="84" t="s">
        <v>4478</v>
      </c>
      <c r="B39" s="84" t="s">
        <v>4479</v>
      </c>
      <c r="C39" s="84">
        <v>15</v>
      </c>
      <c r="D39" s="118">
        <v>0.004074567641817198</v>
      </c>
      <c r="E39" s="118">
        <v>2.452169918535435</v>
      </c>
      <c r="F39" s="84" t="s">
        <v>4949</v>
      </c>
      <c r="G39" s="84" t="b">
        <v>0</v>
      </c>
      <c r="H39" s="84" t="b">
        <v>0</v>
      </c>
      <c r="I39" s="84" t="b">
        <v>0</v>
      </c>
      <c r="J39" s="84" t="b">
        <v>0</v>
      </c>
      <c r="K39" s="84" t="b">
        <v>0</v>
      </c>
      <c r="L39" s="84" t="b">
        <v>0</v>
      </c>
    </row>
    <row r="40" spans="1:12" ht="15">
      <c r="A40" s="84" t="s">
        <v>3847</v>
      </c>
      <c r="B40" s="84" t="s">
        <v>3848</v>
      </c>
      <c r="C40" s="84">
        <v>15</v>
      </c>
      <c r="D40" s="118">
        <v>0.005552638443303141</v>
      </c>
      <c r="E40" s="118">
        <v>2.346659733765461</v>
      </c>
      <c r="F40" s="84" t="s">
        <v>4949</v>
      </c>
      <c r="G40" s="84" t="b">
        <v>0</v>
      </c>
      <c r="H40" s="84" t="b">
        <v>0</v>
      </c>
      <c r="I40" s="84" t="b">
        <v>0</v>
      </c>
      <c r="J40" s="84" t="b">
        <v>0</v>
      </c>
      <c r="K40" s="84" t="b">
        <v>0</v>
      </c>
      <c r="L40" s="84" t="b">
        <v>0</v>
      </c>
    </row>
    <row r="41" spans="1:12" ht="15">
      <c r="A41" s="84" t="s">
        <v>4480</v>
      </c>
      <c r="B41" s="84" t="s">
        <v>3818</v>
      </c>
      <c r="C41" s="84">
        <v>14</v>
      </c>
      <c r="D41" s="118">
        <v>0.0038895644804181097</v>
      </c>
      <c r="E41" s="118">
        <v>1.3082633428511548</v>
      </c>
      <c r="F41" s="84" t="s">
        <v>4949</v>
      </c>
      <c r="G41" s="84" t="b">
        <v>0</v>
      </c>
      <c r="H41" s="84" t="b">
        <v>0</v>
      </c>
      <c r="I41" s="84" t="b">
        <v>0</v>
      </c>
      <c r="J41" s="84" t="b">
        <v>0</v>
      </c>
      <c r="K41" s="84" t="b">
        <v>0</v>
      </c>
      <c r="L41" s="84" t="b">
        <v>0</v>
      </c>
    </row>
    <row r="42" spans="1:12" ht="15">
      <c r="A42" s="84" t="s">
        <v>3866</v>
      </c>
      <c r="B42" s="84" t="s">
        <v>3865</v>
      </c>
      <c r="C42" s="84">
        <v>12</v>
      </c>
      <c r="D42" s="118">
        <v>0.0034998276277240343</v>
      </c>
      <c r="E42" s="118">
        <v>2.1791686464716973</v>
      </c>
      <c r="F42" s="84" t="s">
        <v>4949</v>
      </c>
      <c r="G42" s="84" t="b">
        <v>0</v>
      </c>
      <c r="H42" s="84" t="b">
        <v>0</v>
      </c>
      <c r="I42" s="84" t="b">
        <v>0</v>
      </c>
      <c r="J42" s="84" t="b">
        <v>0</v>
      </c>
      <c r="K42" s="84" t="b">
        <v>0</v>
      </c>
      <c r="L42" s="84" t="b">
        <v>0</v>
      </c>
    </row>
    <row r="43" spans="1:12" ht="15">
      <c r="A43" s="84" t="s">
        <v>3867</v>
      </c>
      <c r="B43" s="84" t="s">
        <v>3868</v>
      </c>
      <c r="C43" s="84">
        <v>12</v>
      </c>
      <c r="D43" s="118">
        <v>0.0034998276277240343</v>
      </c>
      <c r="E43" s="118">
        <v>2.5771086551437348</v>
      </c>
      <c r="F43" s="84" t="s">
        <v>4949</v>
      </c>
      <c r="G43" s="84" t="b">
        <v>0</v>
      </c>
      <c r="H43" s="84" t="b">
        <v>0</v>
      </c>
      <c r="I43" s="84" t="b">
        <v>0</v>
      </c>
      <c r="J43" s="84" t="b">
        <v>0</v>
      </c>
      <c r="K43" s="84" t="b">
        <v>0</v>
      </c>
      <c r="L43" s="84" t="b">
        <v>0</v>
      </c>
    </row>
    <row r="44" spans="1:12" ht="15">
      <c r="A44" s="84" t="s">
        <v>3869</v>
      </c>
      <c r="B44" s="84" t="s">
        <v>3870</v>
      </c>
      <c r="C44" s="84">
        <v>12</v>
      </c>
      <c r="D44" s="118">
        <v>0.003593479575405323</v>
      </c>
      <c r="E44" s="118">
        <v>2.5771086551437348</v>
      </c>
      <c r="F44" s="84" t="s">
        <v>4949</v>
      </c>
      <c r="G44" s="84" t="b">
        <v>0</v>
      </c>
      <c r="H44" s="84" t="b">
        <v>0</v>
      </c>
      <c r="I44" s="84" t="b">
        <v>0</v>
      </c>
      <c r="J44" s="84" t="b">
        <v>0</v>
      </c>
      <c r="K44" s="84" t="b">
        <v>0</v>
      </c>
      <c r="L44" s="84" t="b">
        <v>0</v>
      </c>
    </row>
    <row r="45" spans="1:12" ht="15">
      <c r="A45" s="84" t="s">
        <v>3865</v>
      </c>
      <c r="B45" s="84" t="s">
        <v>3871</v>
      </c>
      <c r="C45" s="84">
        <v>11</v>
      </c>
      <c r="D45" s="118">
        <v>0.003294022944121546</v>
      </c>
      <c r="E45" s="118">
        <v>2.1791686464716973</v>
      </c>
      <c r="F45" s="84" t="s">
        <v>4949</v>
      </c>
      <c r="G45" s="84" t="b">
        <v>0</v>
      </c>
      <c r="H45" s="84" t="b">
        <v>0</v>
      </c>
      <c r="I45" s="84" t="b">
        <v>0</v>
      </c>
      <c r="J45" s="84" t="b">
        <v>0</v>
      </c>
      <c r="K45" s="84" t="b">
        <v>0</v>
      </c>
      <c r="L45" s="84" t="b">
        <v>0</v>
      </c>
    </row>
    <row r="46" spans="1:12" ht="15">
      <c r="A46" s="84" t="s">
        <v>3871</v>
      </c>
      <c r="B46" s="84" t="s">
        <v>3864</v>
      </c>
      <c r="C46" s="84">
        <v>11</v>
      </c>
      <c r="D46" s="118">
        <v>0.003294022944121546</v>
      </c>
      <c r="E46" s="118">
        <v>2.258349892519322</v>
      </c>
      <c r="F46" s="84" t="s">
        <v>4949</v>
      </c>
      <c r="G46" s="84" t="b">
        <v>0</v>
      </c>
      <c r="H46" s="84" t="b">
        <v>0</v>
      </c>
      <c r="I46" s="84" t="b">
        <v>0</v>
      </c>
      <c r="J46" s="84" t="b">
        <v>0</v>
      </c>
      <c r="K46" s="84" t="b">
        <v>0</v>
      </c>
      <c r="L46" s="84" t="b">
        <v>0</v>
      </c>
    </row>
    <row r="47" spans="1:12" ht="15">
      <c r="A47" s="84" t="s">
        <v>3864</v>
      </c>
      <c r="B47" s="84" t="s">
        <v>3872</v>
      </c>
      <c r="C47" s="84">
        <v>11</v>
      </c>
      <c r="D47" s="118">
        <v>0.003294022944121546</v>
      </c>
      <c r="E47" s="118">
        <v>2.258349892519322</v>
      </c>
      <c r="F47" s="84" t="s">
        <v>4949</v>
      </c>
      <c r="G47" s="84" t="b">
        <v>0</v>
      </c>
      <c r="H47" s="84" t="b">
        <v>0</v>
      </c>
      <c r="I47" s="84" t="b">
        <v>0</v>
      </c>
      <c r="J47" s="84" t="b">
        <v>0</v>
      </c>
      <c r="K47" s="84" t="b">
        <v>0</v>
      </c>
      <c r="L47" s="84" t="b">
        <v>0</v>
      </c>
    </row>
    <row r="48" spans="1:12" ht="15">
      <c r="A48" s="84" t="s">
        <v>3872</v>
      </c>
      <c r="B48" s="84" t="s">
        <v>4487</v>
      </c>
      <c r="C48" s="84">
        <v>11</v>
      </c>
      <c r="D48" s="118">
        <v>0.003294022944121546</v>
      </c>
      <c r="E48" s="118">
        <v>2.6148972160331345</v>
      </c>
      <c r="F48" s="84" t="s">
        <v>4949</v>
      </c>
      <c r="G48" s="84" t="b">
        <v>0</v>
      </c>
      <c r="H48" s="84" t="b">
        <v>0</v>
      </c>
      <c r="I48" s="84" t="b">
        <v>0</v>
      </c>
      <c r="J48" s="84" t="b">
        <v>0</v>
      </c>
      <c r="K48" s="84" t="b">
        <v>0</v>
      </c>
      <c r="L48" s="84" t="b">
        <v>0</v>
      </c>
    </row>
    <row r="49" spans="1:12" ht="15">
      <c r="A49" s="84" t="s">
        <v>4487</v>
      </c>
      <c r="B49" s="84" t="s">
        <v>4474</v>
      </c>
      <c r="C49" s="84">
        <v>11</v>
      </c>
      <c r="D49" s="118">
        <v>0.003294022944121546</v>
      </c>
      <c r="E49" s="118">
        <v>2.4010173960880534</v>
      </c>
      <c r="F49" s="84" t="s">
        <v>4949</v>
      </c>
      <c r="G49" s="84" t="b">
        <v>0</v>
      </c>
      <c r="H49" s="84" t="b">
        <v>0</v>
      </c>
      <c r="I49" s="84" t="b">
        <v>0</v>
      </c>
      <c r="J49" s="84" t="b">
        <v>1</v>
      </c>
      <c r="K49" s="84" t="b">
        <v>0</v>
      </c>
      <c r="L49" s="84" t="b">
        <v>0</v>
      </c>
    </row>
    <row r="50" spans="1:12" ht="15">
      <c r="A50" s="84" t="s">
        <v>4474</v>
      </c>
      <c r="B50" s="84" t="s">
        <v>3864</v>
      </c>
      <c r="C50" s="84">
        <v>11</v>
      </c>
      <c r="D50" s="118">
        <v>0.003294022944121546</v>
      </c>
      <c r="E50" s="118">
        <v>2.044470072574241</v>
      </c>
      <c r="F50" s="84" t="s">
        <v>4949</v>
      </c>
      <c r="G50" s="84" t="b">
        <v>1</v>
      </c>
      <c r="H50" s="84" t="b">
        <v>0</v>
      </c>
      <c r="I50" s="84" t="b">
        <v>0</v>
      </c>
      <c r="J50" s="84" t="b">
        <v>0</v>
      </c>
      <c r="K50" s="84" t="b">
        <v>0</v>
      </c>
      <c r="L50" s="84" t="b">
        <v>0</v>
      </c>
    </row>
    <row r="51" spans="1:12" ht="15">
      <c r="A51" s="84" t="s">
        <v>3864</v>
      </c>
      <c r="B51" s="84" t="s">
        <v>4488</v>
      </c>
      <c r="C51" s="84">
        <v>11</v>
      </c>
      <c r="D51" s="118">
        <v>0.003294022944121546</v>
      </c>
      <c r="E51" s="118">
        <v>2.258349892519322</v>
      </c>
      <c r="F51" s="84" t="s">
        <v>4949</v>
      </c>
      <c r="G51" s="84" t="b">
        <v>0</v>
      </c>
      <c r="H51" s="84" t="b">
        <v>0</v>
      </c>
      <c r="I51" s="84" t="b">
        <v>0</v>
      </c>
      <c r="J51" s="84" t="b">
        <v>0</v>
      </c>
      <c r="K51" s="84" t="b">
        <v>0</v>
      </c>
      <c r="L51" s="84" t="b">
        <v>0</v>
      </c>
    </row>
    <row r="52" spans="1:12" ht="15">
      <c r="A52" s="84" t="s">
        <v>4488</v>
      </c>
      <c r="B52" s="84" t="s">
        <v>3867</v>
      </c>
      <c r="C52" s="84">
        <v>11</v>
      </c>
      <c r="D52" s="118">
        <v>0.003294022944121546</v>
      </c>
      <c r="E52" s="118">
        <v>2.5771086551437348</v>
      </c>
      <c r="F52" s="84" t="s">
        <v>4949</v>
      </c>
      <c r="G52" s="84" t="b">
        <v>0</v>
      </c>
      <c r="H52" s="84" t="b">
        <v>0</v>
      </c>
      <c r="I52" s="84" t="b">
        <v>0</v>
      </c>
      <c r="J52" s="84" t="b">
        <v>0</v>
      </c>
      <c r="K52" s="84" t="b">
        <v>0</v>
      </c>
      <c r="L52" s="84" t="b">
        <v>0</v>
      </c>
    </row>
    <row r="53" spans="1:12" ht="15">
      <c r="A53" s="84" t="s">
        <v>3868</v>
      </c>
      <c r="B53" s="84" t="s">
        <v>3869</v>
      </c>
      <c r="C53" s="84">
        <v>11</v>
      </c>
      <c r="D53" s="118">
        <v>0.003294022944121546</v>
      </c>
      <c r="E53" s="118">
        <v>2.539320094254335</v>
      </c>
      <c r="F53" s="84" t="s">
        <v>4949</v>
      </c>
      <c r="G53" s="84" t="b">
        <v>0</v>
      </c>
      <c r="H53" s="84" t="b">
        <v>0</v>
      </c>
      <c r="I53" s="84" t="b">
        <v>0</v>
      </c>
      <c r="J53" s="84" t="b">
        <v>0</v>
      </c>
      <c r="K53" s="84" t="b">
        <v>0</v>
      </c>
      <c r="L53" s="84" t="b">
        <v>0</v>
      </c>
    </row>
    <row r="54" spans="1:12" ht="15">
      <c r="A54" s="84" t="s">
        <v>3870</v>
      </c>
      <c r="B54" s="84" t="s">
        <v>4489</v>
      </c>
      <c r="C54" s="84">
        <v>11</v>
      </c>
      <c r="D54" s="118">
        <v>0.003294022944121546</v>
      </c>
      <c r="E54" s="118">
        <v>2.5771086551437348</v>
      </c>
      <c r="F54" s="84" t="s">
        <v>4949</v>
      </c>
      <c r="G54" s="84" t="b">
        <v>0</v>
      </c>
      <c r="H54" s="84" t="b">
        <v>0</v>
      </c>
      <c r="I54" s="84" t="b">
        <v>0</v>
      </c>
      <c r="J54" s="84" t="b">
        <v>0</v>
      </c>
      <c r="K54" s="84" t="b">
        <v>0</v>
      </c>
      <c r="L54" s="84" t="b">
        <v>0</v>
      </c>
    </row>
    <row r="55" spans="1:12" ht="15">
      <c r="A55" s="84" t="s">
        <v>3851</v>
      </c>
      <c r="B55" s="84" t="s">
        <v>3852</v>
      </c>
      <c r="C55" s="84">
        <v>10</v>
      </c>
      <c r="D55" s="118">
        <v>0.0030800530645069654</v>
      </c>
      <c r="E55" s="118">
        <v>2.2760786594797535</v>
      </c>
      <c r="F55" s="84" t="s">
        <v>4949</v>
      </c>
      <c r="G55" s="84" t="b">
        <v>0</v>
      </c>
      <c r="H55" s="84" t="b">
        <v>0</v>
      </c>
      <c r="I55" s="84" t="b">
        <v>0</v>
      </c>
      <c r="J55" s="84" t="b">
        <v>0</v>
      </c>
      <c r="K55" s="84" t="b">
        <v>0</v>
      </c>
      <c r="L55" s="84" t="b">
        <v>0</v>
      </c>
    </row>
    <row r="56" spans="1:12" ht="15">
      <c r="A56" s="84" t="s">
        <v>403</v>
      </c>
      <c r="B56" s="84" t="s">
        <v>3866</v>
      </c>
      <c r="C56" s="84">
        <v>10</v>
      </c>
      <c r="D56" s="118">
        <v>0.0030800530645069654</v>
      </c>
      <c r="E56" s="118">
        <v>2.3596247109298285</v>
      </c>
      <c r="F56" s="84" t="s">
        <v>4949</v>
      </c>
      <c r="G56" s="84" t="b">
        <v>0</v>
      </c>
      <c r="H56" s="84" t="b">
        <v>0</v>
      </c>
      <c r="I56" s="84" t="b">
        <v>0</v>
      </c>
      <c r="J56" s="84" t="b">
        <v>0</v>
      </c>
      <c r="K56" s="84" t="b">
        <v>0</v>
      </c>
      <c r="L56" s="84" t="b">
        <v>0</v>
      </c>
    </row>
    <row r="57" spans="1:12" ht="15">
      <c r="A57" s="84" t="s">
        <v>3874</v>
      </c>
      <c r="B57" s="84" t="s">
        <v>3875</v>
      </c>
      <c r="C57" s="84">
        <v>10</v>
      </c>
      <c r="D57" s="118">
        <v>0.0030800530645069654</v>
      </c>
      <c r="E57" s="118">
        <v>2.5771086551437348</v>
      </c>
      <c r="F57" s="84" t="s">
        <v>4949</v>
      </c>
      <c r="G57" s="84" t="b">
        <v>0</v>
      </c>
      <c r="H57" s="84" t="b">
        <v>0</v>
      </c>
      <c r="I57" s="84" t="b">
        <v>0</v>
      </c>
      <c r="J57" s="84" t="b">
        <v>0</v>
      </c>
      <c r="K57" s="84" t="b">
        <v>0</v>
      </c>
      <c r="L57" s="84" t="b">
        <v>0</v>
      </c>
    </row>
    <row r="58" spans="1:12" ht="15">
      <c r="A58" s="84" t="s">
        <v>3875</v>
      </c>
      <c r="B58" s="84" t="s">
        <v>3822</v>
      </c>
      <c r="C58" s="84">
        <v>10</v>
      </c>
      <c r="D58" s="118">
        <v>0.0030800530645069654</v>
      </c>
      <c r="E58" s="118">
        <v>2.0765063045745498</v>
      </c>
      <c r="F58" s="84" t="s">
        <v>4949</v>
      </c>
      <c r="G58" s="84" t="b">
        <v>0</v>
      </c>
      <c r="H58" s="84" t="b">
        <v>0</v>
      </c>
      <c r="I58" s="84" t="b">
        <v>0</v>
      </c>
      <c r="J58" s="84" t="b">
        <v>0</v>
      </c>
      <c r="K58" s="84" t="b">
        <v>0</v>
      </c>
      <c r="L58" s="84" t="b">
        <v>0</v>
      </c>
    </row>
    <row r="59" spans="1:12" ht="15">
      <c r="A59" s="84" t="s">
        <v>3822</v>
      </c>
      <c r="B59" s="84" t="s">
        <v>3820</v>
      </c>
      <c r="C59" s="84">
        <v>10</v>
      </c>
      <c r="D59" s="118">
        <v>0.0030800530645069654</v>
      </c>
      <c r="E59" s="118">
        <v>1.7039818915292344</v>
      </c>
      <c r="F59" s="84" t="s">
        <v>4949</v>
      </c>
      <c r="G59" s="84" t="b">
        <v>0</v>
      </c>
      <c r="H59" s="84" t="b">
        <v>0</v>
      </c>
      <c r="I59" s="84" t="b">
        <v>0</v>
      </c>
      <c r="J59" s="84" t="b">
        <v>0</v>
      </c>
      <c r="K59" s="84" t="b">
        <v>0</v>
      </c>
      <c r="L59" s="84" t="b">
        <v>0</v>
      </c>
    </row>
    <row r="60" spans="1:12" ht="15">
      <c r="A60" s="84" t="s">
        <v>3820</v>
      </c>
      <c r="B60" s="84" t="s">
        <v>3876</v>
      </c>
      <c r="C60" s="84">
        <v>10</v>
      </c>
      <c r="D60" s="118">
        <v>0.0030800530645069654</v>
      </c>
      <c r="E60" s="118">
        <v>1.9081018741851592</v>
      </c>
      <c r="F60" s="84" t="s">
        <v>4949</v>
      </c>
      <c r="G60" s="84" t="b">
        <v>0</v>
      </c>
      <c r="H60" s="84" t="b">
        <v>0</v>
      </c>
      <c r="I60" s="84" t="b">
        <v>0</v>
      </c>
      <c r="J60" s="84" t="b">
        <v>0</v>
      </c>
      <c r="K60" s="84" t="b">
        <v>0</v>
      </c>
      <c r="L60" s="84" t="b">
        <v>0</v>
      </c>
    </row>
    <row r="61" spans="1:12" ht="15">
      <c r="A61" s="84" t="s">
        <v>3876</v>
      </c>
      <c r="B61" s="84" t="s">
        <v>3877</v>
      </c>
      <c r="C61" s="84">
        <v>10</v>
      </c>
      <c r="D61" s="118">
        <v>0.0030800530645069654</v>
      </c>
      <c r="E61" s="118">
        <v>2.4258409798130858</v>
      </c>
      <c r="F61" s="84" t="s">
        <v>4949</v>
      </c>
      <c r="G61" s="84" t="b">
        <v>0</v>
      </c>
      <c r="H61" s="84" t="b">
        <v>0</v>
      </c>
      <c r="I61" s="84" t="b">
        <v>0</v>
      </c>
      <c r="J61" s="84" t="b">
        <v>0</v>
      </c>
      <c r="K61" s="84" t="b">
        <v>0</v>
      </c>
      <c r="L61" s="84" t="b">
        <v>0</v>
      </c>
    </row>
    <row r="62" spans="1:12" ht="15">
      <c r="A62" s="84" t="s">
        <v>3877</v>
      </c>
      <c r="B62" s="84" t="s">
        <v>3878</v>
      </c>
      <c r="C62" s="84">
        <v>10</v>
      </c>
      <c r="D62" s="118">
        <v>0.0030800530645069654</v>
      </c>
      <c r="E62" s="118">
        <v>2.304107383079997</v>
      </c>
      <c r="F62" s="84" t="s">
        <v>4949</v>
      </c>
      <c r="G62" s="84" t="b">
        <v>0</v>
      </c>
      <c r="H62" s="84" t="b">
        <v>0</v>
      </c>
      <c r="I62" s="84" t="b">
        <v>0</v>
      </c>
      <c r="J62" s="84" t="b">
        <v>0</v>
      </c>
      <c r="K62" s="84" t="b">
        <v>0</v>
      </c>
      <c r="L62" s="84" t="b">
        <v>0</v>
      </c>
    </row>
    <row r="63" spans="1:12" ht="15">
      <c r="A63" s="84" t="s">
        <v>3881</v>
      </c>
      <c r="B63" s="84" t="s">
        <v>3882</v>
      </c>
      <c r="C63" s="84">
        <v>10</v>
      </c>
      <c r="D63" s="118">
        <v>0.0030800530645069654</v>
      </c>
      <c r="E63" s="118">
        <v>2.2797129441348476</v>
      </c>
      <c r="F63" s="84" t="s">
        <v>4949</v>
      </c>
      <c r="G63" s="84" t="b">
        <v>0</v>
      </c>
      <c r="H63" s="84" t="b">
        <v>0</v>
      </c>
      <c r="I63" s="84" t="b">
        <v>0</v>
      </c>
      <c r="J63" s="84" t="b">
        <v>0</v>
      </c>
      <c r="K63" s="84" t="b">
        <v>0</v>
      </c>
      <c r="L63" s="84" t="b">
        <v>0</v>
      </c>
    </row>
    <row r="64" spans="1:12" ht="15">
      <c r="A64" s="84" t="s">
        <v>3882</v>
      </c>
      <c r="B64" s="84" t="s">
        <v>3883</v>
      </c>
      <c r="C64" s="84">
        <v>10</v>
      </c>
      <c r="D64" s="118">
        <v>0.0030800530645069654</v>
      </c>
      <c r="E64" s="118">
        <v>2.3340706064574404</v>
      </c>
      <c r="F64" s="84" t="s">
        <v>4949</v>
      </c>
      <c r="G64" s="84" t="b">
        <v>0</v>
      </c>
      <c r="H64" s="84" t="b">
        <v>0</v>
      </c>
      <c r="I64" s="84" t="b">
        <v>0</v>
      </c>
      <c r="J64" s="84" t="b">
        <v>0</v>
      </c>
      <c r="K64" s="84" t="b">
        <v>0</v>
      </c>
      <c r="L64" s="84" t="b">
        <v>0</v>
      </c>
    </row>
    <row r="65" spans="1:12" ht="15">
      <c r="A65" s="84" t="s">
        <v>3883</v>
      </c>
      <c r="B65" s="84" t="s">
        <v>3884</v>
      </c>
      <c r="C65" s="84">
        <v>10</v>
      </c>
      <c r="D65" s="118">
        <v>0.0030800530645069654</v>
      </c>
      <c r="E65" s="118">
        <v>2.438805956977453</v>
      </c>
      <c r="F65" s="84" t="s">
        <v>4949</v>
      </c>
      <c r="G65" s="84" t="b">
        <v>0</v>
      </c>
      <c r="H65" s="84" t="b">
        <v>0</v>
      </c>
      <c r="I65" s="84" t="b">
        <v>0</v>
      </c>
      <c r="J65" s="84" t="b">
        <v>0</v>
      </c>
      <c r="K65" s="84" t="b">
        <v>0</v>
      </c>
      <c r="L65" s="84" t="b">
        <v>0</v>
      </c>
    </row>
    <row r="66" spans="1:12" ht="15">
      <c r="A66" s="84" t="s">
        <v>3884</v>
      </c>
      <c r="B66" s="84" t="s">
        <v>3885</v>
      </c>
      <c r="C66" s="84">
        <v>10</v>
      </c>
      <c r="D66" s="118">
        <v>0.0030800530645069654</v>
      </c>
      <c r="E66" s="118">
        <v>2.41077723337721</v>
      </c>
      <c r="F66" s="84" t="s">
        <v>4949</v>
      </c>
      <c r="G66" s="84" t="b">
        <v>0</v>
      </c>
      <c r="H66" s="84" t="b">
        <v>0</v>
      </c>
      <c r="I66" s="84" t="b">
        <v>0</v>
      </c>
      <c r="J66" s="84" t="b">
        <v>0</v>
      </c>
      <c r="K66" s="84" t="b">
        <v>0</v>
      </c>
      <c r="L66" s="84" t="b">
        <v>0</v>
      </c>
    </row>
    <row r="67" spans="1:12" ht="15">
      <c r="A67" s="84" t="s">
        <v>3885</v>
      </c>
      <c r="B67" s="84" t="s">
        <v>3886</v>
      </c>
      <c r="C67" s="84">
        <v>10</v>
      </c>
      <c r="D67" s="118">
        <v>0.0030800530645069654</v>
      </c>
      <c r="E67" s="118">
        <v>2.452169918535435</v>
      </c>
      <c r="F67" s="84" t="s">
        <v>4949</v>
      </c>
      <c r="G67" s="84" t="b">
        <v>0</v>
      </c>
      <c r="H67" s="84" t="b">
        <v>0</v>
      </c>
      <c r="I67" s="84" t="b">
        <v>0</v>
      </c>
      <c r="J67" s="84" t="b">
        <v>0</v>
      </c>
      <c r="K67" s="84" t="b">
        <v>0</v>
      </c>
      <c r="L67" s="84" t="b">
        <v>0</v>
      </c>
    </row>
    <row r="68" spans="1:12" ht="15">
      <c r="A68" s="84" t="s">
        <v>3886</v>
      </c>
      <c r="B68" s="84" t="s">
        <v>3887</v>
      </c>
      <c r="C68" s="84">
        <v>10</v>
      </c>
      <c r="D68" s="118">
        <v>0.0030800530645069654</v>
      </c>
      <c r="E68" s="118">
        <v>2.6562899011913594</v>
      </c>
      <c r="F68" s="84" t="s">
        <v>4949</v>
      </c>
      <c r="G68" s="84" t="b">
        <v>0</v>
      </c>
      <c r="H68" s="84" t="b">
        <v>0</v>
      </c>
      <c r="I68" s="84" t="b">
        <v>0</v>
      </c>
      <c r="J68" s="84" t="b">
        <v>0</v>
      </c>
      <c r="K68" s="84" t="b">
        <v>0</v>
      </c>
      <c r="L68" s="84" t="b">
        <v>0</v>
      </c>
    </row>
    <row r="69" spans="1:12" ht="15">
      <c r="A69" s="84" t="s">
        <v>3887</v>
      </c>
      <c r="B69" s="84" t="s">
        <v>3888</v>
      </c>
      <c r="C69" s="84">
        <v>10</v>
      </c>
      <c r="D69" s="118">
        <v>0.0030800530645069654</v>
      </c>
      <c r="E69" s="118">
        <v>2.4258409798130858</v>
      </c>
      <c r="F69" s="84" t="s">
        <v>4949</v>
      </c>
      <c r="G69" s="84" t="b">
        <v>0</v>
      </c>
      <c r="H69" s="84" t="b">
        <v>0</v>
      </c>
      <c r="I69" s="84" t="b">
        <v>0</v>
      </c>
      <c r="J69" s="84" t="b">
        <v>0</v>
      </c>
      <c r="K69" s="84" t="b">
        <v>0</v>
      </c>
      <c r="L69" s="84" t="b">
        <v>0</v>
      </c>
    </row>
    <row r="70" spans="1:12" ht="15">
      <c r="A70" s="84" t="s">
        <v>3888</v>
      </c>
      <c r="B70" s="84" t="s">
        <v>3889</v>
      </c>
      <c r="C70" s="84">
        <v>10</v>
      </c>
      <c r="D70" s="118">
        <v>0.0030800530645069654</v>
      </c>
      <c r="E70" s="118">
        <v>2.452169918535435</v>
      </c>
      <c r="F70" s="84" t="s">
        <v>4949</v>
      </c>
      <c r="G70" s="84" t="b">
        <v>0</v>
      </c>
      <c r="H70" s="84" t="b">
        <v>0</v>
      </c>
      <c r="I70" s="84" t="b">
        <v>0</v>
      </c>
      <c r="J70" s="84" t="b">
        <v>0</v>
      </c>
      <c r="K70" s="84" t="b">
        <v>0</v>
      </c>
      <c r="L70" s="84" t="b">
        <v>0</v>
      </c>
    </row>
    <row r="71" spans="1:12" ht="15">
      <c r="A71" s="84" t="s">
        <v>3758</v>
      </c>
      <c r="B71" s="84" t="s">
        <v>3771</v>
      </c>
      <c r="C71" s="84">
        <v>9</v>
      </c>
      <c r="D71" s="118">
        <v>0.002857098855752691</v>
      </c>
      <c r="E71" s="118">
        <v>2.2091318698491405</v>
      </c>
      <c r="F71" s="84" t="s">
        <v>4949</v>
      </c>
      <c r="G71" s="84" t="b">
        <v>0</v>
      </c>
      <c r="H71" s="84" t="b">
        <v>0</v>
      </c>
      <c r="I71" s="84" t="b">
        <v>0</v>
      </c>
      <c r="J71" s="84" t="b">
        <v>0</v>
      </c>
      <c r="K71" s="84" t="b">
        <v>0</v>
      </c>
      <c r="L71" s="84" t="b">
        <v>0</v>
      </c>
    </row>
    <row r="72" spans="1:12" ht="15">
      <c r="A72" s="84" t="s">
        <v>3818</v>
      </c>
      <c r="B72" s="84" t="s">
        <v>4494</v>
      </c>
      <c r="C72" s="84">
        <v>9</v>
      </c>
      <c r="D72" s="118">
        <v>0.002857098855752691</v>
      </c>
      <c r="E72" s="118">
        <v>1.3844482946548606</v>
      </c>
      <c r="F72" s="84" t="s">
        <v>4949</v>
      </c>
      <c r="G72" s="84" t="b">
        <v>0</v>
      </c>
      <c r="H72" s="84" t="b">
        <v>0</v>
      </c>
      <c r="I72" s="84" t="b">
        <v>0</v>
      </c>
      <c r="J72" s="84" t="b">
        <v>0</v>
      </c>
      <c r="K72" s="84" t="b">
        <v>0</v>
      </c>
      <c r="L72" s="84" t="b">
        <v>0</v>
      </c>
    </row>
    <row r="73" spans="1:12" ht="15">
      <c r="A73" s="84" t="s">
        <v>4498</v>
      </c>
      <c r="B73" s="84" t="s">
        <v>3865</v>
      </c>
      <c r="C73" s="84">
        <v>9</v>
      </c>
      <c r="D73" s="118">
        <v>0.002857098855752691</v>
      </c>
      <c r="E73" s="118">
        <v>2.1791686464716973</v>
      </c>
      <c r="F73" s="84" t="s">
        <v>4949</v>
      </c>
      <c r="G73" s="84" t="b">
        <v>0</v>
      </c>
      <c r="H73" s="84" t="b">
        <v>0</v>
      </c>
      <c r="I73" s="84" t="b">
        <v>0</v>
      </c>
      <c r="J73" s="84" t="b">
        <v>0</v>
      </c>
      <c r="K73" s="84" t="b">
        <v>0</v>
      </c>
      <c r="L73" s="84" t="b">
        <v>0</v>
      </c>
    </row>
    <row r="74" spans="1:12" ht="15">
      <c r="A74" s="84" t="s">
        <v>356</v>
      </c>
      <c r="B74" s="84" t="s">
        <v>3874</v>
      </c>
      <c r="C74" s="84">
        <v>9</v>
      </c>
      <c r="D74" s="118">
        <v>0.002857098855752691</v>
      </c>
      <c r="E74" s="118">
        <v>2.6148972160331345</v>
      </c>
      <c r="F74" s="84" t="s">
        <v>4949</v>
      </c>
      <c r="G74" s="84" t="b">
        <v>0</v>
      </c>
      <c r="H74" s="84" t="b">
        <v>0</v>
      </c>
      <c r="I74" s="84" t="b">
        <v>0</v>
      </c>
      <c r="J74" s="84" t="b">
        <v>0</v>
      </c>
      <c r="K74" s="84" t="b">
        <v>0</v>
      </c>
      <c r="L74" s="84" t="b">
        <v>0</v>
      </c>
    </row>
    <row r="75" spans="1:12" ht="15">
      <c r="A75" s="84" t="s">
        <v>3878</v>
      </c>
      <c r="B75" s="84" t="s">
        <v>3879</v>
      </c>
      <c r="C75" s="84">
        <v>9</v>
      </c>
      <c r="D75" s="118">
        <v>0.002857098855752691</v>
      </c>
      <c r="E75" s="118">
        <v>2.4801986421356785</v>
      </c>
      <c r="F75" s="84" t="s">
        <v>4949</v>
      </c>
      <c r="G75" s="84" t="b">
        <v>0</v>
      </c>
      <c r="H75" s="84" t="b">
        <v>0</v>
      </c>
      <c r="I75" s="84" t="b">
        <v>0</v>
      </c>
      <c r="J75" s="84" t="b">
        <v>0</v>
      </c>
      <c r="K75" s="84" t="b">
        <v>0</v>
      </c>
      <c r="L75" s="84" t="b">
        <v>0</v>
      </c>
    </row>
    <row r="76" spans="1:12" ht="15">
      <c r="A76" s="84" t="s">
        <v>350</v>
      </c>
      <c r="B76" s="84" t="s">
        <v>3881</v>
      </c>
      <c r="C76" s="84">
        <v>9</v>
      </c>
      <c r="D76" s="118">
        <v>0.002857098855752691</v>
      </c>
      <c r="E76" s="118">
        <v>2.542346548884523</v>
      </c>
      <c r="F76" s="84" t="s">
        <v>4949</v>
      </c>
      <c r="G76" s="84" t="b">
        <v>0</v>
      </c>
      <c r="H76" s="84" t="b">
        <v>0</v>
      </c>
      <c r="I76" s="84" t="b">
        <v>0</v>
      </c>
      <c r="J76" s="84" t="b">
        <v>0</v>
      </c>
      <c r="K76" s="84" t="b">
        <v>0</v>
      </c>
      <c r="L76" s="84" t="b">
        <v>0</v>
      </c>
    </row>
    <row r="77" spans="1:12" ht="15">
      <c r="A77" s="84" t="s">
        <v>3818</v>
      </c>
      <c r="B77" s="84" t="s">
        <v>4477</v>
      </c>
      <c r="C77" s="84">
        <v>8</v>
      </c>
      <c r="D77" s="118">
        <v>0.0026241581277857565</v>
      </c>
      <c r="E77" s="118">
        <v>1.0570893602685303</v>
      </c>
      <c r="F77" s="84" t="s">
        <v>4949</v>
      </c>
      <c r="G77" s="84" t="b">
        <v>0</v>
      </c>
      <c r="H77" s="84" t="b">
        <v>0</v>
      </c>
      <c r="I77" s="84" t="b">
        <v>0</v>
      </c>
      <c r="J77" s="84" t="b">
        <v>0</v>
      </c>
      <c r="K77" s="84" t="b">
        <v>0</v>
      </c>
      <c r="L77" s="84" t="b">
        <v>0</v>
      </c>
    </row>
    <row r="78" spans="1:12" ht="15">
      <c r="A78" s="84" t="s">
        <v>3818</v>
      </c>
      <c r="B78" s="84" t="s">
        <v>4499</v>
      </c>
      <c r="C78" s="84">
        <v>8</v>
      </c>
      <c r="D78" s="118">
        <v>0.0026241581277857565</v>
      </c>
      <c r="E78" s="118">
        <v>1.3332957722074794</v>
      </c>
      <c r="F78" s="84" t="s">
        <v>4949</v>
      </c>
      <c r="G78" s="84" t="b">
        <v>0</v>
      </c>
      <c r="H78" s="84" t="b">
        <v>0</v>
      </c>
      <c r="I78" s="84" t="b">
        <v>0</v>
      </c>
      <c r="J78" s="84" t="b">
        <v>0</v>
      </c>
      <c r="K78" s="84" t="b">
        <v>0</v>
      </c>
      <c r="L78" s="84" t="b">
        <v>0</v>
      </c>
    </row>
    <row r="79" spans="1:12" ht="15">
      <c r="A79" s="84" t="s">
        <v>3895</v>
      </c>
      <c r="B79" s="84" t="s">
        <v>3818</v>
      </c>
      <c r="C79" s="84">
        <v>8</v>
      </c>
      <c r="D79" s="118">
        <v>0.0026241581277857565</v>
      </c>
      <c r="E79" s="118">
        <v>1.0951885175423035</v>
      </c>
      <c r="F79" s="84" t="s">
        <v>4949</v>
      </c>
      <c r="G79" s="84" t="b">
        <v>0</v>
      </c>
      <c r="H79" s="84" t="b">
        <v>0</v>
      </c>
      <c r="I79" s="84" t="b">
        <v>0</v>
      </c>
      <c r="J79" s="84" t="b">
        <v>0</v>
      </c>
      <c r="K79" s="84" t="b">
        <v>0</v>
      </c>
      <c r="L79" s="84" t="b">
        <v>0</v>
      </c>
    </row>
    <row r="80" spans="1:12" ht="15">
      <c r="A80" s="84" t="s">
        <v>3818</v>
      </c>
      <c r="B80" s="84" t="s">
        <v>4507</v>
      </c>
      <c r="C80" s="84">
        <v>8</v>
      </c>
      <c r="D80" s="118">
        <v>0.0026241581277857565</v>
      </c>
      <c r="E80" s="118">
        <v>1.3844482946548606</v>
      </c>
      <c r="F80" s="84" t="s">
        <v>4949</v>
      </c>
      <c r="G80" s="84" t="b">
        <v>0</v>
      </c>
      <c r="H80" s="84" t="b">
        <v>0</v>
      </c>
      <c r="I80" s="84" t="b">
        <v>0</v>
      </c>
      <c r="J80" s="84" t="b">
        <v>0</v>
      </c>
      <c r="K80" s="84" t="b">
        <v>1</v>
      </c>
      <c r="L80" s="84" t="b">
        <v>0</v>
      </c>
    </row>
    <row r="81" spans="1:12" ht="15">
      <c r="A81" s="84" t="s">
        <v>4507</v>
      </c>
      <c r="B81" s="84" t="s">
        <v>4508</v>
      </c>
      <c r="C81" s="84">
        <v>8</v>
      </c>
      <c r="D81" s="118">
        <v>0.0026241581277857565</v>
      </c>
      <c r="E81" s="118">
        <v>2.753199914199416</v>
      </c>
      <c r="F81" s="84" t="s">
        <v>4949</v>
      </c>
      <c r="G81" s="84" t="b">
        <v>0</v>
      </c>
      <c r="H81" s="84" t="b">
        <v>1</v>
      </c>
      <c r="I81" s="84" t="b">
        <v>0</v>
      </c>
      <c r="J81" s="84" t="b">
        <v>0</v>
      </c>
      <c r="K81" s="84" t="b">
        <v>0</v>
      </c>
      <c r="L81" s="84" t="b">
        <v>0</v>
      </c>
    </row>
    <row r="82" spans="1:12" ht="15">
      <c r="A82" s="84" t="s">
        <v>4508</v>
      </c>
      <c r="B82" s="84" t="s">
        <v>492</v>
      </c>
      <c r="C82" s="84">
        <v>8</v>
      </c>
      <c r="D82" s="118">
        <v>0.0026241581277857565</v>
      </c>
      <c r="E82" s="118">
        <v>2.753199914199416</v>
      </c>
      <c r="F82" s="84" t="s">
        <v>4949</v>
      </c>
      <c r="G82" s="84" t="b">
        <v>0</v>
      </c>
      <c r="H82" s="84" t="b">
        <v>0</v>
      </c>
      <c r="I82" s="84" t="b">
        <v>0</v>
      </c>
      <c r="J82" s="84" t="b">
        <v>0</v>
      </c>
      <c r="K82" s="84" t="b">
        <v>0</v>
      </c>
      <c r="L82" s="84" t="b">
        <v>0</v>
      </c>
    </row>
    <row r="83" spans="1:12" ht="15">
      <c r="A83" s="84" t="s">
        <v>492</v>
      </c>
      <c r="B83" s="84" t="s">
        <v>3851</v>
      </c>
      <c r="C83" s="84">
        <v>8</v>
      </c>
      <c r="D83" s="118">
        <v>0.0026241581277857565</v>
      </c>
      <c r="E83" s="118">
        <v>2.3775363002385306</v>
      </c>
      <c r="F83" s="84" t="s">
        <v>4949</v>
      </c>
      <c r="G83" s="84" t="b">
        <v>0</v>
      </c>
      <c r="H83" s="84" t="b">
        <v>0</v>
      </c>
      <c r="I83" s="84" t="b">
        <v>0</v>
      </c>
      <c r="J83" s="84" t="b">
        <v>0</v>
      </c>
      <c r="K83" s="84" t="b">
        <v>0</v>
      </c>
      <c r="L83" s="84" t="b">
        <v>0</v>
      </c>
    </row>
    <row r="84" spans="1:12" ht="15">
      <c r="A84" s="84" t="s">
        <v>3852</v>
      </c>
      <c r="B84" s="84" t="s">
        <v>4509</v>
      </c>
      <c r="C84" s="84">
        <v>8</v>
      </c>
      <c r="D84" s="118">
        <v>0.0026241581277857565</v>
      </c>
      <c r="E84" s="118">
        <v>2.5771086551437348</v>
      </c>
      <c r="F84" s="84" t="s">
        <v>4949</v>
      </c>
      <c r="G84" s="84" t="b">
        <v>0</v>
      </c>
      <c r="H84" s="84" t="b">
        <v>0</v>
      </c>
      <c r="I84" s="84" t="b">
        <v>0</v>
      </c>
      <c r="J84" s="84" t="b">
        <v>0</v>
      </c>
      <c r="K84" s="84" t="b">
        <v>0</v>
      </c>
      <c r="L84" s="84" t="b">
        <v>0</v>
      </c>
    </row>
    <row r="85" spans="1:12" ht="15">
      <c r="A85" s="84" t="s">
        <v>4509</v>
      </c>
      <c r="B85" s="84" t="s">
        <v>4510</v>
      </c>
      <c r="C85" s="84">
        <v>8</v>
      </c>
      <c r="D85" s="118">
        <v>0.0026241581277857565</v>
      </c>
      <c r="E85" s="118">
        <v>2.753199914199416</v>
      </c>
      <c r="F85" s="84" t="s">
        <v>4949</v>
      </c>
      <c r="G85" s="84" t="b">
        <v>0</v>
      </c>
      <c r="H85" s="84" t="b">
        <v>0</v>
      </c>
      <c r="I85" s="84" t="b">
        <v>0</v>
      </c>
      <c r="J85" s="84" t="b">
        <v>0</v>
      </c>
      <c r="K85" s="84" t="b">
        <v>0</v>
      </c>
      <c r="L85" s="84" t="b">
        <v>0</v>
      </c>
    </row>
    <row r="86" spans="1:12" ht="15">
      <c r="A86" s="84" t="s">
        <v>4510</v>
      </c>
      <c r="B86" s="84" t="s">
        <v>3849</v>
      </c>
      <c r="C86" s="84">
        <v>8</v>
      </c>
      <c r="D86" s="118">
        <v>0.0026241581277857565</v>
      </c>
      <c r="E86" s="118">
        <v>2.4010173960880534</v>
      </c>
      <c r="F86" s="84" t="s">
        <v>4949</v>
      </c>
      <c r="G86" s="84" t="b">
        <v>0</v>
      </c>
      <c r="H86" s="84" t="b">
        <v>0</v>
      </c>
      <c r="I86" s="84" t="b">
        <v>0</v>
      </c>
      <c r="J86" s="84" t="b">
        <v>0</v>
      </c>
      <c r="K86" s="84" t="b">
        <v>1</v>
      </c>
      <c r="L86" s="84" t="b">
        <v>0</v>
      </c>
    </row>
    <row r="87" spans="1:12" ht="15">
      <c r="A87" s="84" t="s">
        <v>3849</v>
      </c>
      <c r="B87" s="84" t="s">
        <v>4511</v>
      </c>
      <c r="C87" s="84">
        <v>8</v>
      </c>
      <c r="D87" s="118">
        <v>0.0026241581277857565</v>
      </c>
      <c r="E87" s="118">
        <v>2.4010173960880534</v>
      </c>
      <c r="F87" s="84" t="s">
        <v>4949</v>
      </c>
      <c r="G87" s="84" t="b">
        <v>0</v>
      </c>
      <c r="H87" s="84" t="b">
        <v>1</v>
      </c>
      <c r="I87" s="84" t="b">
        <v>0</v>
      </c>
      <c r="J87" s="84" t="b">
        <v>0</v>
      </c>
      <c r="K87" s="84" t="b">
        <v>0</v>
      </c>
      <c r="L87" s="84" t="b">
        <v>0</v>
      </c>
    </row>
    <row r="88" spans="1:12" ht="15">
      <c r="A88" s="84" t="s">
        <v>4511</v>
      </c>
      <c r="B88" s="84" t="s">
        <v>3850</v>
      </c>
      <c r="C88" s="84">
        <v>8</v>
      </c>
      <c r="D88" s="118">
        <v>0.0026241581277857565</v>
      </c>
      <c r="E88" s="118">
        <v>2.5771086551437348</v>
      </c>
      <c r="F88" s="84" t="s">
        <v>4949</v>
      </c>
      <c r="G88" s="84" t="b">
        <v>0</v>
      </c>
      <c r="H88" s="84" t="b">
        <v>0</v>
      </c>
      <c r="I88" s="84" t="b">
        <v>0</v>
      </c>
      <c r="J88" s="84" t="b">
        <v>0</v>
      </c>
      <c r="K88" s="84" t="b">
        <v>0</v>
      </c>
      <c r="L88" s="84" t="b">
        <v>0</v>
      </c>
    </row>
    <row r="89" spans="1:12" ht="15">
      <c r="A89" s="84" t="s">
        <v>3850</v>
      </c>
      <c r="B89" s="84" t="s">
        <v>4512</v>
      </c>
      <c r="C89" s="84">
        <v>8</v>
      </c>
      <c r="D89" s="118">
        <v>0.0026241581277857565</v>
      </c>
      <c r="E89" s="118">
        <v>2.5771086551437348</v>
      </c>
      <c r="F89" s="84" t="s">
        <v>4949</v>
      </c>
      <c r="G89" s="84" t="b">
        <v>0</v>
      </c>
      <c r="H89" s="84" t="b">
        <v>0</v>
      </c>
      <c r="I89" s="84" t="b">
        <v>0</v>
      </c>
      <c r="J89" s="84" t="b">
        <v>0</v>
      </c>
      <c r="K89" s="84" t="b">
        <v>0</v>
      </c>
      <c r="L89" s="84" t="b">
        <v>0</v>
      </c>
    </row>
    <row r="90" spans="1:12" ht="15">
      <c r="A90" s="84" t="s">
        <v>3832</v>
      </c>
      <c r="B90" s="84" t="s">
        <v>4513</v>
      </c>
      <c r="C90" s="84">
        <v>8</v>
      </c>
      <c r="D90" s="118">
        <v>0.0026241581277857565</v>
      </c>
      <c r="E90" s="118">
        <v>2.164928207357087</v>
      </c>
      <c r="F90" s="84" t="s">
        <v>4949</v>
      </c>
      <c r="G90" s="84" t="b">
        <v>0</v>
      </c>
      <c r="H90" s="84" t="b">
        <v>0</v>
      </c>
      <c r="I90" s="84" t="b">
        <v>0</v>
      </c>
      <c r="J90" s="84" t="b">
        <v>0</v>
      </c>
      <c r="K90" s="84" t="b">
        <v>0</v>
      </c>
      <c r="L90" s="84" t="b">
        <v>0</v>
      </c>
    </row>
    <row r="91" spans="1:12" ht="15">
      <c r="A91" s="84" t="s">
        <v>4513</v>
      </c>
      <c r="B91" s="84" t="s">
        <v>4486</v>
      </c>
      <c r="C91" s="84">
        <v>8</v>
      </c>
      <c r="D91" s="118">
        <v>0.0026241581277857565</v>
      </c>
      <c r="E91" s="118">
        <v>2.6148972160331345</v>
      </c>
      <c r="F91" s="84" t="s">
        <v>4949</v>
      </c>
      <c r="G91" s="84" t="b">
        <v>0</v>
      </c>
      <c r="H91" s="84" t="b">
        <v>0</v>
      </c>
      <c r="I91" s="84" t="b">
        <v>0</v>
      </c>
      <c r="J91" s="84" t="b">
        <v>0</v>
      </c>
      <c r="K91" s="84" t="b">
        <v>0</v>
      </c>
      <c r="L91" s="84" t="b">
        <v>0</v>
      </c>
    </row>
    <row r="92" spans="1:12" ht="15">
      <c r="A92" s="84" t="s">
        <v>4486</v>
      </c>
      <c r="B92" s="84" t="s">
        <v>4482</v>
      </c>
      <c r="C92" s="84">
        <v>8</v>
      </c>
      <c r="D92" s="118">
        <v>0.0026241581277857565</v>
      </c>
      <c r="E92" s="118">
        <v>2.438805956977453</v>
      </c>
      <c r="F92" s="84" t="s">
        <v>4949</v>
      </c>
      <c r="G92" s="84" t="b">
        <v>0</v>
      </c>
      <c r="H92" s="84" t="b">
        <v>0</v>
      </c>
      <c r="I92" s="84" t="b">
        <v>0</v>
      </c>
      <c r="J92" s="84" t="b">
        <v>0</v>
      </c>
      <c r="K92" s="84" t="b">
        <v>0</v>
      </c>
      <c r="L92" s="84" t="b">
        <v>0</v>
      </c>
    </row>
    <row r="93" spans="1:12" ht="15">
      <c r="A93" s="84" t="s">
        <v>4482</v>
      </c>
      <c r="B93" s="84" t="s">
        <v>4514</v>
      </c>
      <c r="C93" s="84">
        <v>8</v>
      </c>
      <c r="D93" s="118">
        <v>0.0026241581277857565</v>
      </c>
      <c r="E93" s="118">
        <v>2.5771086551437348</v>
      </c>
      <c r="F93" s="84" t="s">
        <v>4949</v>
      </c>
      <c r="G93" s="84" t="b">
        <v>0</v>
      </c>
      <c r="H93" s="84" t="b">
        <v>0</v>
      </c>
      <c r="I93" s="84" t="b">
        <v>0</v>
      </c>
      <c r="J93" s="84" t="b">
        <v>0</v>
      </c>
      <c r="K93" s="84" t="b">
        <v>0</v>
      </c>
      <c r="L93" s="84" t="b">
        <v>0</v>
      </c>
    </row>
    <row r="94" spans="1:12" ht="15">
      <c r="A94" s="84" t="s">
        <v>4514</v>
      </c>
      <c r="B94" s="84" t="s">
        <v>4480</v>
      </c>
      <c r="C94" s="84">
        <v>8</v>
      </c>
      <c r="D94" s="118">
        <v>0.0026241581277857565</v>
      </c>
      <c r="E94" s="118">
        <v>2.4801986421356785</v>
      </c>
      <c r="F94" s="84" t="s">
        <v>4949</v>
      </c>
      <c r="G94" s="84" t="b">
        <v>0</v>
      </c>
      <c r="H94" s="84" t="b">
        <v>0</v>
      </c>
      <c r="I94" s="84" t="b">
        <v>0</v>
      </c>
      <c r="J94" s="84" t="b">
        <v>0</v>
      </c>
      <c r="K94" s="84" t="b">
        <v>0</v>
      </c>
      <c r="L94" s="84" t="b">
        <v>0</v>
      </c>
    </row>
    <row r="95" spans="1:12" ht="15">
      <c r="A95" s="84" t="s">
        <v>3820</v>
      </c>
      <c r="B95" s="84" t="s">
        <v>3821</v>
      </c>
      <c r="C95" s="84">
        <v>8</v>
      </c>
      <c r="D95" s="118">
        <v>0.0026241581277857565</v>
      </c>
      <c r="E95" s="118">
        <v>1.2201272541506036</v>
      </c>
      <c r="F95" s="84" t="s">
        <v>4949</v>
      </c>
      <c r="G95" s="84" t="b">
        <v>0</v>
      </c>
      <c r="H95" s="84" t="b">
        <v>0</v>
      </c>
      <c r="I95" s="84" t="b">
        <v>0</v>
      </c>
      <c r="J95" s="84" t="b">
        <v>0</v>
      </c>
      <c r="K95" s="84" t="b">
        <v>0</v>
      </c>
      <c r="L95" s="84" t="b">
        <v>0</v>
      </c>
    </row>
    <row r="96" spans="1:12" ht="15">
      <c r="A96" s="84" t="s">
        <v>3821</v>
      </c>
      <c r="B96" s="84" t="s">
        <v>4515</v>
      </c>
      <c r="C96" s="84">
        <v>8</v>
      </c>
      <c r="D96" s="118">
        <v>0.0026241581277857565</v>
      </c>
      <c r="E96" s="118">
        <v>2.0652252941648603</v>
      </c>
      <c r="F96" s="84" t="s">
        <v>4949</v>
      </c>
      <c r="G96" s="84" t="b">
        <v>0</v>
      </c>
      <c r="H96" s="84" t="b">
        <v>0</v>
      </c>
      <c r="I96" s="84" t="b">
        <v>0</v>
      </c>
      <c r="J96" s="84" t="b">
        <v>0</v>
      </c>
      <c r="K96" s="84" t="b">
        <v>0</v>
      </c>
      <c r="L96" s="84" t="b">
        <v>0</v>
      </c>
    </row>
    <row r="97" spans="1:12" ht="15">
      <c r="A97" s="84" t="s">
        <v>4515</v>
      </c>
      <c r="B97" s="84" t="s">
        <v>3833</v>
      </c>
      <c r="C97" s="84">
        <v>8</v>
      </c>
      <c r="D97" s="118">
        <v>0.0026241581277857565</v>
      </c>
      <c r="E97" s="118">
        <v>2.1511399228714536</v>
      </c>
      <c r="F97" s="84" t="s">
        <v>4949</v>
      </c>
      <c r="G97" s="84" t="b">
        <v>0</v>
      </c>
      <c r="H97" s="84" t="b">
        <v>0</v>
      </c>
      <c r="I97" s="84" t="b">
        <v>0</v>
      </c>
      <c r="J97" s="84" t="b">
        <v>0</v>
      </c>
      <c r="K97" s="84" t="b">
        <v>0</v>
      </c>
      <c r="L97" s="84" t="b">
        <v>0</v>
      </c>
    </row>
    <row r="98" spans="1:12" ht="15">
      <c r="A98" s="84" t="s">
        <v>417</v>
      </c>
      <c r="B98" s="84" t="s">
        <v>3895</v>
      </c>
      <c r="C98" s="84">
        <v>7</v>
      </c>
      <c r="D98" s="118">
        <v>0.0023799763685956447</v>
      </c>
      <c r="E98" s="118">
        <v>2.1569956675205058</v>
      </c>
      <c r="F98" s="84" t="s">
        <v>4949</v>
      </c>
      <c r="G98" s="84" t="b">
        <v>0</v>
      </c>
      <c r="H98" s="84" t="b">
        <v>0</v>
      </c>
      <c r="I98" s="84" t="b">
        <v>0</v>
      </c>
      <c r="J98" s="84" t="b">
        <v>0</v>
      </c>
      <c r="K98" s="84" t="b">
        <v>0</v>
      </c>
      <c r="L98" s="84" t="b">
        <v>0</v>
      </c>
    </row>
    <row r="99" spans="1:12" ht="15">
      <c r="A99" s="84" t="s">
        <v>338</v>
      </c>
      <c r="B99" s="84" t="s">
        <v>3832</v>
      </c>
      <c r="C99" s="84">
        <v>7</v>
      </c>
      <c r="D99" s="118">
        <v>0.0023799763685956447</v>
      </c>
      <c r="E99" s="118">
        <v>2.1791686464716973</v>
      </c>
      <c r="F99" s="84" t="s">
        <v>4949</v>
      </c>
      <c r="G99" s="84" t="b">
        <v>0</v>
      </c>
      <c r="H99" s="84" t="b">
        <v>0</v>
      </c>
      <c r="I99" s="84" t="b">
        <v>0</v>
      </c>
      <c r="J99" s="84" t="b">
        <v>0</v>
      </c>
      <c r="K99" s="84" t="b">
        <v>0</v>
      </c>
      <c r="L99" s="84" t="b">
        <v>0</v>
      </c>
    </row>
    <row r="100" spans="1:12" ht="15">
      <c r="A100" s="84" t="s">
        <v>3833</v>
      </c>
      <c r="B100" s="84" t="s">
        <v>4516</v>
      </c>
      <c r="C100" s="84">
        <v>7</v>
      </c>
      <c r="D100" s="118">
        <v>0.0023799763685956447</v>
      </c>
      <c r="E100" s="118">
        <v>2.0931479758937668</v>
      </c>
      <c r="F100" s="84" t="s">
        <v>4949</v>
      </c>
      <c r="G100" s="84" t="b">
        <v>0</v>
      </c>
      <c r="H100" s="84" t="b">
        <v>0</v>
      </c>
      <c r="I100" s="84" t="b">
        <v>0</v>
      </c>
      <c r="J100" s="84" t="b">
        <v>0</v>
      </c>
      <c r="K100" s="84" t="b">
        <v>0</v>
      </c>
      <c r="L100" s="84" t="b">
        <v>0</v>
      </c>
    </row>
    <row r="101" spans="1:12" ht="15">
      <c r="A101" s="84" t="s">
        <v>4489</v>
      </c>
      <c r="B101" s="84" t="s">
        <v>4526</v>
      </c>
      <c r="C101" s="84">
        <v>7</v>
      </c>
      <c r="D101" s="118">
        <v>0.0023799763685956447</v>
      </c>
      <c r="E101" s="118">
        <v>2.6148972160331345</v>
      </c>
      <c r="F101" s="84" t="s">
        <v>4949</v>
      </c>
      <c r="G101" s="84" t="b">
        <v>0</v>
      </c>
      <c r="H101" s="84" t="b">
        <v>0</v>
      </c>
      <c r="I101" s="84" t="b">
        <v>0</v>
      </c>
      <c r="J101" s="84" t="b">
        <v>0</v>
      </c>
      <c r="K101" s="84" t="b">
        <v>0</v>
      </c>
      <c r="L101" s="84" t="b">
        <v>0</v>
      </c>
    </row>
    <row r="102" spans="1:12" ht="15">
      <c r="A102" s="84" t="s">
        <v>3892</v>
      </c>
      <c r="B102" s="84" t="s">
        <v>3893</v>
      </c>
      <c r="C102" s="84">
        <v>6</v>
      </c>
      <c r="D102" s="118">
        <v>0.002122937352479094</v>
      </c>
      <c r="E102" s="118">
        <v>2.65628990119136</v>
      </c>
      <c r="F102" s="84" t="s">
        <v>4949</v>
      </c>
      <c r="G102" s="84" t="b">
        <v>1</v>
      </c>
      <c r="H102" s="84" t="b">
        <v>0</v>
      </c>
      <c r="I102" s="84" t="b">
        <v>0</v>
      </c>
      <c r="J102" s="84" t="b">
        <v>0</v>
      </c>
      <c r="K102" s="84" t="b">
        <v>0</v>
      </c>
      <c r="L102" s="84" t="b">
        <v>0</v>
      </c>
    </row>
    <row r="103" spans="1:12" ht="15">
      <c r="A103" s="84" t="s">
        <v>3893</v>
      </c>
      <c r="B103" s="84" t="s">
        <v>453</v>
      </c>
      <c r="C103" s="84">
        <v>6</v>
      </c>
      <c r="D103" s="118">
        <v>0.002122937352479094</v>
      </c>
      <c r="E103" s="118">
        <v>2.878138650807716</v>
      </c>
      <c r="F103" s="84" t="s">
        <v>4949</v>
      </c>
      <c r="G103" s="84" t="b">
        <v>0</v>
      </c>
      <c r="H103" s="84" t="b">
        <v>0</v>
      </c>
      <c r="I103" s="84" t="b">
        <v>0</v>
      </c>
      <c r="J103" s="84" t="b">
        <v>0</v>
      </c>
      <c r="K103" s="84" t="b">
        <v>0</v>
      </c>
      <c r="L103" s="84" t="b">
        <v>0</v>
      </c>
    </row>
    <row r="104" spans="1:12" ht="15">
      <c r="A104" s="84" t="s">
        <v>453</v>
      </c>
      <c r="B104" s="84" t="s">
        <v>422</v>
      </c>
      <c r="C104" s="84">
        <v>6</v>
      </c>
      <c r="D104" s="118">
        <v>0.002122937352479094</v>
      </c>
      <c r="E104" s="118">
        <v>2.878138650807716</v>
      </c>
      <c r="F104" s="84" t="s">
        <v>4949</v>
      </c>
      <c r="G104" s="84" t="b">
        <v>0</v>
      </c>
      <c r="H104" s="84" t="b">
        <v>0</v>
      </c>
      <c r="I104" s="84" t="b">
        <v>0</v>
      </c>
      <c r="J104" s="84" t="b">
        <v>0</v>
      </c>
      <c r="K104" s="84" t="b">
        <v>0</v>
      </c>
      <c r="L104" s="84" t="b">
        <v>0</v>
      </c>
    </row>
    <row r="105" spans="1:12" ht="15">
      <c r="A105" s="84" t="s">
        <v>422</v>
      </c>
      <c r="B105" s="84" t="s">
        <v>3894</v>
      </c>
      <c r="C105" s="84">
        <v>6</v>
      </c>
      <c r="D105" s="118">
        <v>0.002122937352479094</v>
      </c>
      <c r="E105" s="118">
        <v>2.878138650807716</v>
      </c>
      <c r="F105" s="84" t="s">
        <v>4949</v>
      </c>
      <c r="G105" s="84" t="b">
        <v>0</v>
      </c>
      <c r="H105" s="84" t="b">
        <v>0</v>
      </c>
      <c r="I105" s="84" t="b">
        <v>0</v>
      </c>
      <c r="J105" s="84" t="b">
        <v>0</v>
      </c>
      <c r="K105" s="84" t="b">
        <v>0</v>
      </c>
      <c r="L105" s="84" t="b">
        <v>0</v>
      </c>
    </row>
    <row r="106" spans="1:12" ht="15">
      <c r="A106" s="84" t="s">
        <v>3894</v>
      </c>
      <c r="B106" s="84" t="s">
        <v>3895</v>
      </c>
      <c r="C106" s="84">
        <v>6</v>
      </c>
      <c r="D106" s="118">
        <v>0.002122937352479094</v>
      </c>
      <c r="E106" s="118">
        <v>2.542346548884523</v>
      </c>
      <c r="F106" s="84" t="s">
        <v>4949</v>
      </c>
      <c r="G106" s="84" t="b">
        <v>0</v>
      </c>
      <c r="H106" s="84" t="b">
        <v>0</v>
      </c>
      <c r="I106" s="84" t="b">
        <v>0</v>
      </c>
      <c r="J106" s="84" t="b">
        <v>0</v>
      </c>
      <c r="K106" s="84" t="b">
        <v>0</v>
      </c>
      <c r="L106" s="84" t="b">
        <v>0</v>
      </c>
    </row>
    <row r="107" spans="1:12" ht="15">
      <c r="A107" s="84" t="s">
        <v>3895</v>
      </c>
      <c r="B107" s="84" t="s">
        <v>3896</v>
      </c>
      <c r="C107" s="84">
        <v>6</v>
      </c>
      <c r="D107" s="118">
        <v>0.002122937352479094</v>
      </c>
      <c r="E107" s="118">
        <v>2.5101618655131217</v>
      </c>
      <c r="F107" s="84" t="s">
        <v>4949</v>
      </c>
      <c r="G107" s="84" t="b">
        <v>0</v>
      </c>
      <c r="H107" s="84" t="b">
        <v>0</v>
      </c>
      <c r="I107" s="84" t="b">
        <v>0</v>
      </c>
      <c r="J107" s="84" t="b">
        <v>0</v>
      </c>
      <c r="K107" s="84" t="b">
        <v>0</v>
      </c>
      <c r="L107" s="84" t="b">
        <v>0</v>
      </c>
    </row>
    <row r="108" spans="1:12" ht="15">
      <c r="A108" s="84" t="s">
        <v>3896</v>
      </c>
      <c r="B108" s="84" t="s">
        <v>3897</v>
      </c>
      <c r="C108" s="84">
        <v>6</v>
      </c>
      <c r="D108" s="118">
        <v>0.002122937352479094</v>
      </c>
      <c r="E108" s="118">
        <v>2.878138650807716</v>
      </c>
      <c r="F108" s="84" t="s">
        <v>4949</v>
      </c>
      <c r="G108" s="84" t="b">
        <v>0</v>
      </c>
      <c r="H108" s="84" t="b">
        <v>0</v>
      </c>
      <c r="I108" s="84" t="b">
        <v>0</v>
      </c>
      <c r="J108" s="84" t="b">
        <v>0</v>
      </c>
      <c r="K108" s="84" t="b">
        <v>0</v>
      </c>
      <c r="L108" s="84" t="b">
        <v>0</v>
      </c>
    </row>
    <row r="109" spans="1:12" ht="15">
      <c r="A109" s="84" t="s">
        <v>3897</v>
      </c>
      <c r="B109" s="84" t="s">
        <v>3898</v>
      </c>
      <c r="C109" s="84">
        <v>6</v>
      </c>
      <c r="D109" s="118">
        <v>0.002122937352479094</v>
      </c>
      <c r="E109" s="118">
        <v>2.878138650807716</v>
      </c>
      <c r="F109" s="84" t="s">
        <v>4949</v>
      </c>
      <c r="G109" s="84" t="b">
        <v>0</v>
      </c>
      <c r="H109" s="84" t="b">
        <v>0</v>
      </c>
      <c r="I109" s="84" t="b">
        <v>0</v>
      </c>
      <c r="J109" s="84" t="b">
        <v>0</v>
      </c>
      <c r="K109" s="84" t="b">
        <v>0</v>
      </c>
      <c r="L109" s="84" t="b">
        <v>0</v>
      </c>
    </row>
    <row r="110" spans="1:12" ht="15">
      <c r="A110" s="84" t="s">
        <v>3898</v>
      </c>
      <c r="B110" s="84" t="s">
        <v>4529</v>
      </c>
      <c r="C110" s="84">
        <v>6</v>
      </c>
      <c r="D110" s="118">
        <v>0.002122937352479094</v>
      </c>
      <c r="E110" s="118">
        <v>2.878138650807716</v>
      </c>
      <c r="F110" s="84" t="s">
        <v>4949</v>
      </c>
      <c r="G110" s="84" t="b">
        <v>0</v>
      </c>
      <c r="H110" s="84" t="b">
        <v>0</v>
      </c>
      <c r="I110" s="84" t="b">
        <v>0</v>
      </c>
      <c r="J110" s="84" t="b">
        <v>0</v>
      </c>
      <c r="K110" s="84" t="b">
        <v>0</v>
      </c>
      <c r="L110" s="84" t="b">
        <v>0</v>
      </c>
    </row>
    <row r="111" spans="1:12" ht="15">
      <c r="A111" s="84" t="s">
        <v>4529</v>
      </c>
      <c r="B111" s="84" t="s">
        <v>3885</v>
      </c>
      <c r="C111" s="84">
        <v>6</v>
      </c>
      <c r="D111" s="118">
        <v>0.002122937352479094</v>
      </c>
      <c r="E111" s="118">
        <v>2.452169918535435</v>
      </c>
      <c r="F111" s="84" t="s">
        <v>4949</v>
      </c>
      <c r="G111" s="84" t="b">
        <v>0</v>
      </c>
      <c r="H111" s="84" t="b">
        <v>0</v>
      </c>
      <c r="I111" s="84" t="b">
        <v>0</v>
      </c>
      <c r="J111" s="84" t="b">
        <v>0</v>
      </c>
      <c r="K111" s="84" t="b">
        <v>0</v>
      </c>
      <c r="L111" s="84" t="b">
        <v>0</v>
      </c>
    </row>
    <row r="112" spans="1:12" ht="15">
      <c r="A112" s="84" t="s">
        <v>3885</v>
      </c>
      <c r="B112" s="84" t="s">
        <v>4530</v>
      </c>
      <c r="C112" s="84">
        <v>6</v>
      </c>
      <c r="D112" s="118">
        <v>0.002122937352479094</v>
      </c>
      <c r="E112" s="118">
        <v>2.452169918535435</v>
      </c>
      <c r="F112" s="84" t="s">
        <v>4949</v>
      </c>
      <c r="G112" s="84" t="b">
        <v>0</v>
      </c>
      <c r="H112" s="84" t="b">
        <v>0</v>
      </c>
      <c r="I112" s="84" t="b">
        <v>0</v>
      </c>
      <c r="J112" s="84" t="b">
        <v>0</v>
      </c>
      <c r="K112" s="84" t="b">
        <v>0</v>
      </c>
      <c r="L112" s="84" t="b">
        <v>0</v>
      </c>
    </row>
    <row r="113" spans="1:12" ht="15">
      <c r="A113" s="84" t="s">
        <v>4530</v>
      </c>
      <c r="B113" s="84" t="s">
        <v>4495</v>
      </c>
      <c r="C113" s="84">
        <v>6</v>
      </c>
      <c r="D113" s="118">
        <v>0.002122937352479094</v>
      </c>
      <c r="E113" s="118">
        <v>2.7020473917520347</v>
      </c>
      <c r="F113" s="84" t="s">
        <v>4949</v>
      </c>
      <c r="G113" s="84" t="b">
        <v>0</v>
      </c>
      <c r="H113" s="84" t="b">
        <v>0</v>
      </c>
      <c r="I113" s="84" t="b">
        <v>0</v>
      </c>
      <c r="J113" s="84" t="b">
        <v>0</v>
      </c>
      <c r="K113" s="84" t="b">
        <v>0</v>
      </c>
      <c r="L113" s="84" t="b">
        <v>0</v>
      </c>
    </row>
    <row r="114" spans="1:12" ht="15">
      <c r="A114" s="84" t="s">
        <v>3818</v>
      </c>
      <c r="B114" s="84" t="s">
        <v>3853</v>
      </c>
      <c r="C114" s="84">
        <v>6</v>
      </c>
      <c r="D114" s="118">
        <v>0.002122937352479094</v>
      </c>
      <c r="E114" s="118">
        <v>1.0486561927316675</v>
      </c>
      <c r="F114" s="84" t="s">
        <v>4949</v>
      </c>
      <c r="G114" s="84" t="b">
        <v>0</v>
      </c>
      <c r="H114" s="84" t="b">
        <v>0</v>
      </c>
      <c r="I114" s="84" t="b">
        <v>0</v>
      </c>
      <c r="J114" s="84" t="b">
        <v>0</v>
      </c>
      <c r="K114" s="84" t="b">
        <v>0</v>
      </c>
      <c r="L114" s="84" t="b">
        <v>0</v>
      </c>
    </row>
    <row r="115" spans="1:12" ht="15">
      <c r="A115" s="84" t="s">
        <v>4493</v>
      </c>
      <c r="B115" s="84" t="s">
        <v>4497</v>
      </c>
      <c r="C115" s="84">
        <v>6</v>
      </c>
      <c r="D115" s="118">
        <v>0.002122937352479094</v>
      </c>
      <c r="E115" s="118">
        <v>2.4801986421356785</v>
      </c>
      <c r="F115" s="84" t="s">
        <v>4949</v>
      </c>
      <c r="G115" s="84" t="b">
        <v>0</v>
      </c>
      <c r="H115" s="84" t="b">
        <v>0</v>
      </c>
      <c r="I115" s="84" t="b">
        <v>0</v>
      </c>
      <c r="J115" s="84" t="b">
        <v>0</v>
      </c>
      <c r="K115" s="84" t="b">
        <v>0</v>
      </c>
      <c r="L115" s="84" t="b">
        <v>0</v>
      </c>
    </row>
    <row r="116" spans="1:12" ht="15">
      <c r="A116" s="84" t="s">
        <v>4497</v>
      </c>
      <c r="B116" s="84" t="s">
        <v>4484</v>
      </c>
      <c r="C116" s="84">
        <v>6</v>
      </c>
      <c r="D116" s="118">
        <v>0.002122937352479094</v>
      </c>
      <c r="E116" s="118">
        <v>2.4388059569774536</v>
      </c>
      <c r="F116" s="84" t="s">
        <v>4949</v>
      </c>
      <c r="G116" s="84" t="b">
        <v>0</v>
      </c>
      <c r="H116" s="84" t="b">
        <v>0</v>
      </c>
      <c r="I116" s="84" t="b">
        <v>0</v>
      </c>
      <c r="J116" s="84" t="b">
        <v>0</v>
      </c>
      <c r="K116" s="84" t="b">
        <v>0</v>
      </c>
      <c r="L116" s="84" t="b">
        <v>0</v>
      </c>
    </row>
    <row r="117" spans="1:12" ht="15">
      <c r="A117" s="84" t="s">
        <v>4484</v>
      </c>
      <c r="B117" s="84" t="s">
        <v>4483</v>
      </c>
      <c r="C117" s="84">
        <v>6</v>
      </c>
      <c r="D117" s="118">
        <v>0.002122937352479094</v>
      </c>
      <c r="E117" s="118">
        <v>2.3138672203691533</v>
      </c>
      <c r="F117" s="84" t="s">
        <v>4949</v>
      </c>
      <c r="G117" s="84" t="b">
        <v>0</v>
      </c>
      <c r="H117" s="84" t="b">
        <v>0</v>
      </c>
      <c r="I117" s="84" t="b">
        <v>0</v>
      </c>
      <c r="J117" s="84" t="b">
        <v>0</v>
      </c>
      <c r="K117" s="84" t="b">
        <v>0</v>
      </c>
      <c r="L117" s="84" t="b">
        <v>0</v>
      </c>
    </row>
    <row r="118" spans="1:12" ht="15">
      <c r="A118" s="84" t="s">
        <v>4483</v>
      </c>
      <c r="B118" s="84" t="s">
        <v>4541</v>
      </c>
      <c r="C118" s="84">
        <v>6</v>
      </c>
      <c r="D118" s="118">
        <v>0.002122937352479094</v>
      </c>
      <c r="E118" s="118">
        <v>2.5771086551437348</v>
      </c>
      <c r="F118" s="84" t="s">
        <v>4949</v>
      </c>
      <c r="G118" s="84" t="b">
        <v>0</v>
      </c>
      <c r="H118" s="84" t="b">
        <v>0</v>
      </c>
      <c r="I118" s="84" t="b">
        <v>0</v>
      </c>
      <c r="J118" s="84" t="b">
        <v>0</v>
      </c>
      <c r="K118" s="84" t="b">
        <v>0</v>
      </c>
      <c r="L118" s="84" t="b">
        <v>0</v>
      </c>
    </row>
    <row r="119" spans="1:12" ht="15">
      <c r="A119" s="84" t="s">
        <v>4541</v>
      </c>
      <c r="B119" s="84" t="s">
        <v>4542</v>
      </c>
      <c r="C119" s="84">
        <v>6</v>
      </c>
      <c r="D119" s="118">
        <v>0.002122937352479094</v>
      </c>
      <c r="E119" s="118">
        <v>2.878138650807716</v>
      </c>
      <c r="F119" s="84" t="s">
        <v>4949</v>
      </c>
      <c r="G119" s="84" t="b">
        <v>0</v>
      </c>
      <c r="H119" s="84" t="b">
        <v>0</v>
      </c>
      <c r="I119" s="84" t="b">
        <v>0</v>
      </c>
      <c r="J119" s="84" t="b">
        <v>0</v>
      </c>
      <c r="K119" s="84" t="b">
        <v>0</v>
      </c>
      <c r="L119" s="84" t="b">
        <v>0</v>
      </c>
    </row>
    <row r="120" spans="1:12" ht="15">
      <c r="A120" s="84" t="s">
        <v>4542</v>
      </c>
      <c r="B120" s="84" t="s">
        <v>4543</v>
      </c>
      <c r="C120" s="84">
        <v>6</v>
      </c>
      <c r="D120" s="118">
        <v>0.002122937352479094</v>
      </c>
      <c r="E120" s="118">
        <v>2.878138650807716</v>
      </c>
      <c r="F120" s="84" t="s">
        <v>4949</v>
      </c>
      <c r="G120" s="84" t="b">
        <v>0</v>
      </c>
      <c r="H120" s="84" t="b">
        <v>0</v>
      </c>
      <c r="I120" s="84" t="b">
        <v>0</v>
      </c>
      <c r="J120" s="84" t="b">
        <v>0</v>
      </c>
      <c r="K120" s="84" t="b">
        <v>0</v>
      </c>
      <c r="L120" s="84" t="b">
        <v>0</v>
      </c>
    </row>
    <row r="121" spans="1:12" ht="15">
      <c r="A121" s="84" t="s">
        <v>4543</v>
      </c>
      <c r="B121" s="84" t="s">
        <v>4544</v>
      </c>
      <c r="C121" s="84">
        <v>6</v>
      </c>
      <c r="D121" s="118">
        <v>0.002122937352479094</v>
      </c>
      <c r="E121" s="118">
        <v>2.878138650807716</v>
      </c>
      <c r="F121" s="84" t="s">
        <v>4949</v>
      </c>
      <c r="G121" s="84" t="b">
        <v>0</v>
      </c>
      <c r="H121" s="84" t="b">
        <v>0</v>
      </c>
      <c r="I121" s="84" t="b">
        <v>0</v>
      </c>
      <c r="J121" s="84" t="b">
        <v>0</v>
      </c>
      <c r="K121" s="84" t="b">
        <v>0</v>
      </c>
      <c r="L121" s="84" t="b">
        <v>0</v>
      </c>
    </row>
    <row r="122" spans="1:12" ht="15">
      <c r="A122" s="84" t="s">
        <v>4544</v>
      </c>
      <c r="B122" s="84" t="s">
        <v>4521</v>
      </c>
      <c r="C122" s="84">
        <v>6</v>
      </c>
      <c r="D122" s="118">
        <v>0.002122937352479094</v>
      </c>
      <c r="E122" s="118">
        <v>2.811191861177103</v>
      </c>
      <c r="F122" s="84" t="s">
        <v>4949</v>
      </c>
      <c r="G122" s="84" t="b">
        <v>0</v>
      </c>
      <c r="H122" s="84" t="b">
        <v>0</v>
      </c>
      <c r="I122" s="84" t="b">
        <v>0</v>
      </c>
      <c r="J122" s="84" t="b">
        <v>0</v>
      </c>
      <c r="K122" s="84" t="b">
        <v>0</v>
      </c>
      <c r="L122" s="84" t="b">
        <v>0</v>
      </c>
    </row>
    <row r="123" spans="1:12" ht="15">
      <c r="A123" s="84" t="s">
        <v>4521</v>
      </c>
      <c r="B123" s="84" t="s">
        <v>4545</v>
      </c>
      <c r="C123" s="84">
        <v>6</v>
      </c>
      <c r="D123" s="118">
        <v>0.002122937352479094</v>
      </c>
      <c r="E123" s="118">
        <v>2.811191861177103</v>
      </c>
      <c r="F123" s="84" t="s">
        <v>4949</v>
      </c>
      <c r="G123" s="84" t="b">
        <v>0</v>
      </c>
      <c r="H123" s="84" t="b">
        <v>0</v>
      </c>
      <c r="I123" s="84" t="b">
        <v>0</v>
      </c>
      <c r="J123" s="84" t="b">
        <v>0</v>
      </c>
      <c r="K123" s="84" t="b">
        <v>0</v>
      </c>
      <c r="L123" s="84" t="b">
        <v>0</v>
      </c>
    </row>
    <row r="124" spans="1:12" ht="15">
      <c r="A124" s="84" t="s">
        <v>4545</v>
      </c>
      <c r="B124" s="84" t="s">
        <v>4546</v>
      </c>
      <c r="C124" s="84">
        <v>6</v>
      </c>
      <c r="D124" s="118">
        <v>0.002122937352479094</v>
      </c>
      <c r="E124" s="118">
        <v>2.878138650807716</v>
      </c>
      <c r="F124" s="84" t="s">
        <v>4949</v>
      </c>
      <c r="G124" s="84" t="b">
        <v>0</v>
      </c>
      <c r="H124" s="84" t="b">
        <v>0</v>
      </c>
      <c r="I124" s="84" t="b">
        <v>0</v>
      </c>
      <c r="J124" s="84" t="b">
        <v>0</v>
      </c>
      <c r="K124" s="84" t="b">
        <v>0</v>
      </c>
      <c r="L124" s="84" t="b">
        <v>0</v>
      </c>
    </row>
    <row r="125" spans="1:12" ht="15">
      <c r="A125" s="84" t="s">
        <v>3836</v>
      </c>
      <c r="B125" s="84" t="s">
        <v>3756</v>
      </c>
      <c r="C125" s="84">
        <v>6</v>
      </c>
      <c r="D125" s="118">
        <v>0.002122937352479094</v>
      </c>
      <c r="E125" s="118">
        <v>1.4245655178628431</v>
      </c>
      <c r="F125" s="84" t="s">
        <v>4949</v>
      </c>
      <c r="G125" s="84" t="b">
        <v>0</v>
      </c>
      <c r="H125" s="84" t="b">
        <v>0</v>
      </c>
      <c r="I125" s="84" t="b">
        <v>0</v>
      </c>
      <c r="J125" s="84" t="b">
        <v>0</v>
      </c>
      <c r="K125" s="84" t="b">
        <v>0</v>
      </c>
      <c r="L125" s="84" t="b">
        <v>0</v>
      </c>
    </row>
    <row r="126" spans="1:12" ht="15">
      <c r="A126" s="84" t="s">
        <v>3756</v>
      </c>
      <c r="B126" s="84" t="s">
        <v>4496</v>
      </c>
      <c r="C126" s="84">
        <v>6</v>
      </c>
      <c r="D126" s="118">
        <v>0.002122937352479094</v>
      </c>
      <c r="E126" s="118">
        <v>1.9361305977854029</v>
      </c>
      <c r="F126" s="84" t="s">
        <v>4949</v>
      </c>
      <c r="G126" s="84" t="b">
        <v>0</v>
      </c>
      <c r="H126" s="84" t="b">
        <v>0</v>
      </c>
      <c r="I126" s="84" t="b">
        <v>0</v>
      </c>
      <c r="J126" s="84" t="b">
        <v>0</v>
      </c>
      <c r="K126" s="84" t="b">
        <v>0</v>
      </c>
      <c r="L126" s="84" t="b">
        <v>0</v>
      </c>
    </row>
    <row r="127" spans="1:12" ht="15">
      <c r="A127" s="84" t="s">
        <v>4496</v>
      </c>
      <c r="B127" s="84" t="s">
        <v>4480</v>
      </c>
      <c r="C127" s="84">
        <v>6</v>
      </c>
      <c r="D127" s="118">
        <v>0.002122937352479094</v>
      </c>
      <c r="E127" s="118">
        <v>2.304107383079997</v>
      </c>
      <c r="F127" s="84" t="s">
        <v>4949</v>
      </c>
      <c r="G127" s="84" t="b">
        <v>0</v>
      </c>
      <c r="H127" s="84" t="b">
        <v>0</v>
      </c>
      <c r="I127" s="84" t="b">
        <v>0</v>
      </c>
      <c r="J127" s="84" t="b">
        <v>0</v>
      </c>
      <c r="K127" s="84" t="b">
        <v>0</v>
      </c>
      <c r="L127" s="84" t="b">
        <v>0</v>
      </c>
    </row>
    <row r="128" spans="1:12" ht="15">
      <c r="A128" s="84" t="s">
        <v>3818</v>
      </c>
      <c r="B128" s="84" t="s">
        <v>4547</v>
      </c>
      <c r="C128" s="84">
        <v>6</v>
      </c>
      <c r="D128" s="118">
        <v>0.002122937352479094</v>
      </c>
      <c r="E128" s="118">
        <v>1.3844482946548606</v>
      </c>
      <c r="F128" s="84" t="s">
        <v>4949</v>
      </c>
      <c r="G128" s="84" t="b">
        <v>0</v>
      </c>
      <c r="H128" s="84" t="b">
        <v>0</v>
      </c>
      <c r="I128" s="84" t="b">
        <v>0</v>
      </c>
      <c r="J128" s="84" t="b">
        <v>0</v>
      </c>
      <c r="K128" s="84" t="b">
        <v>0</v>
      </c>
      <c r="L128" s="84" t="b">
        <v>0</v>
      </c>
    </row>
    <row r="129" spans="1:12" ht="15">
      <c r="A129" s="84" t="s">
        <v>4547</v>
      </c>
      <c r="B129" s="84" t="s">
        <v>4548</v>
      </c>
      <c r="C129" s="84">
        <v>6</v>
      </c>
      <c r="D129" s="118">
        <v>0.002122937352479094</v>
      </c>
      <c r="E129" s="118">
        <v>2.878138650807716</v>
      </c>
      <c r="F129" s="84" t="s">
        <v>4949</v>
      </c>
      <c r="G129" s="84" t="b">
        <v>0</v>
      </c>
      <c r="H129" s="84" t="b">
        <v>0</v>
      </c>
      <c r="I129" s="84" t="b">
        <v>0</v>
      </c>
      <c r="J129" s="84" t="b">
        <v>0</v>
      </c>
      <c r="K129" s="84" t="b">
        <v>0</v>
      </c>
      <c r="L129" s="84" t="b">
        <v>0</v>
      </c>
    </row>
    <row r="130" spans="1:12" ht="15">
      <c r="A130" s="84" t="s">
        <v>4548</v>
      </c>
      <c r="B130" s="84" t="s">
        <v>3820</v>
      </c>
      <c r="C130" s="84">
        <v>6</v>
      </c>
      <c r="D130" s="118">
        <v>0.002122937352479094</v>
      </c>
      <c r="E130" s="118">
        <v>1.9081018741851592</v>
      </c>
      <c r="F130" s="84" t="s">
        <v>4949</v>
      </c>
      <c r="G130" s="84" t="b">
        <v>0</v>
      </c>
      <c r="H130" s="84" t="b">
        <v>0</v>
      </c>
      <c r="I130" s="84" t="b">
        <v>0</v>
      </c>
      <c r="J130" s="84" t="b">
        <v>0</v>
      </c>
      <c r="K130" s="84" t="b">
        <v>0</v>
      </c>
      <c r="L130" s="84" t="b">
        <v>0</v>
      </c>
    </row>
    <row r="131" spans="1:12" ht="15">
      <c r="A131" s="84" t="s">
        <v>3820</v>
      </c>
      <c r="B131" s="84" t="s">
        <v>4549</v>
      </c>
      <c r="C131" s="84">
        <v>6</v>
      </c>
      <c r="D131" s="118">
        <v>0.002122937352479094</v>
      </c>
      <c r="E131" s="118">
        <v>1.9081018741851592</v>
      </c>
      <c r="F131" s="84" t="s">
        <v>4949</v>
      </c>
      <c r="G131" s="84" t="b">
        <v>0</v>
      </c>
      <c r="H131" s="84" t="b">
        <v>0</v>
      </c>
      <c r="I131" s="84" t="b">
        <v>0</v>
      </c>
      <c r="J131" s="84" t="b">
        <v>0</v>
      </c>
      <c r="K131" s="84" t="b">
        <v>0</v>
      </c>
      <c r="L131" s="84" t="b">
        <v>0</v>
      </c>
    </row>
    <row r="132" spans="1:12" ht="15">
      <c r="A132" s="84" t="s">
        <v>4549</v>
      </c>
      <c r="B132" s="84" t="s">
        <v>3821</v>
      </c>
      <c r="C132" s="84">
        <v>6</v>
      </c>
      <c r="D132" s="118">
        <v>0.002122937352479094</v>
      </c>
      <c r="E132" s="118">
        <v>2.0652252941648603</v>
      </c>
      <c r="F132" s="84" t="s">
        <v>4949</v>
      </c>
      <c r="G132" s="84" t="b">
        <v>0</v>
      </c>
      <c r="H132" s="84" t="b">
        <v>0</v>
      </c>
      <c r="I132" s="84" t="b">
        <v>0</v>
      </c>
      <c r="J132" s="84" t="b">
        <v>0</v>
      </c>
      <c r="K132" s="84" t="b">
        <v>0</v>
      </c>
      <c r="L132" s="84" t="b">
        <v>0</v>
      </c>
    </row>
    <row r="133" spans="1:12" ht="15">
      <c r="A133" s="84" t="s">
        <v>3821</v>
      </c>
      <c r="B133" s="84" t="s">
        <v>4522</v>
      </c>
      <c r="C133" s="84">
        <v>6</v>
      </c>
      <c r="D133" s="118">
        <v>0.002122937352479094</v>
      </c>
      <c r="E133" s="118">
        <v>1.9982785045342473</v>
      </c>
      <c r="F133" s="84" t="s">
        <v>4949</v>
      </c>
      <c r="G133" s="84" t="b">
        <v>0</v>
      </c>
      <c r="H133" s="84" t="b">
        <v>0</v>
      </c>
      <c r="I133" s="84" t="b">
        <v>0</v>
      </c>
      <c r="J133" s="84" t="b">
        <v>0</v>
      </c>
      <c r="K133" s="84" t="b">
        <v>0</v>
      </c>
      <c r="L133" s="84" t="b">
        <v>0</v>
      </c>
    </row>
    <row r="134" spans="1:12" ht="15">
      <c r="A134" s="84" t="s">
        <v>4550</v>
      </c>
      <c r="B134" s="84" t="s">
        <v>4501</v>
      </c>
      <c r="C134" s="84">
        <v>6</v>
      </c>
      <c r="D134" s="118">
        <v>0.002122937352479094</v>
      </c>
      <c r="E134" s="118">
        <v>2.7020473917520347</v>
      </c>
      <c r="F134" s="84" t="s">
        <v>4949</v>
      </c>
      <c r="G134" s="84" t="b">
        <v>0</v>
      </c>
      <c r="H134" s="84" t="b">
        <v>0</v>
      </c>
      <c r="I134" s="84" t="b">
        <v>0</v>
      </c>
      <c r="J134" s="84" t="b">
        <v>0</v>
      </c>
      <c r="K134" s="84" t="b">
        <v>1</v>
      </c>
      <c r="L134" s="84" t="b">
        <v>0</v>
      </c>
    </row>
    <row r="135" spans="1:12" ht="15">
      <c r="A135" s="84" t="s">
        <v>4501</v>
      </c>
      <c r="B135" s="84" t="s">
        <v>4523</v>
      </c>
      <c r="C135" s="84">
        <v>6</v>
      </c>
      <c r="D135" s="118">
        <v>0.002122937352479094</v>
      </c>
      <c r="E135" s="118">
        <v>2.6351006021214216</v>
      </c>
      <c r="F135" s="84" t="s">
        <v>4949</v>
      </c>
      <c r="G135" s="84" t="b">
        <v>0</v>
      </c>
      <c r="H135" s="84" t="b">
        <v>1</v>
      </c>
      <c r="I135" s="84" t="b">
        <v>0</v>
      </c>
      <c r="J135" s="84" t="b">
        <v>0</v>
      </c>
      <c r="K135" s="84" t="b">
        <v>0</v>
      </c>
      <c r="L135" s="84" t="b">
        <v>0</v>
      </c>
    </row>
    <row r="136" spans="1:12" ht="15">
      <c r="A136" s="84" t="s">
        <v>4523</v>
      </c>
      <c r="B136" s="84" t="s">
        <v>4502</v>
      </c>
      <c r="C136" s="84">
        <v>6</v>
      </c>
      <c r="D136" s="118">
        <v>0.002122937352479094</v>
      </c>
      <c r="E136" s="118">
        <v>2.686253124568803</v>
      </c>
      <c r="F136" s="84" t="s">
        <v>4949</v>
      </c>
      <c r="G136" s="84" t="b">
        <v>0</v>
      </c>
      <c r="H136" s="84" t="b">
        <v>0</v>
      </c>
      <c r="I136" s="84" t="b">
        <v>0</v>
      </c>
      <c r="J136" s="84" t="b">
        <v>0</v>
      </c>
      <c r="K136" s="84" t="b">
        <v>0</v>
      </c>
      <c r="L136" s="84" t="b">
        <v>0</v>
      </c>
    </row>
    <row r="137" spans="1:12" ht="15">
      <c r="A137" s="84" t="s">
        <v>3846</v>
      </c>
      <c r="B137" s="84" t="s">
        <v>4498</v>
      </c>
      <c r="C137" s="84">
        <v>6</v>
      </c>
      <c r="D137" s="118">
        <v>0.002122937352479094</v>
      </c>
      <c r="E137" s="118">
        <v>2.2760786594797535</v>
      </c>
      <c r="F137" s="84" t="s">
        <v>4949</v>
      </c>
      <c r="G137" s="84" t="b">
        <v>0</v>
      </c>
      <c r="H137" s="84" t="b">
        <v>0</v>
      </c>
      <c r="I137" s="84" t="b">
        <v>0</v>
      </c>
      <c r="J137" s="84" t="b">
        <v>0</v>
      </c>
      <c r="K137" s="84" t="b">
        <v>0</v>
      </c>
      <c r="L137" s="84" t="b">
        <v>0</v>
      </c>
    </row>
    <row r="138" spans="1:12" ht="15">
      <c r="A138" s="84" t="s">
        <v>4552</v>
      </c>
      <c r="B138" s="84" t="s">
        <v>4553</v>
      </c>
      <c r="C138" s="84">
        <v>6</v>
      </c>
      <c r="D138" s="118">
        <v>0.002122937352479094</v>
      </c>
      <c r="E138" s="118">
        <v>2.878138650807716</v>
      </c>
      <c r="F138" s="84" t="s">
        <v>4949</v>
      </c>
      <c r="G138" s="84" t="b">
        <v>0</v>
      </c>
      <c r="H138" s="84" t="b">
        <v>0</v>
      </c>
      <c r="I138" s="84" t="b">
        <v>0</v>
      </c>
      <c r="J138" s="84" t="b">
        <v>1</v>
      </c>
      <c r="K138" s="84" t="b">
        <v>0</v>
      </c>
      <c r="L138" s="84" t="b">
        <v>0</v>
      </c>
    </row>
    <row r="139" spans="1:12" ht="15">
      <c r="A139" s="84" t="s">
        <v>4518</v>
      </c>
      <c r="B139" s="84" t="s">
        <v>4554</v>
      </c>
      <c r="C139" s="84">
        <v>6</v>
      </c>
      <c r="D139" s="118">
        <v>0.002122937352479094</v>
      </c>
      <c r="E139" s="118">
        <v>2.811191861177103</v>
      </c>
      <c r="F139" s="84" t="s">
        <v>4949</v>
      </c>
      <c r="G139" s="84" t="b">
        <v>1</v>
      </c>
      <c r="H139" s="84" t="b">
        <v>0</v>
      </c>
      <c r="I139" s="84" t="b">
        <v>0</v>
      </c>
      <c r="J139" s="84" t="b">
        <v>1</v>
      </c>
      <c r="K139" s="84" t="b">
        <v>0</v>
      </c>
      <c r="L139" s="84" t="b">
        <v>0</v>
      </c>
    </row>
    <row r="140" spans="1:12" ht="15">
      <c r="A140" s="84" t="s">
        <v>4554</v>
      </c>
      <c r="B140" s="84" t="s">
        <v>4525</v>
      </c>
      <c r="C140" s="84">
        <v>6</v>
      </c>
      <c r="D140" s="118">
        <v>0.002122937352479094</v>
      </c>
      <c r="E140" s="118">
        <v>2.811191861177103</v>
      </c>
      <c r="F140" s="84" t="s">
        <v>4949</v>
      </c>
      <c r="G140" s="84" t="b">
        <v>1</v>
      </c>
      <c r="H140" s="84" t="b">
        <v>0</v>
      </c>
      <c r="I140" s="84" t="b">
        <v>0</v>
      </c>
      <c r="J140" s="84" t="b">
        <v>0</v>
      </c>
      <c r="K140" s="84" t="b">
        <v>0</v>
      </c>
      <c r="L140" s="84" t="b">
        <v>0</v>
      </c>
    </row>
    <row r="141" spans="1:12" ht="15">
      <c r="A141" s="84" t="s">
        <v>4525</v>
      </c>
      <c r="B141" s="84" t="s">
        <v>4555</v>
      </c>
      <c r="C141" s="84">
        <v>6</v>
      </c>
      <c r="D141" s="118">
        <v>0.002122937352479094</v>
      </c>
      <c r="E141" s="118">
        <v>2.811191861177103</v>
      </c>
      <c r="F141" s="84" t="s">
        <v>4949</v>
      </c>
      <c r="G141" s="84" t="b">
        <v>0</v>
      </c>
      <c r="H141" s="84" t="b">
        <v>0</v>
      </c>
      <c r="I141" s="84" t="b">
        <v>0</v>
      </c>
      <c r="J141" s="84" t="b">
        <v>1</v>
      </c>
      <c r="K141" s="84" t="b">
        <v>0</v>
      </c>
      <c r="L141" s="84" t="b">
        <v>0</v>
      </c>
    </row>
    <row r="142" spans="1:12" ht="15">
      <c r="A142" s="84" t="s">
        <v>4555</v>
      </c>
      <c r="B142" s="84" t="s">
        <v>4556</v>
      </c>
      <c r="C142" s="84">
        <v>6</v>
      </c>
      <c r="D142" s="118">
        <v>0.002122937352479094</v>
      </c>
      <c r="E142" s="118">
        <v>2.878138650807716</v>
      </c>
      <c r="F142" s="84" t="s">
        <v>4949</v>
      </c>
      <c r="G142" s="84" t="b">
        <v>1</v>
      </c>
      <c r="H142" s="84" t="b">
        <v>0</v>
      </c>
      <c r="I142" s="84" t="b">
        <v>0</v>
      </c>
      <c r="J142" s="84" t="b">
        <v>0</v>
      </c>
      <c r="K142" s="84" t="b">
        <v>0</v>
      </c>
      <c r="L142" s="84" t="b">
        <v>0</v>
      </c>
    </row>
    <row r="143" spans="1:12" ht="15">
      <c r="A143" s="84" t="s">
        <v>4556</v>
      </c>
      <c r="B143" s="84" t="s">
        <v>3818</v>
      </c>
      <c r="C143" s="84">
        <v>6</v>
      </c>
      <c r="D143" s="118">
        <v>0.002122937352479094</v>
      </c>
      <c r="E143" s="118">
        <v>1.3382265662285981</v>
      </c>
      <c r="F143" s="84" t="s">
        <v>4949</v>
      </c>
      <c r="G143" s="84" t="b">
        <v>0</v>
      </c>
      <c r="H143" s="84" t="b">
        <v>0</v>
      </c>
      <c r="I143" s="84" t="b">
        <v>0</v>
      </c>
      <c r="J143" s="84" t="b">
        <v>0</v>
      </c>
      <c r="K143" s="84" t="b">
        <v>0</v>
      </c>
      <c r="L143" s="84" t="b">
        <v>0</v>
      </c>
    </row>
    <row r="144" spans="1:12" ht="15">
      <c r="A144" s="84" t="s">
        <v>3881</v>
      </c>
      <c r="B144" s="84" t="s">
        <v>4557</v>
      </c>
      <c r="C144" s="84">
        <v>5</v>
      </c>
      <c r="D144" s="118">
        <v>0.001850879481101047</v>
      </c>
      <c r="E144" s="118">
        <v>2.4258409798130858</v>
      </c>
      <c r="F144" s="84" t="s">
        <v>4949</v>
      </c>
      <c r="G144" s="84" t="b">
        <v>0</v>
      </c>
      <c r="H144" s="84" t="b">
        <v>0</v>
      </c>
      <c r="I144" s="84" t="b">
        <v>0</v>
      </c>
      <c r="J144" s="84" t="b">
        <v>0</v>
      </c>
      <c r="K144" s="84" t="b">
        <v>0</v>
      </c>
      <c r="L144" s="84" t="b">
        <v>0</v>
      </c>
    </row>
    <row r="145" spans="1:12" ht="15">
      <c r="A145" s="84" t="s">
        <v>3771</v>
      </c>
      <c r="B145" s="84" t="s">
        <v>3851</v>
      </c>
      <c r="C145" s="84">
        <v>5</v>
      </c>
      <c r="D145" s="118">
        <v>0.001850879481101047</v>
      </c>
      <c r="E145" s="118">
        <v>1.8723863219186248</v>
      </c>
      <c r="F145" s="84" t="s">
        <v>4949</v>
      </c>
      <c r="G145" s="84" t="b">
        <v>0</v>
      </c>
      <c r="H145" s="84" t="b">
        <v>0</v>
      </c>
      <c r="I145" s="84" t="b">
        <v>0</v>
      </c>
      <c r="J145" s="84" t="b">
        <v>0</v>
      </c>
      <c r="K145" s="84" t="b">
        <v>0</v>
      </c>
      <c r="L145" s="84" t="b">
        <v>0</v>
      </c>
    </row>
    <row r="146" spans="1:12" ht="15">
      <c r="A146" s="84" t="s">
        <v>420</v>
      </c>
      <c r="B146" s="84" t="s">
        <v>3892</v>
      </c>
      <c r="C146" s="84">
        <v>5</v>
      </c>
      <c r="D146" s="118">
        <v>0.001850879481101047</v>
      </c>
      <c r="E146" s="118">
        <v>2.7020473917520347</v>
      </c>
      <c r="F146" s="84" t="s">
        <v>4949</v>
      </c>
      <c r="G146" s="84" t="b">
        <v>0</v>
      </c>
      <c r="H146" s="84" t="b">
        <v>0</v>
      </c>
      <c r="I146" s="84" t="b">
        <v>0</v>
      </c>
      <c r="J146" s="84" t="b">
        <v>1</v>
      </c>
      <c r="K146" s="84" t="b">
        <v>0</v>
      </c>
      <c r="L146" s="84" t="b">
        <v>0</v>
      </c>
    </row>
    <row r="147" spans="1:12" ht="15">
      <c r="A147" s="84" t="s">
        <v>4495</v>
      </c>
      <c r="B147" s="84" t="s">
        <v>3891</v>
      </c>
      <c r="C147" s="84">
        <v>5</v>
      </c>
      <c r="D147" s="118">
        <v>0.001850879481101047</v>
      </c>
      <c r="E147" s="118">
        <v>2.196897413432129</v>
      </c>
      <c r="F147" s="84" t="s">
        <v>4949</v>
      </c>
      <c r="G147" s="84" t="b">
        <v>0</v>
      </c>
      <c r="H147" s="84" t="b">
        <v>0</v>
      </c>
      <c r="I147" s="84" t="b">
        <v>0</v>
      </c>
      <c r="J147" s="84" t="b">
        <v>0</v>
      </c>
      <c r="K147" s="84" t="b">
        <v>0</v>
      </c>
      <c r="L147" s="84" t="b">
        <v>0</v>
      </c>
    </row>
    <row r="148" spans="1:12" ht="15">
      <c r="A148" s="84" t="s">
        <v>4573</v>
      </c>
      <c r="B148" s="84" t="s">
        <v>4574</v>
      </c>
      <c r="C148" s="84">
        <v>5</v>
      </c>
      <c r="D148" s="118">
        <v>0.001850879481101047</v>
      </c>
      <c r="E148" s="118">
        <v>2.9573198968553407</v>
      </c>
      <c r="F148" s="84" t="s">
        <v>4949</v>
      </c>
      <c r="G148" s="84" t="b">
        <v>0</v>
      </c>
      <c r="H148" s="84" t="b">
        <v>0</v>
      </c>
      <c r="I148" s="84" t="b">
        <v>0</v>
      </c>
      <c r="J148" s="84" t="b">
        <v>0</v>
      </c>
      <c r="K148" s="84" t="b">
        <v>0</v>
      </c>
      <c r="L148" s="84" t="b">
        <v>0</v>
      </c>
    </row>
    <row r="149" spans="1:12" ht="15">
      <c r="A149" s="84" t="s">
        <v>4574</v>
      </c>
      <c r="B149" s="84" t="s">
        <v>3840</v>
      </c>
      <c r="C149" s="84">
        <v>5</v>
      </c>
      <c r="D149" s="118">
        <v>0.001850879481101047</v>
      </c>
      <c r="E149" s="118">
        <v>2.3775363002385306</v>
      </c>
      <c r="F149" s="84" t="s">
        <v>4949</v>
      </c>
      <c r="G149" s="84" t="b">
        <v>0</v>
      </c>
      <c r="H149" s="84" t="b">
        <v>0</v>
      </c>
      <c r="I149" s="84" t="b">
        <v>0</v>
      </c>
      <c r="J149" s="84" t="b">
        <v>0</v>
      </c>
      <c r="K149" s="84" t="b">
        <v>0</v>
      </c>
      <c r="L149" s="84" t="b">
        <v>0</v>
      </c>
    </row>
    <row r="150" spans="1:12" ht="15">
      <c r="A150" s="84" t="s">
        <v>3853</v>
      </c>
      <c r="B150" s="84" t="s">
        <v>3878</v>
      </c>
      <c r="C150" s="84">
        <v>5</v>
      </c>
      <c r="D150" s="118">
        <v>0.001850879481101047</v>
      </c>
      <c r="E150" s="118">
        <v>2.0652252941648603</v>
      </c>
      <c r="F150" s="84" t="s">
        <v>4949</v>
      </c>
      <c r="G150" s="84" t="b">
        <v>0</v>
      </c>
      <c r="H150" s="84" t="b">
        <v>0</v>
      </c>
      <c r="I150" s="84" t="b">
        <v>0</v>
      </c>
      <c r="J150" s="84" t="b">
        <v>0</v>
      </c>
      <c r="K150" s="84" t="b">
        <v>0</v>
      </c>
      <c r="L150" s="84" t="b">
        <v>0</v>
      </c>
    </row>
    <row r="151" spans="1:12" ht="15">
      <c r="A151" s="84" t="s">
        <v>3878</v>
      </c>
      <c r="B151" s="84" t="s">
        <v>4575</v>
      </c>
      <c r="C151" s="84">
        <v>5</v>
      </c>
      <c r="D151" s="118">
        <v>0.001850879481101047</v>
      </c>
      <c r="E151" s="118">
        <v>2.4801986421356785</v>
      </c>
      <c r="F151" s="84" t="s">
        <v>4949</v>
      </c>
      <c r="G151" s="84" t="b">
        <v>0</v>
      </c>
      <c r="H151" s="84" t="b">
        <v>0</v>
      </c>
      <c r="I151" s="84" t="b">
        <v>0</v>
      </c>
      <c r="J151" s="84" t="b">
        <v>1</v>
      </c>
      <c r="K151" s="84" t="b">
        <v>0</v>
      </c>
      <c r="L151" s="84" t="b">
        <v>0</v>
      </c>
    </row>
    <row r="152" spans="1:12" ht="15">
      <c r="A152" s="84" t="s">
        <v>4575</v>
      </c>
      <c r="B152" s="84" t="s">
        <v>3846</v>
      </c>
      <c r="C152" s="84">
        <v>5</v>
      </c>
      <c r="D152" s="118">
        <v>0.001850879481101047</v>
      </c>
      <c r="E152" s="118">
        <v>2.452169918535435</v>
      </c>
      <c r="F152" s="84" t="s">
        <v>4949</v>
      </c>
      <c r="G152" s="84" t="b">
        <v>1</v>
      </c>
      <c r="H152" s="84" t="b">
        <v>0</v>
      </c>
      <c r="I152" s="84" t="b">
        <v>0</v>
      </c>
      <c r="J152" s="84" t="b">
        <v>0</v>
      </c>
      <c r="K152" s="84" t="b">
        <v>0</v>
      </c>
      <c r="L152" s="84" t="b">
        <v>0</v>
      </c>
    </row>
    <row r="153" spans="1:12" ht="15">
      <c r="A153" s="84" t="s">
        <v>3846</v>
      </c>
      <c r="B153" s="84" t="s">
        <v>4538</v>
      </c>
      <c r="C153" s="84">
        <v>5</v>
      </c>
      <c r="D153" s="118">
        <v>0.001850879481101047</v>
      </c>
      <c r="E153" s="118">
        <v>2.3729886724878098</v>
      </c>
      <c r="F153" s="84" t="s">
        <v>4949</v>
      </c>
      <c r="G153" s="84" t="b">
        <v>0</v>
      </c>
      <c r="H153" s="84" t="b">
        <v>0</v>
      </c>
      <c r="I153" s="84" t="b">
        <v>0</v>
      </c>
      <c r="J153" s="84" t="b">
        <v>0</v>
      </c>
      <c r="K153" s="84" t="b">
        <v>0</v>
      </c>
      <c r="L153" s="84" t="b">
        <v>0</v>
      </c>
    </row>
    <row r="154" spans="1:12" ht="15">
      <c r="A154" s="84" t="s">
        <v>4538</v>
      </c>
      <c r="B154" s="84" t="s">
        <v>3846</v>
      </c>
      <c r="C154" s="84">
        <v>5</v>
      </c>
      <c r="D154" s="118">
        <v>0.001850879481101047</v>
      </c>
      <c r="E154" s="118">
        <v>2.3729886724878098</v>
      </c>
      <c r="F154" s="84" t="s">
        <v>4949</v>
      </c>
      <c r="G154" s="84" t="b">
        <v>0</v>
      </c>
      <c r="H154" s="84" t="b">
        <v>0</v>
      </c>
      <c r="I154" s="84" t="b">
        <v>0</v>
      </c>
      <c r="J154" s="84" t="b">
        <v>0</v>
      </c>
      <c r="K154" s="84" t="b">
        <v>0</v>
      </c>
      <c r="L154" s="84" t="b">
        <v>0</v>
      </c>
    </row>
    <row r="155" spans="1:12" ht="15">
      <c r="A155" s="84" t="s">
        <v>3846</v>
      </c>
      <c r="B155" s="84" t="s">
        <v>4576</v>
      </c>
      <c r="C155" s="84">
        <v>5</v>
      </c>
      <c r="D155" s="118">
        <v>0.001850879481101047</v>
      </c>
      <c r="E155" s="118">
        <v>2.452169918535435</v>
      </c>
      <c r="F155" s="84" t="s">
        <v>4949</v>
      </c>
      <c r="G155" s="84" t="b">
        <v>0</v>
      </c>
      <c r="H155" s="84" t="b">
        <v>0</v>
      </c>
      <c r="I155" s="84" t="b">
        <v>0</v>
      </c>
      <c r="J155" s="84" t="b">
        <v>0</v>
      </c>
      <c r="K155" s="84" t="b">
        <v>0</v>
      </c>
      <c r="L155" s="84" t="b">
        <v>0</v>
      </c>
    </row>
    <row r="156" spans="1:12" ht="15">
      <c r="A156" s="84" t="s">
        <v>4576</v>
      </c>
      <c r="B156" s="84" t="s">
        <v>4577</v>
      </c>
      <c r="C156" s="84">
        <v>5</v>
      </c>
      <c r="D156" s="118">
        <v>0.001850879481101047</v>
      </c>
      <c r="E156" s="118">
        <v>2.9573198968553407</v>
      </c>
      <c r="F156" s="84" t="s">
        <v>4949</v>
      </c>
      <c r="G156" s="84" t="b">
        <v>0</v>
      </c>
      <c r="H156" s="84" t="b">
        <v>0</v>
      </c>
      <c r="I156" s="84" t="b">
        <v>0</v>
      </c>
      <c r="J156" s="84" t="b">
        <v>0</v>
      </c>
      <c r="K156" s="84" t="b">
        <v>0</v>
      </c>
      <c r="L156" s="84" t="b">
        <v>0</v>
      </c>
    </row>
    <row r="157" spans="1:12" ht="15">
      <c r="A157" s="84" t="s">
        <v>4577</v>
      </c>
      <c r="B157" s="84" t="s">
        <v>4578</v>
      </c>
      <c r="C157" s="84">
        <v>5</v>
      </c>
      <c r="D157" s="118">
        <v>0.001850879481101047</v>
      </c>
      <c r="E157" s="118">
        <v>2.9573198968553407</v>
      </c>
      <c r="F157" s="84" t="s">
        <v>4949</v>
      </c>
      <c r="G157" s="84" t="b">
        <v>0</v>
      </c>
      <c r="H157" s="84" t="b">
        <v>0</v>
      </c>
      <c r="I157" s="84" t="b">
        <v>0</v>
      </c>
      <c r="J157" s="84" t="b">
        <v>0</v>
      </c>
      <c r="K157" s="84" t="b">
        <v>0</v>
      </c>
      <c r="L157" s="84" t="b">
        <v>0</v>
      </c>
    </row>
    <row r="158" spans="1:12" ht="15">
      <c r="A158" s="84" t="s">
        <v>4578</v>
      </c>
      <c r="B158" s="84" t="s">
        <v>4492</v>
      </c>
      <c r="C158" s="84">
        <v>5</v>
      </c>
      <c r="D158" s="118">
        <v>0.001850879481101047</v>
      </c>
      <c r="E158" s="118">
        <v>2.6562899011913594</v>
      </c>
      <c r="F158" s="84" t="s">
        <v>4949</v>
      </c>
      <c r="G158" s="84" t="b">
        <v>0</v>
      </c>
      <c r="H158" s="84" t="b">
        <v>0</v>
      </c>
      <c r="I158" s="84" t="b">
        <v>0</v>
      </c>
      <c r="J158" s="84" t="b">
        <v>0</v>
      </c>
      <c r="K158" s="84" t="b">
        <v>0</v>
      </c>
      <c r="L158" s="84" t="b">
        <v>0</v>
      </c>
    </row>
    <row r="159" spans="1:12" ht="15">
      <c r="A159" s="84" t="s">
        <v>4492</v>
      </c>
      <c r="B159" s="84" t="s">
        <v>4579</v>
      </c>
      <c r="C159" s="84">
        <v>5</v>
      </c>
      <c r="D159" s="118">
        <v>0.001850879481101047</v>
      </c>
      <c r="E159" s="118">
        <v>2.6562899011913594</v>
      </c>
      <c r="F159" s="84" t="s">
        <v>4949</v>
      </c>
      <c r="G159" s="84" t="b">
        <v>0</v>
      </c>
      <c r="H159" s="84" t="b">
        <v>0</v>
      </c>
      <c r="I159" s="84" t="b">
        <v>0</v>
      </c>
      <c r="J159" s="84" t="b">
        <v>0</v>
      </c>
      <c r="K159" s="84" t="b">
        <v>0</v>
      </c>
      <c r="L159" s="84" t="b">
        <v>0</v>
      </c>
    </row>
    <row r="160" spans="1:12" ht="15">
      <c r="A160" s="84" t="s">
        <v>4579</v>
      </c>
      <c r="B160" s="84" t="s">
        <v>4580</v>
      </c>
      <c r="C160" s="84">
        <v>5</v>
      </c>
      <c r="D160" s="118">
        <v>0.001850879481101047</v>
      </c>
      <c r="E160" s="118">
        <v>2.9573198968553407</v>
      </c>
      <c r="F160" s="84" t="s">
        <v>4949</v>
      </c>
      <c r="G160" s="84" t="b">
        <v>0</v>
      </c>
      <c r="H160" s="84" t="b">
        <v>0</v>
      </c>
      <c r="I160" s="84" t="b">
        <v>0</v>
      </c>
      <c r="J160" s="84" t="b">
        <v>0</v>
      </c>
      <c r="K160" s="84" t="b">
        <v>0</v>
      </c>
      <c r="L160" s="84" t="b">
        <v>0</v>
      </c>
    </row>
    <row r="161" spans="1:12" ht="15">
      <c r="A161" s="84" t="s">
        <v>3838</v>
      </c>
      <c r="B161" s="84" t="s">
        <v>3839</v>
      </c>
      <c r="C161" s="84">
        <v>5</v>
      </c>
      <c r="D161" s="118">
        <v>0.001850879481101047</v>
      </c>
      <c r="E161" s="118">
        <v>2.732010615129478</v>
      </c>
      <c r="F161" s="84" t="s">
        <v>4949</v>
      </c>
      <c r="G161" s="84" t="b">
        <v>0</v>
      </c>
      <c r="H161" s="84" t="b">
        <v>0</v>
      </c>
      <c r="I161" s="84" t="b">
        <v>0</v>
      </c>
      <c r="J161" s="84" t="b">
        <v>0</v>
      </c>
      <c r="K161" s="84" t="b">
        <v>0</v>
      </c>
      <c r="L161" s="84" t="b">
        <v>0</v>
      </c>
    </row>
    <row r="162" spans="1:12" ht="15">
      <c r="A162" s="84" t="s">
        <v>329</v>
      </c>
      <c r="B162" s="84" t="s">
        <v>4493</v>
      </c>
      <c r="C162" s="84">
        <v>5</v>
      </c>
      <c r="D162" s="118">
        <v>0.001850879481101047</v>
      </c>
      <c r="E162" s="118">
        <v>2.7020473917520347</v>
      </c>
      <c r="F162" s="84" t="s">
        <v>4949</v>
      </c>
      <c r="G162" s="84" t="b">
        <v>0</v>
      </c>
      <c r="H162" s="84" t="b">
        <v>0</v>
      </c>
      <c r="I162" s="84" t="b">
        <v>0</v>
      </c>
      <c r="J162" s="84" t="b">
        <v>0</v>
      </c>
      <c r="K162" s="84" t="b">
        <v>0</v>
      </c>
      <c r="L162" s="84" t="b">
        <v>0</v>
      </c>
    </row>
    <row r="163" spans="1:12" ht="15">
      <c r="A163" s="84" t="s">
        <v>4546</v>
      </c>
      <c r="B163" s="84" t="s">
        <v>4581</v>
      </c>
      <c r="C163" s="84">
        <v>5</v>
      </c>
      <c r="D163" s="118">
        <v>0.001850879481101047</v>
      </c>
      <c r="E163" s="118">
        <v>2.878138650807716</v>
      </c>
      <c r="F163" s="84" t="s">
        <v>4949</v>
      </c>
      <c r="G163" s="84" t="b">
        <v>0</v>
      </c>
      <c r="H163" s="84" t="b">
        <v>0</v>
      </c>
      <c r="I163" s="84" t="b">
        <v>0</v>
      </c>
      <c r="J163" s="84" t="b">
        <v>0</v>
      </c>
      <c r="K163" s="84" t="b">
        <v>0</v>
      </c>
      <c r="L163" s="84" t="b">
        <v>0</v>
      </c>
    </row>
    <row r="164" spans="1:12" ht="15">
      <c r="A164" s="84" t="s">
        <v>4506</v>
      </c>
      <c r="B164" s="84" t="s">
        <v>486</v>
      </c>
      <c r="C164" s="84">
        <v>5</v>
      </c>
      <c r="D164" s="118">
        <v>0.001850879481101047</v>
      </c>
      <c r="E164" s="118">
        <v>2.878138650807716</v>
      </c>
      <c r="F164" s="84" t="s">
        <v>4949</v>
      </c>
      <c r="G164" s="84" t="b">
        <v>1</v>
      </c>
      <c r="H164" s="84" t="b">
        <v>0</v>
      </c>
      <c r="I164" s="84" t="b">
        <v>0</v>
      </c>
      <c r="J164" s="84" t="b">
        <v>0</v>
      </c>
      <c r="K164" s="84" t="b">
        <v>0</v>
      </c>
      <c r="L164" s="84" t="b">
        <v>0</v>
      </c>
    </row>
    <row r="165" spans="1:12" ht="15">
      <c r="A165" s="84" t="s">
        <v>486</v>
      </c>
      <c r="B165" s="84" t="s">
        <v>4582</v>
      </c>
      <c r="C165" s="84">
        <v>5</v>
      </c>
      <c r="D165" s="118">
        <v>0.001850879481101047</v>
      </c>
      <c r="E165" s="118">
        <v>2.9573198968553407</v>
      </c>
      <c r="F165" s="84" t="s">
        <v>4949</v>
      </c>
      <c r="G165" s="84" t="b">
        <v>0</v>
      </c>
      <c r="H165" s="84" t="b">
        <v>0</v>
      </c>
      <c r="I165" s="84" t="b">
        <v>0</v>
      </c>
      <c r="J165" s="84" t="b">
        <v>0</v>
      </c>
      <c r="K165" s="84" t="b">
        <v>0</v>
      </c>
      <c r="L165" s="84" t="b">
        <v>0</v>
      </c>
    </row>
    <row r="166" spans="1:12" ht="15">
      <c r="A166" s="84" t="s">
        <v>4582</v>
      </c>
      <c r="B166" s="84" t="s">
        <v>4583</v>
      </c>
      <c r="C166" s="84">
        <v>5</v>
      </c>
      <c r="D166" s="118">
        <v>0.001850879481101047</v>
      </c>
      <c r="E166" s="118">
        <v>2.9573198968553407</v>
      </c>
      <c r="F166" s="84" t="s">
        <v>4949</v>
      </c>
      <c r="G166" s="84" t="b">
        <v>0</v>
      </c>
      <c r="H166" s="84" t="b">
        <v>0</v>
      </c>
      <c r="I166" s="84" t="b">
        <v>0</v>
      </c>
      <c r="J166" s="84" t="b">
        <v>0</v>
      </c>
      <c r="K166" s="84" t="b">
        <v>0</v>
      </c>
      <c r="L166" s="84" t="b">
        <v>0</v>
      </c>
    </row>
    <row r="167" spans="1:12" ht="15">
      <c r="A167" s="84" t="s">
        <v>4583</v>
      </c>
      <c r="B167" s="84" t="s">
        <v>4584</v>
      </c>
      <c r="C167" s="84">
        <v>5</v>
      </c>
      <c r="D167" s="118">
        <v>0.001850879481101047</v>
      </c>
      <c r="E167" s="118">
        <v>2.9573198968553407</v>
      </c>
      <c r="F167" s="84" t="s">
        <v>4949</v>
      </c>
      <c r="G167" s="84" t="b">
        <v>0</v>
      </c>
      <c r="H167" s="84" t="b">
        <v>0</v>
      </c>
      <c r="I167" s="84" t="b">
        <v>0</v>
      </c>
      <c r="J167" s="84" t="b">
        <v>0</v>
      </c>
      <c r="K167" s="84" t="b">
        <v>0</v>
      </c>
      <c r="L167" s="84" t="b">
        <v>0</v>
      </c>
    </row>
    <row r="168" spans="1:12" ht="15">
      <c r="A168" s="84" t="s">
        <v>4584</v>
      </c>
      <c r="B168" s="84" t="s">
        <v>317</v>
      </c>
      <c r="C168" s="84">
        <v>5</v>
      </c>
      <c r="D168" s="118">
        <v>0.001850879481101047</v>
      </c>
      <c r="E168" s="118">
        <v>2.9573198968553407</v>
      </c>
      <c r="F168" s="84" t="s">
        <v>4949</v>
      </c>
      <c r="G168" s="84" t="b">
        <v>0</v>
      </c>
      <c r="H168" s="84" t="b">
        <v>0</v>
      </c>
      <c r="I168" s="84" t="b">
        <v>0</v>
      </c>
      <c r="J168" s="84" t="b">
        <v>0</v>
      </c>
      <c r="K168" s="84" t="b">
        <v>0</v>
      </c>
      <c r="L168" s="84" t="b">
        <v>0</v>
      </c>
    </row>
    <row r="169" spans="1:12" ht="15">
      <c r="A169" s="84" t="s">
        <v>317</v>
      </c>
      <c r="B169" s="84" t="s">
        <v>4585</v>
      </c>
      <c r="C169" s="84">
        <v>5</v>
      </c>
      <c r="D169" s="118">
        <v>0.001850879481101047</v>
      </c>
      <c r="E169" s="118">
        <v>2.9573198968553407</v>
      </c>
      <c r="F169" s="84" t="s">
        <v>4949</v>
      </c>
      <c r="G169" s="84" t="b">
        <v>0</v>
      </c>
      <c r="H169" s="84" t="b">
        <v>0</v>
      </c>
      <c r="I169" s="84" t="b">
        <v>0</v>
      </c>
      <c r="J169" s="84" t="b">
        <v>0</v>
      </c>
      <c r="K169" s="84" t="b">
        <v>0</v>
      </c>
      <c r="L169" s="84" t="b">
        <v>0</v>
      </c>
    </row>
    <row r="170" spans="1:12" ht="15">
      <c r="A170" s="84" t="s">
        <v>4585</v>
      </c>
      <c r="B170" s="84" t="s">
        <v>4474</v>
      </c>
      <c r="C170" s="84">
        <v>5</v>
      </c>
      <c r="D170" s="118">
        <v>0.001850879481101047</v>
      </c>
      <c r="E170" s="118">
        <v>2.401017396088054</v>
      </c>
      <c r="F170" s="84" t="s">
        <v>4949</v>
      </c>
      <c r="G170" s="84" t="b">
        <v>0</v>
      </c>
      <c r="H170" s="84" t="b">
        <v>0</v>
      </c>
      <c r="I170" s="84" t="b">
        <v>0</v>
      </c>
      <c r="J170" s="84" t="b">
        <v>1</v>
      </c>
      <c r="K170" s="84" t="b">
        <v>0</v>
      </c>
      <c r="L170" s="84" t="b">
        <v>0</v>
      </c>
    </row>
    <row r="171" spans="1:12" ht="15">
      <c r="A171" s="84" t="s">
        <v>4474</v>
      </c>
      <c r="B171" s="84" t="s">
        <v>4586</v>
      </c>
      <c r="C171" s="84">
        <v>5</v>
      </c>
      <c r="D171" s="118">
        <v>0.001850879481101047</v>
      </c>
      <c r="E171" s="118">
        <v>2.401017396088054</v>
      </c>
      <c r="F171" s="84" t="s">
        <v>4949</v>
      </c>
      <c r="G171" s="84" t="b">
        <v>1</v>
      </c>
      <c r="H171" s="84" t="b">
        <v>0</v>
      </c>
      <c r="I171" s="84" t="b">
        <v>0</v>
      </c>
      <c r="J171" s="84" t="b">
        <v>0</v>
      </c>
      <c r="K171" s="84" t="b">
        <v>0</v>
      </c>
      <c r="L171" s="84" t="b">
        <v>0</v>
      </c>
    </row>
    <row r="172" spans="1:12" ht="15">
      <c r="A172" s="84" t="s">
        <v>4586</v>
      </c>
      <c r="B172" s="84" t="s">
        <v>4587</v>
      </c>
      <c r="C172" s="84">
        <v>5</v>
      </c>
      <c r="D172" s="118">
        <v>0.001850879481101047</v>
      </c>
      <c r="E172" s="118">
        <v>2.9573198968553407</v>
      </c>
      <c r="F172" s="84" t="s">
        <v>4949</v>
      </c>
      <c r="G172" s="84" t="b">
        <v>0</v>
      </c>
      <c r="H172" s="84" t="b">
        <v>0</v>
      </c>
      <c r="I172" s="84" t="b">
        <v>0</v>
      </c>
      <c r="J172" s="84" t="b">
        <v>0</v>
      </c>
      <c r="K172" s="84" t="b">
        <v>0</v>
      </c>
      <c r="L172" s="84" t="b">
        <v>0</v>
      </c>
    </row>
    <row r="173" spans="1:12" ht="15">
      <c r="A173" s="84" t="s">
        <v>4587</v>
      </c>
      <c r="B173" s="84" t="s">
        <v>3818</v>
      </c>
      <c r="C173" s="84">
        <v>5</v>
      </c>
      <c r="D173" s="118">
        <v>0.001850879481101047</v>
      </c>
      <c r="E173" s="118">
        <v>1.3382265662285981</v>
      </c>
      <c r="F173" s="84" t="s">
        <v>4949</v>
      </c>
      <c r="G173" s="84" t="b">
        <v>0</v>
      </c>
      <c r="H173" s="84" t="b">
        <v>0</v>
      </c>
      <c r="I173" s="84" t="b">
        <v>0</v>
      </c>
      <c r="J173" s="84" t="b">
        <v>0</v>
      </c>
      <c r="K173" s="84" t="b">
        <v>0</v>
      </c>
      <c r="L173" s="84" t="b">
        <v>0</v>
      </c>
    </row>
    <row r="174" spans="1:12" ht="15">
      <c r="A174" s="84" t="s">
        <v>3818</v>
      </c>
      <c r="B174" s="84" t="s">
        <v>4588</v>
      </c>
      <c r="C174" s="84">
        <v>5</v>
      </c>
      <c r="D174" s="118">
        <v>0.001850879481101047</v>
      </c>
      <c r="E174" s="118">
        <v>1.3844482946548606</v>
      </c>
      <c r="F174" s="84" t="s">
        <v>4949</v>
      </c>
      <c r="G174" s="84" t="b">
        <v>0</v>
      </c>
      <c r="H174" s="84" t="b">
        <v>0</v>
      </c>
      <c r="I174" s="84" t="b">
        <v>0</v>
      </c>
      <c r="J174" s="84" t="b">
        <v>0</v>
      </c>
      <c r="K174" s="84" t="b">
        <v>0</v>
      </c>
      <c r="L174" s="84" t="b">
        <v>0</v>
      </c>
    </row>
    <row r="175" spans="1:12" ht="15">
      <c r="A175" s="84" t="s">
        <v>4588</v>
      </c>
      <c r="B175" s="84" t="s">
        <v>4589</v>
      </c>
      <c r="C175" s="84">
        <v>5</v>
      </c>
      <c r="D175" s="118">
        <v>0.001850879481101047</v>
      </c>
      <c r="E175" s="118">
        <v>2.9573198968553407</v>
      </c>
      <c r="F175" s="84" t="s">
        <v>4949</v>
      </c>
      <c r="G175" s="84" t="b">
        <v>0</v>
      </c>
      <c r="H175" s="84" t="b">
        <v>0</v>
      </c>
      <c r="I175" s="84" t="b">
        <v>0</v>
      </c>
      <c r="J175" s="84" t="b">
        <v>0</v>
      </c>
      <c r="K175" s="84" t="b">
        <v>0</v>
      </c>
      <c r="L175" s="84" t="b">
        <v>0</v>
      </c>
    </row>
    <row r="176" spans="1:12" ht="15">
      <c r="A176" s="84" t="s">
        <v>4589</v>
      </c>
      <c r="B176" s="84" t="s">
        <v>4590</v>
      </c>
      <c r="C176" s="84">
        <v>5</v>
      </c>
      <c r="D176" s="118">
        <v>0.001850879481101047</v>
      </c>
      <c r="E176" s="118">
        <v>2.9573198968553407</v>
      </c>
      <c r="F176" s="84" t="s">
        <v>4949</v>
      </c>
      <c r="G176" s="84" t="b">
        <v>0</v>
      </c>
      <c r="H176" s="84" t="b">
        <v>0</v>
      </c>
      <c r="I176" s="84" t="b">
        <v>0</v>
      </c>
      <c r="J176" s="84" t="b">
        <v>0</v>
      </c>
      <c r="K176" s="84" t="b">
        <v>0</v>
      </c>
      <c r="L176" s="84" t="b">
        <v>0</v>
      </c>
    </row>
    <row r="177" spans="1:12" ht="15">
      <c r="A177" s="84" t="s">
        <v>3758</v>
      </c>
      <c r="B177" s="84" t="s">
        <v>4591</v>
      </c>
      <c r="C177" s="84">
        <v>5</v>
      </c>
      <c r="D177" s="118">
        <v>0.001850879481101047</v>
      </c>
      <c r="E177" s="118">
        <v>2.5101618655131217</v>
      </c>
      <c r="F177" s="84" t="s">
        <v>4949</v>
      </c>
      <c r="G177" s="84" t="b">
        <v>0</v>
      </c>
      <c r="H177" s="84" t="b">
        <v>0</v>
      </c>
      <c r="I177" s="84" t="b">
        <v>0</v>
      </c>
      <c r="J177" s="84" t="b">
        <v>0</v>
      </c>
      <c r="K177" s="84" t="b">
        <v>0</v>
      </c>
      <c r="L177" s="84" t="b">
        <v>0</v>
      </c>
    </row>
    <row r="178" spans="1:12" ht="15">
      <c r="A178" s="84" t="s">
        <v>306</v>
      </c>
      <c r="B178" s="84" t="s">
        <v>3756</v>
      </c>
      <c r="C178" s="84">
        <v>5</v>
      </c>
      <c r="D178" s="118">
        <v>0.001850879481101047</v>
      </c>
      <c r="E178" s="118">
        <v>2.1377759613134724</v>
      </c>
      <c r="F178" s="84" t="s">
        <v>4949</v>
      </c>
      <c r="G178" s="84" t="b">
        <v>0</v>
      </c>
      <c r="H178" s="84" t="b">
        <v>0</v>
      </c>
      <c r="I178" s="84" t="b">
        <v>0</v>
      </c>
      <c r="J178" s="84" t="b">
        <v>0</v>
      </c>
      <c r="K178" s="84" t="b">
        <v>0</v>
      </c>
      <c r="L178" s="84" t="b">
        <v>0</v>
      </c>
    </row>
    <row r="179" spans="1:12" ht="15">
      <c r="A179" s="84" t="s">
        <v>4522</v>
      </c>
      <c r="B179" s="84" t="s">
        <v>4592</v>
      </c>
      <c r="C179" s="84">
        <v>5</v>
      </c>
      <c r="D179" s="118">
        <v>0.001850879481101047</v>
      </c>
      <c r="E179" s="118">
        <v>2.811191861177103</v>
      </c>
      <c r="F179" s="84" t="s">
        <v>4949</v>
      </c>
      <c r="G179" s="84" t="b">
        <v>0</v>
      </c>
      <c r="H179" s="84" t="b">
        <v>0</v>
      </c>
      <c r="I179" s="84" t="b">
        <v>0</v>
      </c>
      <c r="J179" s="84" t="b">
        <v>0</v>
      </c>
      <c r="K179" s="84" t="b">
        <v>0</v>
      </c>
      <c r="L179" s="84" t="b">
        <v>0</v>
      </c>
    </row>
    <row r="180" spans="1:12" ht="15">
      <c r="A180" s="84" t="s">
        <v>4503</v>
      </c>
      <c r="B180" s="84" t="s">
        <v>4551</v>
      </c>
      <c r="C180" s="84">
        <v>5</v>
      </c>
      <c r="D180" s="118">
        <v>0.001850879481101047</v>
      </c>
      <c r="E180" s="118">
        <v>2.62286614570441</v>
      </c>
      <c r="F180" s="84" t="s">
        <v>4949</v>
      </c>
      <c r="G180" s="84" t="b">
        <v>0</v>
      </c>
      <c r="H180" s="84" t="b">
        <v>0</v>
      </c>
      <c r="I180" s="84" t="b">
        <v>0</v>
      </c>
      <c r="J180" s="84" t="b">
        <v>0</v>
      </c>
      <c r="K180" s="84" t="b">
        <v>0</v>
      </c>
      <c r="L180" s="84" t="b">
        <v>0</v>
      </c>
    </row>
    <row r="181" spans="1:12" ht="15">
      <c r="A181" s="84" t="s">
        <v>3848</v>
      </c>
      <c r="B181" s="84" t="s">
        <v>3846</v>
      </c>
      <c r="C181" s="84">
        <v>5</v>
      </c>
      <c r="D181" s="118">
        <v>0.001850879481101047</v>
      </c>
      <c r="E181" s="118">
        <v>1.9206910014931797</v>
      </c>
      <c r="F181" s="84" t="s">
        <v>4949</v>
      </c>
      <c r="G181" s="84" t="b">
        <v>0</v>
      </c>
      <c r="H181" s="84" t="b">
        <v>0</v>
      </c>
      <c r="I181" s="84" t="b">
        <v>0</v>
      </c>
      <c r="J181" s="84" t="b">
        <v>0</v>
      </c>
      <c r="K181" s="84" t="b">
        <v>0</v>
      </c>
      <c r="L181" s="84" t="b">
        <v>0</v>
      </c>
    </row>
    <row r="182" spans="1:12" ht="15">
      <c r="A182" s="84" t="s">
        <v>3865</v>
      </c>
      <c r="B182" s="84" t="s">
        <v>3847</v>
      </c>
      <c r="C182" s="84">
        <v>5</v>
      </c>
      <c r="D182" s="118">
        <v>0.001850879481101047</v>
      </c>
      <c r="E182" s="118">
        <v>1.516410814790123</v>
      </c>
      <c r="F182" s="84" t="s">
        <v>4949</v>
      </c>
      <c r="G182" s="84" t="b">
        <v>0</v>
      </c>
      <c r="H182" s="84" t="b">
        <v>0</v>
      </c>
      <c r="I182" s="84" t="b">
        <v>0</v>
      </c>
      <c r="J182" s="84" t="b">
        <v>0</v>
      </c>
      <c r="K182" s="84" t="b">
        <v>0</v>
      </c>
      <c r="L182" s="84" t="b">
        <v>0</v>
      </c>
    </row>
    <row r="183" spans="1:12" ht="15">
      <c r="A183" s="84" t="s">
        <v>3848</v>
      </c>
      <c r="B183" s="84" t="s">
        <v>4552</v>
      </c>
      <c r="C183" s="84">
        <v>5</v>
      </c>
      <c r="D183" s="118">
        <v>0.001850879481101047</v>
      </c>
      <c r="E183" s="118">
        <v>2.3466597337654607</v>
      </c>
      <c r="F183" s="84" t="s">
        <v>4949</v>
      </c>
      <c r="G183" s="84" t="b">
        <v>0</v>
      </c>
      <c r="H183" s="84" t="b">
        <v>0</v>
      </c>
      <c r="I183" s="84" t="b">
        <v>0</v>
      </c>
      <c r="J183" s="84" t="b">
        <v>0</v>
      </c>
      <c r="K183" s="84" t="b">
        <v>0</v>
      </c>
      <c r="L183" s="84" t="b">
        <v>0</v>
      </c>
    </row>
    <row r="184" spans="1:12" ht="15">
      <c r="A184" s="84" t="s">
        <v>4553</v>
      </c>
      <c r="B184" s="84" t="s">
        <v>3847</v>
      </c>
      <c r="C184" s="84">
        <v>5</v>
      </c>
      <c r="D184" s="118">
        <v>0.001850879481101047</v>
      </c>
      <c r="E184" s="118">
        <v>2.2153808191261417</v>
      </c>
      <c r="F184" s="84" t="s">
        <v>4949</v>
      </c>
      <c r="G184" s="84" t="b">
        <v>1</v>
      </c>
      <c r="H184" s="84" t="b">
        <v>0</v>
      </c>
      <c r="I184" s="84" t="b">
        <v>0</v>
      </c>
      <c r="J184" s="84" t="b">
        <v>0</v>
      </c>
      <c r="K184" s="84" t="b">
        <v>0</v>
      </c>
      <c r="L184" s="84" t="b">
        <v>0</v>
      </c>
    </row>
    <row r="185" spans="1:12" ht="15">
      <c r="A185" s="84" t="s">
        <v>3848</v>
      </c>
      <c r="B185" s="84" t="s">
        <v>4518</v>
      </c>
      <c r="C185" s="84">
        <v>5</v>
      </c>
      <c r="D185" s="118">
        <v>0.001850879481101047</v>
      </c>
      <c r="E185" s="118">
        <v>2.2797129441348476</v>
      </c>
      <c r="F185" s="84" t="s">
        <v>4949</v>
      </c>
      <c r="G185" s="84" t="b">
        <v>0</v>
      </c>
      <c r="H185" s="84" t="b">
        <v>0</v>
      </c>
      <c r="I185" s="84" t="b">
        <v>0</v>
      </c>
      <c r="J185" s="84" t="b">
        <v>1</v>
      </c>
      <c r="K185" s="84" t="b">
        <v>0</v>
      </c>
      <c r="L185" s="84" t="b">
        <v>0</v>
      </c>
    </row>
    <row r="186" spans="1:12" ht="15">
      <c r="A186" s="84" t="s">
        <v>3902</v>
      </c>
      <c r="B186" s="84" t="s">
        <v>3903</v>
      </c>
      <c r="C186" s="84">
        <v>5</v>
      </c>
      <c r="D186" s="118">
        <v>0.001850879481101047</v>
      </c>
      <c r="E186" s="118">
        <v>2.811191861177103</v>
      </c>
      <c r="F186" s="84" t="s">
        <v>4949</v>
      </c>
      <c r="G186" s="84" t="b">
        <v>0</v>
      </c>
      <c r="H186" s="84" t="b">
        <v>0</v>
      </c>
      <c r="I186" s="84" t="b">
        <v>0</v>
      </c>
      <c r="J186" s="84" t="b">
        <v>0</v>
      </c>
      <c r="K186" s="84" t="b">
        <v>0</v>
      </c>
      <c r="L186" s="84" t="b">
        <v>0</v>
      </c>
    </row>
    <row r="187" spans="1:12" ht="15">
      <c r="A187" s="84" t="s">
        <v>3903</v>
      </c>
      <c r="B187" s="84" t="s">
        <v>3904</v>
      </c>
      <c r="C187" s="84">
        <v>5</v>
      </c>
      <c r="D187" s="118">
        <v>0.001850879481101047</v>
      </c>
      <c r="E187" s="118">
        <v>2.9573198968553407</v>
      </c>
      <c r="F187" s="84" t="s">
        <v>4949</v>
      </c>
      <c r="G187" s="84" t="b">
        <v>0</v>
      </c>
      <c r="H187" s="84" t="b">
        <v>0</v>
      </c>
      <c r="I187" s="84" t="b">
        <v>0</v>
      </c>
      <c r="J187" s="84" t="b">
        <v>0</v>
      </c>
      <c r="K187" s="84" t="b">
        <v>0</v>
      </c>
      <c r="L187" s="84" t="b">
        <v>0</v>
      </c>
    </row>
    <row r="188" spans="1:12" ht="15">
      <c r="A188" s="84" t="s">
        <v>3904</v>
      </c>
      <c r="B188" s="84" t="s">
        <v>3901</v>
      </c>
      <c r="C188" s="84">
        <v>5</v>
      </c>
      <c r="D188" s="118">
        <v>0.001850879481101047</v>
      </c>
      <c r="E188" s="118">
        <v>2.878138650807716</v>
      </c>
      <c r="F188" s="84" t="s">
        <v>4949</v>
      </c>
      <c r="G188" s="84" t="b">
        <v>0</v>
      </c>
      <c r="H188" s="84" t="b">
        <v>0</v>
      </c>
      <c r="I188" s="84" t="b">
        <v>0</v>
      </c>
      <c r="J188" s="84" t="b">
        <v>0</v>
      </c>
      <c r="K188" s="84" t="b">
        <v>0</v>
      </c>
      <c r="L188" s="84" t="b">
        <v>0</v>
      </c>
    </row>
    <row r="189" spans="1:12" ht="15">
      <c r="A189" s="84" t="s">
        <v>3901</v>
      </c>
      <c r="B189" s="84" t="s">
        <v>3900</v>
      </c>
      <c r="C189" s="84">
        <v>5</v>
      </c>
      <c r="D189" s="118">
        <v>0.001850879481101047</v>
      </c>
      <c r="E189" s="118">
        <v>2.732010615129478</v>
      </c>
      <c r="F189" s="84" t="s">
        <v>4949</v>
      </c>
      <c r="G189" s="84" t="b">
        <v>0</v>
      </c>
      <c r="H189" s="84" t="b">
        <v>0</v>
      </c>
      <c r="I189" s="84" t="b">
        <v>0</v>
      </c>
      <c r="J189" s="84" t="b">
        <v>0</v>
      </c>
      <c r="K189" s="84" t="b">
        <v>0</v>
      </c>
      <c r="L189" s="84" t="b">
        <v>0</v>
      </c>
    </row>
    <row r="190" spans="1:12" ht="15">
      <c r="A190" s="84" t="s">
        <v>3900</v>
      </c>
      <c r="B190" s="84" t="s">
        <v>3905</v>
      </c>
      <c r="C190" s="84">
        <v>5</v>
      </c>
      <c r="D190" s="118">
        <v>0.001850879481101047</v>
      </c>
      <c r="E190" s="118">
        <v>2.811191861177103</v>
      </c>
      <c r="F190" s="84" t="s">
        <v>4949</v>
      </c>
      <c r="G190" s="84" t="b">
        <v>0</v>
      </c>
      <c r="H190" s="84" t="b">
        <v>0</v>
      </c>
      <c r="I190" s="84" t="b">
        <v>0</v>
      </c>
      <c r="J190" s="84" t="b">
        <v>0</v>
      </c>
      <c r="K190" s="84" t="b">
        <v>0</v>
      </c>
      <c r="L190" s="84" t="b">
        <v>0</v>
      </c>
    </row>
    <row r="191" spans="1:12" ht="15">
      <c r="A191" s="84" t="s">
        <v>3905</v>
      </c>
      <c r="B191" s="84" t="s">
        <v>3906</v>
      </c>
      <c r="C191" s="84">
        <v>5</v>
      </c>
      <c r="D191" s="118">
        <v>0.001850879481101047</v>
      </c>
      <c r="E191" s="118">
        <v>2.9573198968553407</v>
      </c>
      <c r="F191" s="84" t="s">
        <v>4949</v>
      </c>
      <c r="G191" s="84" t="b">
        <v>0</v>
      </c>
      <c r="H191" s="84" t="b">
        <v>0</v>
      </c>
      <c r="I191" s="84" t="b">
        <v>0</v>
      </c>
      <c r="J191" s="84" t="b">
        <v>0</v>
      </c>
      <c r="K191" s="84" t="b">
        <v>0</v>
      </c>
      <c r="L191" s="84" t="b">
        <v>0</v>
      </c>
    </row>
    <row r="192" spans="1:12" ht="15">
      <c r="A192" s="84" t="s">
        <v>3906</v>
      </c>
      <c r="B192" s="84" t="s">
        <v>3907</v>
      </c>
      <c r="C192" s="84">
        <v>5</v>
      </c>
      <c r="D192" s="118">
        <v>0.001850879481101047</v>
      </c>
      <c r="E192" s="118">
        <v>2.9573198968553407</v>
      </c>
      <c r="F192" s="84" t="s">
        <v>4949</v>
      </c>
      <c r="G192" s="84" t="b">
        <v>0</v>
      </c>
      <c r="H192" s="84" t="b">
        <v>0</v>
      </c>
      <c r="I192" s="84" t="b">
        <v>0</v>
      </c>
      <c r="J192" s="84" t="b">
        <v>0</v>
      </c>
      <c r="K192" s="84" t="b">
        <v>0</v>
      </c>
      <c r="L192" s="84" t="b">
        <v>0</v>
      </c>
    </row>
    <row r="193" spans="1:12" ht="15">
      <c r="A193" s="84" t="s">
        <v>3907</v>
      </c>
      <c r="B193" s="84" t="s">
        <v>3818</v>
      </c>
      <c r="C193" s="84">
        <v>5</v>
      </c>
      <c r="D193" s="118">
        <v>0.001850879481101047</v>
      </c>
      <c r="E193" s="118">
        <v>1.3382265662285981</v>
      </c>
      <c r="F193" s="84" t="s">
        <v>4949</v>
      </c>
      <c r="G193" s="84" t="b">
        <v>0</v>
      </c>
      <c r="H193" s="84" t="b">
        <v>0</v>
      </c>
      <c r="I193" s="84" t="b">
        <v>0</v>
      </c>
      <c r="J193" s="84" t="b">
        <v>0</v>
      </c>
      <c r="K193" s="84" t="b">
        <v>0</v>
      </c>
      <c r="L193" s="84" t="b">
        <v>0</v>
      </c>
    </row>
    <row r="194" spans="1:12" ht="15">
      <c r="A194" s="84" t="s">
        <v>3818</v>
      </c>
      <c r="B194" s="84" t="s">
        <v>3908</v>
      </c>
      <c r="C194" s="84">
        <v>5</v>
      </c>
      <c r="D194" s="118">
        <v>0.001850879481101047</v>
      </c>
      <c r="E194" s="118">
        <v>1.3844482946548606</v>
      </c>
      <c r="F194" s="84" t="s">
        <v>4949</v>
      </c>
      <c r="G194" s="84" t="b">
        <v>0</v>
      </c>
      <c r="H194" s="84" t="b">
        <v>0</v>
      </c>
      <c r="I194" s="84" t="b">
        <v>0</v>
      </c>
      <c r="J194" s="84" t="b">
        <v>0</v>
      </c>
      <c r="K194" s="84" t="b">
        <v>0</v>
      </c>
      <c r="L194" s="84" t="b">
        <v>0</v>
      </c>
    </row>
    <row r="195" spans="1:12" ht="15">
      <c r="A195" s="84" t="s">
        <v>3818</v>
      </c>
      <c r="B195" s="84" t="s">
        <v>3844</v>
      </c>
      <c r="C195" s="84">
        <v>4</v>
      </c>
      <c r="D195" s="118">
        <v>0.0015607614229709297</v>
      </c>
      <c r="E195" s="118">
        <v>1.3844482946548606</v>
      </c>
      <c r="F195" s="84" t="s">
        <v>4949</v>
      </c>
      <c r="G195" s="84" t="b">
        <v>0</v>
      </c>
      <c r="H195" s="84" t="b">
        <v>0</v>
      </c>
      <c r="I195" s="84" t="b">
        <v>0</v>
      </c>
      <c r="J195" s="84" t="b">
        <v>0</v>
      </c>
      <c r="K195" s="84" t="b">
        <v>0</v>
      </c>
      <c r="L195" s="84" t="b">
        <v>0</v>
      </c>
    </row>
    <row r="196" spans="1:12" ht="15">
      <c r="A196" s="84" t="s">
        <v>3818</v>
      </c>
      <c r="B196" s="84" t="s">
        <v>4605</v>
      </c>
      <c r="C196" s="84">
        <v>4</v>
      </c>
      <c r="D196" s="118">
        <v>0.0015607614229709297</v>
      </c>
      <c r="E196" s="118">
        <v>1.3844482946548606</v>
      </c>
      <c r="F196" s="84" t="s">
        <v>4949</v>
      </c>
      <c r="G196" s="84" t="b">
        <v>0</v>
      </c>
      <c r="H196" s="84" t="b">
        <v>0</v>
      </c>
      <c r="I196" s="84" t="b">
        <v>0</v>
      </c>
      <c r="J196" s="84" t="b">
        <v>0</v>
      </c>
      <c r="K196" s="84" t="b">
        <v>0</v>
      </c>
      <c r="L196" s="84" t="b">
        <v>0</v>
      </c>
    </row>
    <row r="197" spans="1:12" ht="15">
      <c r="A197" s="84" t="s">
        <v>446</v>
      </c>
      <c r="B197" s="84" t="s">
        <v>4533</v>
      </c>
      <c r="C197" s="84">
        <v>4</v>
      </c>
      <c r="D197" s="118">
        <v>0.0015607614229709297</v>
      </c>
      <c r="E197" s="118">
        <v>3.0542299098633974</v>
      </c>
      <c r="F197" s="84" t="s">
        <v>4949</v>
      </c>
      <c r="G197" s="84" t="b">
        <v>0</v>
      </c>
      <c r="H197" s="84" t="b">
        <v>0</v>
      </c>
      <c r="I197" s="84" t="b">
        <v>0</v>
      </c>
      <c r="J197" s="84" t="b">
        <v>0</v>
      </c>
      <c r="K197" s="84" t="b">
        <v>0</v>
      </c>
      <c r="L197" s="84" t="b">
        <v>0</v>
      </c>
    </row>
    <row r="198" spans="1:12" ht="15">
      <c r="A198" s="84" t="s">
        <v>4533</v>
      </c>
      <c r="B198" s="84" t="s">
        <v>4490</v>
      </c>
      <c r="C198" s="84">
        <v>4</v>
      </c>
      <c r="D198" s="118">
        <v>0.0015607614229709297</v>
      </c>
      <c r="E198" s="118">
        <v>2.5259561326963538</v>
      </c>
      <c r="F198" s="84" t="s">
        <v>4949</v>
      </c>
      <c r="G198" s="84" t="b">
        <v>0</v>
      </c>
      <c r="H198" s="84" t="b">
        <v>0</v>
      </c>
      <c r="I198" s="84" t="b">
        <v>0</v>
      </c>
      <c r="J198" s="84" t="b">
        <v>0</v>
      </c>
      <c r="K198" s="84" t="b">
        <v>0</v>
      </c>
      <c r="L198" s="84" t="b">
        <v>0</v>
      </c>
    </row>
    <row r="199" spans="1:12" ht="15">
      <c r="A199" s="84" t="s">
        <v>4490</v>
      </c>
      <c r="B199" s="84" t="s">
        <v>4608</v>
      </c>
      <c r="C199" s="84">
        <v>4</v>
      </c>
      <c r="D199" s="118">
        <v>0.0015607614229709297</v>
      </c>
      <c r="E199" s="118">
        <v>2.6562899011913594</v>
      </c>
      <c r="F199" s="84" t="s">
        <v>4949</v>
      </c>
      <c r="G199" s="84" t="b">
        <v>0</v>
      </c>
      <c r="H199" s="84" t="b">
        <v>0</v>
      </c>
      <c r="I199" s="84" t="b">
        <v>0</v>
      </c>
      <c r="J199" s="84" t="b">
        <v>0</v>
      </c>
      <c r="K199" s="84" t="b">
        <v>0</v>
      </c>
      <c r="L199" s="84" t="b">
        <v>0</v>
      </c>
    </row>
    <row r="200" spans="1:12" ht="15">
      <c r="A200" s="84" t="s">
        <v>4608</v>
      </c>
      <c r="B200" s="84" t="s">
        <v>4609</v>
      </c>
      <c r="C200" s="84">
        <v>4</v>
      </c>
      <c r="D200" s="118">
        <v>0.0015607614229709297</v>
      </c>
      <c r="E200" s="118">
        <v>3.0542299098633974</v>
      </c>
      <c r="F200" s="84" t="s">
        <v>4949</v>
      </c>
      <c r="G200" s="84" t="b">
        <v>0</v>
      </c>
      <c r="H200" s="84" t="b">
        <v>0</v>
      </c>
      <c r="I200" s="84" t="b">
        <v>0</v>
      </c>
      <c r="J200" s="84" t="b">
        <v>0</v>
      </c>
      <c r="K200" s="84" t="b">
        <v>0</v>
      </c>
      <c r="L200" s="84" t="b">
        <v>0</v>
      </c>
    </row>
    <row r="201" spans="1:12" ht="15">
      <c r="A201" s="84" t="s">
        <v>4609</v>
      </c>
      <c r="B201" s="84" t="s">
        <v>4610</v>
      </c>
      <c r="C201" s="84">
        <v>4</v>
      </c>
      <c r="D201" s="118">
        <v>0.0015607614229709297</v>
      </c>
      <c r="E201" s="118">
        <v>3.0542299098633974</v>
      </c>
      <c r="F201" s="84" t="s">
        <v>4949</v>
      </c>
      <c r="G201" s="84" t="b">
        <v>0</v>
      </c>
      <c r="H201" s="84" t="b">
        <v>0</v>
      </c>
      <c r="I201" s="84" t="b">
        <v>0</v>
      </c>
      <c r="J201" s="84" t="b">
        <v>0</v>
      </c>
      <c r="K201" s="84" t="b">
        <v>0</v>
      </c>
      <c r="L201" s="84" t="b">
        <v>0</v>
      </c>
    </row>
    <row r="202" spans="1:12" ht="15">
      <c r="A202" s="84" t="s">
        <v>4610</v>
      </c>
      <c r="B202" s="84" t="s">
        <v>4611</v>
      </c>
      <c r="C202" s="84">
        <v>4</v>
      </c>
      <c r="D202" s="118">
        <v>0.0015607614229709297</v>
      </c>
      <c r="E202" s="118">
        <v>3.0542299098633974</v>
      </c>
      <c r="F202" s="84" t="s">
        <v>4949</v>
      </c>
      <c r="G202" s="84" t="b">
        <v>0</v>
      </c>
      <c r="H202" s="84" t="b">
        <v>0</v>
      </c>
      <c r="I202" s="84" t="b">
        <v>0</v>
      </c>
      <c r="J202" s="84" t="b">
        <v>0</v>
      </c>
      <c r="K202" s="84" t="b">
        <v>0</v>
      </c>
      <c r="L202" s="84" t="b">
        <v>0</v>
      </c>
    </row>
    <row r="203" spans="1:12" ht="15">
      <c r="A203" s="84" t="s">
        <v>4611</v>
      </c>
      <c r="B203" s="84" t="s">
        <v>4612</v>
      </c>
      <c r="C203" s="84">
        <v>4</v>
      </c>
      <c r="D203" s="118">
        <v>0.0015607614229709297</v>
      </c>
      <c r="E203" s="118">
        <v>3.0542299098633974</v>
      </c>
      <c r="F203" s="84" t="s">
        <v>4949</v>
      </c>
      <c r="G203" s="84" t="b">
        <v>0</v>
      </c>
      <c r="H203" s="84" t="b">
        <v>0</v>
      </c>
      <c r="I203" s="84" t="b">
        <v>0</v>
      </c>
      <c r="J203" s="84" t="b">
        <v>0</v>
      </c>
      <c r="K203" s="84" t="b">
        <v>0</v>
      </c>
      <c r="L203" s="84" t="b">
        <v>0</v>
      </c>
    </row>
    <row r="204" spans="1:12" ht="15">
      <c r="A204" s="84" t="s">
        <v>4612</v>
      </c>
      <c r="B204" s="84" t="s">
        <v>4475</v>
      </c>
      <c r="C204" s="84">
        <v>4</v>
      </c>
      <c r="D204" s="118">
        <v>0.0015607614229709297</v>
      </c>
      <c r="E204" s="118">
        <v>2.4010173960880534</v>
      </c>
      <c r="F204" s="84" t="s">
        <v>4949</v>
      </c>
      <c r="G204" s="84" t="b">
        <v>0</v>
      </c>
      <c r="H204" s="84" t="b">
        <v>0</v>
      </c>
      <c r="I204" s="84" t="b">
        <v>0</v>
      </c>
      <c r="J204" s="84" t="b">
        <v>0</v>
      </c>
      <c r="K204" s="84" t="b">
        <v>0</v>
      </c>
      <c r="L204" s="84" t="b">
        <v>0</v>
      </c>
    </row>
    <row r="205" spans="1:12" ht="15">
      <c r="A205" s="84" t="s">
        <v>4475</v>
      </c>
      <c r="B205" s="84" t="s">
        <v>4613</v>
      </c>
      <c r="C205" s="84">
        <v>4</v>
      </c>
      <c r="D205" s="118">
        <v>0.0015607614229709297</v>
      </c>
      <c r="E205" s="118">
        <v>2.4010173960880534</v>
      </c>
      <c r="F205" s="84" t="s">
        <v>4949</v>
      </c>
      <c r="G205" s="84" t="b">
        <v>0</v>
      </c>
      <c r="H205" s="84" t="b">
        <v>0</v>
      </c>
      <c r="I205" s="84" t="b">
        <v>0</v>
      </c>
      <c r="J205" s="84" t="b">
        <v>0</v>
      </c>
      <c r="K205" s="84" t="b">
        <v>0</v>
      </c>
      <c r="L205" s="84" t="b">
        <v>0</v>
      </c>
    </row>
    <row r="206" spans="1:12" ht="15">
      <c r="A206" s="84" t="s">
        <v>4613</v>
      </c>
      <c r="B206" s="84" t="s">
        <v>4563</v>
      </c>
      <c r="C206" s="84">
        <v>4</v>
      </c>
      <c r="D206" s="118">
        <v>0.0015607614229709297</v>
      </c>
      <c r="E206" s="118">
        <v>2.9573198968553407</v>
      </c>
      <c r="F206" s="84" t="s">
        <v>4949</v>
      </c>
      <c r="G206" s="84" t="b">
        <v>0</v>
      </c>
      <c r="H206" s="84" t="b">
        <v>0</v>
      </c>
      <c r="I206" s="84" t="b">
        <v>0</v>
      </c>
      <c r="J206" s="84" t="b">
        <v>0</v>
      </c>
      <c r="K206" s="84" t="b">
        <v>0</v>
      </c>
      <c r="L206" s="84" t="b">
        <v>0</v>
      </c>
    </row>
    <row r="207" spans="1:12" ht="15">
      <c r="A207" s="84" t="s">
        <v>4563</v>
      </c>
      <c r="B207" s="84" t="s">
        <v>4564</v>
      </c>
      <c r="C207" s="84">
        <v>4</v>
      </c>
      <c r="D207" s="118">
        <v>0.0015607614229709297</v>
      </c>
      <c r="E207" s="118">
        <v>2.8604098838472845</v>
      </c>
      <c r="F207" s="84" t="s">
        <v>4949</v>
      </c>
      <c r="G207" s="84" t="b">
        <v>0</v>
      </c>
      <c r="H207" s="84" t="b">
        <v>0</v>
      </c>
      <c r="I207" s="84" t="b">
        <v>0</v>
      </c>
      <c r="J207" s="84" t="b">
        <v>0</v>
      </c>
      <c r="K207" s="84" t="b">
        <v>1</v>
      </c>
      <c r="L207" s="84" t="b">
        <v>0</v>
      </c>
    </row>
    <row r="208" spans="1:12" ht="15">
      <c r="A208" s="84" t="s">
        <v>4564</v>
      </c>
      <c r="B208" s="84" t="s">
        <v>3860</v>
      </c>
      <c r="C208" s="84">
        <v>4</v>
      </c>
      <c r="D208" s="118">
        <v>0.0015607614229709297</v>
      </c>
      <c r="E208" s="118">
        <v>2.216957207361097</v>
      </c>
      <c r="F208" s="84" t="s">
        <v>4949</v>
      </c>
      <c r="G208" s="84" t="b">
        <v>0</v>
      </c>
      <c r="H208" s="84" t="b">
        <v>1</v>
      </c>
      <c r="I208" s="84" t="b">
        <v>0</v>
      </c>
      <c r="J208" s="84" t="b">
        <v>0</v>
      </c>
      <c r="K208" s="84" t="b">
        <v>0</v>
      </c>
      <c r="L208" s="84" t="b">
        <v>0</v>
      </c>
    </row>
    <row r="209" spans="1:12" ht="15">
      <c r="A209" s="84" t="s">
        <v>4565</v>
      </c>
      <c r="B209" s="84" t="s">
        <v>4475</v>
      </c>
      <c r="C209" s="84">
        <v>4</v>
      </c>
      <c r="D209" s="118">
        <v>0.0015607614229709297</v>
      </c>
      <c r="E209" s="118">
        <v>2.304107383079997</v>
      </c>
      <c r="F209" s="84" t="s">
        <v>4949</v>
      </c>
      <c r="G209" s="84" t="b">
        <v>0</v>
      </c>
      <c r="H209" s="84" t="b">
        <v>0</v>
      </c>
      <c r="I209" s="84" t="b">
        <v>0</v>
      </c>
      <c r="J209" s="84" t="b">
        <v>0</v>
      </c>
      <c r="K209" s="84" t="b">
        <v>0</v>
      </c>
      <c r="L209" s="84" t="b">
        <v>0</v>
      </c>
    </row>
    <row r="210" spans="1:12" ht="15">
      <c r="A210" s="84" t="s">
        <v>4492</v>
      </c>
      <c r="B210" s="84" t="s">
        <v>3818</v>
      </c>
      <c r="C210" s="84">
        <v>4</v>
      </c>
      <c r="D210" s="118">
        <v>0.0015607614229709297</v>
      </c>
      <c r="E210" s="118">
        <v>0.9402865575565605</v>
      </c>
      <c r="F210" s="84" t="s">
        <v>4949</v>
      </c>
      <c r="G210" s="84" t="b">
        <v>0</v>
      </c>
      <c r="H210" s="84" t="b">
        <v>0</v>
      </c>
      <c r="I210" s="84" t="b">
        <v>0</v>
      </c>
      <c r="J210" s="84" t="b">
        <v>0</v>
      </c>
      <c r="K210" s="84" t="b">
        <v>0</v>
      </c>
      <c r="L210" s="84" t="b">
        <v>0</v>
      </c>
    </row>
    <row r="211" spans="1:12" ht="15">
      <c r="A211" s="84" t="s">
        <v>4477</v>
      </c>
      <c r="B211" s="84" t="s">
        <v>3771</v>
      </c>
      <c r="C211" s="84">
        <v>4</v>
      </c>
      <c r="D211" s="118">
        <v>0.0015607614229709297</v>
      </c>
      <c r="E211" s="118">
        <v>2.0999874004240726</v>
      </c>
      <c r="F211" s="84" t="s">
        <v>4949</v>
      </c>
      <c r="G211" s="84" t="b">
        <v>0</v>
      </c>
      <c r="H211" s="84" t="b">
        <v>0</v>
      </c>
      <c r="I211" s="84" t="b">
        <v>0</v>
      </c>
      <c r="J211" s="84" t="b">
        <v>0</v>
      </c>
      <c r="K211" s="84" t="b">
        <v>0</v>
      </c>
      <c r="L211" s="84" t="b">
        <v>0</v>
      </c>
    </row>
    <row r="212" spans="1:12" ht="15">
      <c r="A212" s="84" t="s">
        <v>3818</v>
      </c>
      <c r="B212" s="84" t="s">
        <v>3849</v>
      </c>
      <c r="C212" s="84">
        <v>4</v>
      </c>
      <c r="D212" s="118">
        <v>0.0015607614229709297</v>
      </c>
      <c r="E212" s="118">
        <v>0.7312357808795169</v>
      </c>
      <c r="F212" s="84" t="s">
        <v>4949</v>
      </c>
      <c r="G212" s="84" t="b">
        <v>0</v>
      </c>
      <c r="H212" s="84" t="b">
        <v>0</v>
      </c>
      <c r="I212" s="84" t="b">
        <v>0</v>
      </c>
      <c r="J212" s="84" t="b">
        <v>0</v>
      </c>
      <c r="K212" s="84" t="b">
        <v>1</v>
      </c>
      <c r="L212" s="84" t="b">
        <v>0</v>
      </c>
    </row>
    <row r="213" spans="1:12" ht="15">
      <c r="A213" s="84" t="s">
        <v>3849</v>
      </c>
      <c r="B213" s="84" t="s">
        <v>4539</v>
      </c>
      <c r="C213" s="84">
        <v>4</v>
      </c>
      <c r="D213" s="118">
        <v>0.0015607614229709297</v>
      </c>
      <c r="E213" s="118">
        <v>2.2249261370323725</v>
      </c>
      <c r="F213" s="84" t="s">
        <v>4949</v>
      </c>
      <c r="G213" s="84" t="b">
        <v>0</v>
      </c>
      <c r="H213" s="84" t="b">
        <v>1</v>
      </c>
      <c r="I213" s="84" t="b">
        <v>0</v>
      </c>
      <c r="J213" s="84" t="b">
        <v>0</v>
      </c>
      <c r="K213" s="84" t="b">
        <v>0</v>
      </c>
      <c r="L213" s="84" t="b">
        <v>0</v>
      </c>
    </row>
    <row r="214" spans="1:12" ht="15">
      <c r="A214" s="84" t="s">
        <v>4539</v>
      </c>
      <c r="B214" s="84" t="s">
        <v>4537</v>
      </c>
      <c r="C214" s="84">
        <v>4</v>
      </c>
      <c r="D214" s="118">
        <v>0.0015607614229709297</v>
      </c>
      <c r="E214" s="118">
        <v>2.7020473917520347</v>
      </c>
      <c r="F214" s="84" t="s">
        <v>4949</v>
      </c>
      <c r="G214" s="84" t="b">
        <v>0</v>
      </c>
      <c r="H214" s="84" t="b">
        <v>0</v>
      </c>
      <c r="I214" s="84" t="b">
        <v>0</v>
      </c>
      <c r="J214" s="84" t="b">
        <v>0</v>
      </c>
      <c r="K214" s="84" t="b">
        <v>0</v>
      </c>
      <c r="L214" s="84" t="b">
        <v>0</v>
      </c>
    </row>
    <row r="215" spans="1:12" ht="15">
      <c r="A215" s="84" t="s">
        <v>4537</v>
      </c>
      <c r="B215" s="84" t="s">
        <v>4622</v>
      </c>
      <c r="C215" s="84">
        <v>4</v>
      </c>
      <c r="D215" s="118">
        <v>0.0015607614229709297</v>
      </c>
      <c r="E215" s="118">
        <v>2.878138650807716</v>
      </c>
      <c r="F215" s="84" t="s">
        <v>4949</v>
      </c>
      <c r="G215" s="84" t="b">
        <v>0</v>
      </c>
      <c r="H215" s="84" t="b">
        <v>0</v>
      </c>
      <c r="I215" s="84" t="b">
        <v>0</v>
      </c>
      <c r="J215" s="84" t="b">
        <v>0</v>
      </c>
      <c r="K215" s="84" t="b">
        <v>0</v>
      </c>
      <c r="L215" s="84" t="b">
        <v>0</v>
      </c>
    </row>
    <row r="216" spans="1:12" ht="15">
      <c r="A216" s="84" t="s">
        <v>4622</v>
      </c>
      <c r="B216" s="84" t="s">
        <v>3850</v>
      </c>
      <c r="C216" s="84">
        <v>4</v>
      </c>
      <c r="D216" s="118">
        <v>0.0015607614229709297</v>
      </c>
      <c r="E216" s="118">
        <v>2.5771086551437348</v>
      </c>
      <c r="F216" s="84" t="s">
        <v>4949</v>
      </c>
      <c r="G216" s="84" t="b">
        <v>0</v>
      </c>
      <c r="H216" s="84" t="b">
        <v>0</v>
      </c>
      <c r="I216" s="84" t="b">
        <v>0</v>
      </c>
      <c r="J216" s="84" t="b">
        <v>0</v>
      </c>
      <c r="K216" s="84" t="b">
        <v>0</v>
      </c>
      <c r="L216" s="84" t="b">
        <v>0</v>
      </c>
    </row>
    <row r="217" spans="1:12" ht="15">
      <c r="A217" s="84" t="s">
        <v>3850</v>
      </c>
      <c r="B217" s="84" t="s">
        <v>3883</v>
      </c>
      <c r="C217" s="84">
        <v>4</v>
      </c>
      <c r="D217" s="118">
        <v>0.0015607614229709297</v>
      </c>
      <c r="E217" s="118">
        <v>2.003077387416016</v>
      </c>
      <c r="F217" s="84" t="s">
        <v>4949</v>
      </c>
      <c r="G217" s="84" t="b">
        <v>0</v>
      </c>
      <c r="H217" s="84" t="b">
        <v>0</v>
      </c>
      <c r="I217" s="84" t="b">
        <v>0</v>
      </c>
      <c r="J217" s="84" t="b">
        <v>0</v>
      </c>
      <c r="K217" s="84" t="b">
        <v>0</v>
      </c>
      <c r="L217" s="84" t="b">
        <v>0</v>
      </c>
    </row>
    <row r="218" spans="1:12" ht="15">
      <c r="A218" s="84" t="s">
        <v>3883</v>
      </c>
      <c r="B218" s="84" t="s">
        <v>4623</v>
      </c>
      <c r="C218" s="84">
        <v>4</v>
      </c>
      <c r="D218" s="118">
        <v>0.0015607614229709297</v>
      </c>
      <c r="E218" s="118">
        <v>2.4801986421356785</v>
      </c>
      <c r="F218" s="84" t="s">
        <v>4949</v>
      </c>
      <c r="G218" s="84" t="b">
        <v>0</v>
      </c>
      <c r="H218" s="84" t="b">
        <v>0</v>
      </c>
      <c r="I218" s="84" t="b">
        <v>0</v>
      </c>
      <c r="J218" s="84" t="b">
        <v>0</v>
      </c>
      <c r="K218" s="84" t="b">
        <v>0</v>
      </c>
      <c r="L218" s="84" t="b">
        <v>0</v>
      </c>
    </row>
    <row r="219" spans="1:12" ht="15">
      <c r="A219" s="84" t="s">
        <v>4623</v>
      </c>
      <c r="B219" s="84" t="s">
        <v>4571</v>
      </c>
      <c r="C219" s="84">
        <v>4</v>
      </c>
      <c r="D219" s="118">
        <v>0.0015607614229709297</v>
      </c>
      <c r="E219" s="118">
        <v>2.9573198968553407</v>
      </c>
      <c r="F219" s="84" t="s">
        <v>4949</v>
      </c>
      <c r="G219" s="84" t="b">
        <v>0</v>
      </c>
      <c r="H219" s="84" t="b">
        <v>0</v>
      </c>
      <c r="I219" s="84" t="b">
        <v>0</v>
      </c>
      <c r="J219" s="84" t="b">
        <v>0</v>
      </c>
      <c r="K219" s="84" t="b">
        <v>0</v>
      </c>
      <c r="L219" s="84" t="b">
        <v>0</v>
      </c>
    </row>
    <row r="220" spans="1:12" ht="15">
      <c r="A220" s="84" t="s">
        <v>4571</v>
      </c>
      <c r="B220" s="84" t="s">
        <v>4624</v>
      </c>
      <c r="C220" s="84">
        <v>4</v>
      </c>
      <c r="D220" s="118">
        <v>0.0015607614229709297</v>
      </c>
      <c r="E220" s="118">
        <v>2.9573198968553407</v>
      </c>
      <c r="F220" s="84" t="s">
        <v>4949</v>
      </c>
      <c r="G220" s="84" t="b">
        <v>0</v>
      </c>
      <c r="H220" s="84" t="b">
        <v>0</v>
      </c>
      <c r="I220" s="84" t="b">
        <v>0</v>
      </c>
      <c r="J220" s="84" t="b">
        <v>0</v>
      </c>
      <c r="K220" s="84" t="b">
        <v>0</v>
      </c>
      <c r="L220" s="84" t="b">
        <v>0</v>
      </c>
    </row>
    <row r="221" spans="1:12" ht="15">
      <c r="A221" s="84" t="s">
        <v>4624</v>
      </c>
      <c r="B221" s="84" t="s">
        <v>4572</v>
      </c>
      <c r="C221" s="84">
        <v>4</v>
      </c>
      <c r="D221" s="118">
        <v>0.0015607614229709297</v>
      </c>
      <c r="E221" s="118">
        <v>2.9573198968553407</v>
      </c>
      <c r="F221" s="84" t="s">
        <v>4949</v>
      </c>
      <c r="G221" s="84" t="b">
        <v>0</v>
      </c>
      <c r="H221" s="84" t="b">
        <v>0</v>
      </c>
      <c r="I221" s="84" t="b">
        <v>0</v>
      </c>
      <c r="J221" s="84" t="b">
        <v>0</v>
      </c>
      <c r="K221" s="84" t="b">
        <v>0</v>
      </c>
      <c r="L221" s="84" t="b">
        <v>0</v>
      </c>
    </row>
    <row r="222" spans="1:12" ht="15">
      <c r="A222" s="84" t="s">
        <v>4572</v>
      </c>
      <c r="B222" s="84" t="s">
        <v>4625</v>
      </c>
      <c r="C222" s="84">
        <v>4</v>
      </c>
      <c r="D222" s="118">
        <v>0.0015607614229709297</v>
      </c>
      <c r="E222" s="118">
        <v>2.9573198968553407</v>
      </c>
      <c r="F222" s="84" t="s">
        <v>4949</v>
      </c>
      <c r="G222" s="84" t="b">
        <v>0</v>
      </c>
      <c r="H222" s="84" t="b">
        <v>0</v>
      </c>
      <c r="I222" s="84" t="b">
        <v>0</v>
      </c>
      <c r="J222" s="84" t="b">
        <v>0</v>
      </c>
      <c r="K222" s="84" t="b">
        <v>0</v>
      </c>
      <c r="L222" s="84" t="b">
        <v>0</v>
      </c>
    </row>
    <row r="223" spans="1:12" ht="15">
      <c r="A223" s="84" t="s">
        <v>3818</v>
      </c>
      <c r="B223" s="84" t="s">
        <v>3838</v>
      </c>
      <c r="C223" s="84">
        <v>4</v>
      </c>
      <c r="D223" s="118">
        <v>0.0015607614229709297</v>
      </c>
      <c r="E223" s="118">
        <v>1.1414102459685662</v>
      </c>
      <c r="F223" s="84" t="s">
        <v>4949</v>
      </c>
      <c r="G223" s="84" t="b">
        <v>0</v>
      </c>
      <c r="H223" s="84" t="b">
        <v>0</v>
      </c>
      <c r="I223" s="84" t="b">
        <v>0</v>
      </c>
      <c r="J223" s="84" t="b">
        <v>0</v>
      </c>
      <c r="K223" s="84" t="b">
        <v>0</v>
      </c>
      <c r="L223" s="84" t="b">
        <v>0</v>
      </c>
    </row>
    <row r="224" spans="1:12" ht="15">
      <c r="A224" s="84" t="s">
        <v>316</v>
      </c>
      <c r="B224" s="84" t="s">
        <v>4506</v>
      </c>
      <c r="C224" s="84">
        <v>4</v>
      </c>
      <c r="D224" s="118">
        <v>0.0015607614229709297</v>
      </c>
      <c r="E224" s="118">
        <v>2.811191861177103</v>
      </c>
      <c r="F224" s="84" t="s">
        <v>4949</v>
      </c>
      <c r="G224" s="84" t="b">
        <v>0</v>
      </c>
      <c r="H224" s="84" t="b">
        <v>0</v>
      </c>
      <c r="I224" s="84" t="b">
        <v>0</v>
      </c>
      <c r="J224" s="84" t="b">
        <v>1</v>
      </c>
      <c r="K224" s="84" t="b">
        <v>0</v>
      </c>
      <c r="L224" s="84" t="b">
        <v>0</v>
      </c>
    </row>
    <row r="225" spans="1:12" ht="15">
      <c r="A225" s="84" t="s">
        <v>4634</v>
      </c>
      <c r="B225" s="84" t="s">
        <v>4635</v>
      </c>
      <c r="C225" s="84">
        <v>4</v>
      </c>
      <c r="D225" s="118">
        <v>0.0015607614229709297</v>
      </c>
      <c r="E225" s="118">
        <v>3.0542299098633974</v>
      </c>
      <c r="F225" s="84" t="s">
        <v>4949</v>
      </c>
      <c r="G225" s="84" t="b">
        <v>0</v>
      </c>
      <c r="H225" s="84" t="b">
        <v>0</v>
      </c>
      <c r="I225" s="84" t="b">
        <v>0</v>
      </c>
      <c r="J225" s="84" t="b">
        <v>0</v>
      </c>
      <c r="K225" s="84" t="b">
        <v>0</v>
      </c>
      <c r="L225" s="84" t="b">
        <v>0</v>
      </c>
    </row>
    <row r="226" spans="1:12" ht="15">
      <c r="A226" s="84" t="s">
        <v>4635</v>
      </c>
      <c r="B226" s="84" t="s">
        <v>4636</v>
      </c>
      <c r="C226" s="84">
        <v>4</v>
      </c>
      <c r="D226" s="118">
        <v>0.0015607614229709297</v>
      </c>
      <c r="E226" s="118">
        <v>3.0542299098633974</v>
      </c>
      <c r="F226" s="84" t="s">
        <v>4949</v>
      </c>
      <c r="G226" s="84" t="b">
        <v>0</v>
      </c>
      <c r="H226" s="84" t="b">
        <v>0</v>
      </c>
      <c r="I226" s="84" t="b">
        <v>0</v>
      </c>
      <c r="J226" s="84" t="b">
        <v>0</v>
      </c>
      <c r="K226" s="84" t="b">
        <v>0</v>
      </c>
      <c r="L226" s="84" t="b">
        <v>0</v>
      </c>
    </row>
    <row r="227" spans="1:12" ht="15">
      <c r="A227" s="84" t="s">
        <v>4636</v>
      </c>
      <c r="B227" s="84" t="s">
        <v>4637</v>
      </c>
      <c r="C227" s="84">
        <v>4</v>
      </c>
      <c r="D227" s="118">
        <v>0.0015607614229709297</v>
      </c>
      <c r="E227" s="118">
        <v>3.0542299098633974</v>
      </c>
      <c r="F227" s="84" t="s">
        <v>4949</v>
      </c>
      <c r="G227" s="84" t="b">
        <v>0</v>
      </c>
      <c r="H227" s="84" t="b">
        <v>0</v>
      </c>
      <c r="I227" s="84" t="b">
        <v>0</v>
      </c>
      <c r="J227" s="84" t="b">
        <v>0</v>
      </c>
      <c r="K227" s="84" t="b">
        <v>0</v>
      </c>
      <c r="L227" s="84" t="b">
        <v>0</v>
      </c>
    </row>
    <row r="228" spans="1:12" ht="15">
      <c r="A228" s="84" t="s">
        <v>4637</v>
      </c>
      <c r="B228" s="84" t="s">
        <v>4638</v>
      </c>
      <c r="C228" s="84">
        <v>4</v>
      </c>
      <c r="D228" s="118">
        <v>0.0015607614229709297</v>
      </c>
      <c r="E228" s="118">
        <v>3.0542299098633974</v>
      </c>
      <c r="F228" s="84" t="s">
        <v>4949</v>
      </c>
      <c r="G228" s="84" t="b">
        <v>0</v>
      </c>
      <c r="H228" s="84" t="b">
        <v>0</v>
      </c>
      <c r="I228" s="84" t="b">
        <v>0</v>
      </c>
      <c r="J228" s="84" t="b">
        <v>0</v>
      </c>
      <c r="K228" s="84" t="b">
        <v>0</v>
      </c>
      <c r="L228" s="84" t="b">
        <v>0</v>
      </c>
    </row>
    <row r="229" spans="1:12" ht="15">
      <c r="A229" s="84" t="s">
        <v>4638</v>
      </c>
      <c r="B229" s="84" t="s">
        <v>4639</v>
      </c>
      <c r="C229" s="84">
        <v>4</v>
      </c>
      <c r="D229" s="118">
        <v>0.0015607614229709297</v>
      </c>
      <c r="E229" s="118">
        <v>3.0542299098633974</v>
      </c>
      <c r="F229" s="84" t="s">
        <v>4949</v>
      </c>
      <c r="G229" s="84" t="b">
        <v>0</v>
      </c>
      <c r="H229" s="84" t="b">
        <v>0</v>
      </c>
      <c r="I229" s="84" t="b">
        <v>0</v>
      </c>
      <c r="J229" s="84" t="b">
        <v>0</v>
      </c>
      <c r="K229" s="84" t="b">
        <v>0</v>
      </c>
      <c r="L229" s="84" t="b">
        <v>0</v>
      </c>
    </row>
    <row r="230" spans="1:12" ht="15">
      <c r="A230" s="84" t="s">
        <v>4639</v>
      </c>
      <c r="B230" s="84" t="s">
        <v>4640</v>
      </c>
      <c r="C230" s="84">
        <v>4</v>
      </c>
      <c r="D230" s="118">
        <v>0.0015607614229709297</v>
      </c>
      <c r="E230" s="118">
        <v>3.0542299098633974</v>
      </c>
      <c r="F230" s="84" t="s">
        <v>4949</v>
      </c>
      <c r="G230" s="84" t="b">
        <v>0</v>
      </c>
      <c r="H230" s="84" t="b">
        <v>0</v>
      </c>
      <c r="I230" s="84" t="b">
        <v>0</v>
      </c>
      <c r="J230" s="84" t="b">
        <v>0</v>
      </c>
      <c r="K230" s="84" t="b">
        <v>0</v>
      </c>
      <c r="L230" s="84" t="b">
        <v>0</v>
      </c>
    </row>
    <row r="231" spans="1:12" ht="15">
      <c r="A231" s="84" t="s">
        <v>4640</v>
      </c>
      <c r="B231" s="84" t="s">
        <v>4641</v>
      </c>
      <c r="C231" s="84">
        <v>4</v>
      </c>
      <c r="D231" s="118">
        <v>0.0015607614229709297</v>
      </c>
      <c r="E231" s="118">
        <v>3.0542299098633974</v>
      </c>
      <c r="F231" s="84" t="s">
        <v>4949</v>
      </c>
      <c r="G231" s="84" t="b">
        <v>0</v>
      </c>
      <c r="H231" s="84" t="b">
        <v>0</v>
      </c>
      <c r="I231" s="84" t="b">
        <v>0</v>
      </c>
      <c r="J231" s="84" t="b">
        <v>0</v>
      </c>
      <c r="K231" s="84" t="b">
        <v>0</v>
      </c>
      <c r="L231" s="84" t="b">
        <v>0</v>
      </c>
    </row>
    <row r="232" spans="1:12" ht="15">
      <c r="A232" s="84" t="s">
        <v>4641</v>
      </c>
      <c r="B232" s="84" t="s">
        <v>4642</v>
      </c>
      <c r="C232" s="84">
        <v>4</v>
      </c>
      <c r="D232" s="118">
        <v>0.0015607614229709297</v>
      </c>
      <c r="E232" s="118">
        <v>3.0542299098633974</v>
      </c>
      <c r="F232" s="84" t="s">
        <v>4949</v>
      </c>
      <c r="G232" s="84" t="b">
        <v>0</v>
      </c>
      <c r="H232" s="84" t="b">
        <v>0</v>
      </c>
      <c r="I232" s="84" t="b">
        <v>0</v>
      </c>
      <c r="J232" s="84" t="b">
        <v>0</v>
      </c>
      <c r="K232" s="84" t="b">
        <v>0</v>
      </c>
      <c r="L232" s="84" t="b">
        <v>0</v>
      </c>
    </row>
    <row r="233" spans="1:12" ht="15">
      <c r="A233" s="84" t="s">
        <v>4642</v>
      </c>
      <c r="B233" s="84" t="s">
        <v>4643</v>
      </c>
      <c r="C233" s="84">
        <v>4</v>
      </c>
      <c r="D233" s="118">
        <v>0.0015607614229709297</v>
      </c>
      <c r="E233" s="118">
        <v>3.0542299098633974</v>
      </c>
      <c r="F233" s="84" t="s">
        <v>4949</v>
      </c>
      <c r="G233" s="84" t="b">
        <v>0</v>
      </c>
      <c r="H233" s="84" t="b">
        <v>0</v>
      </c>
      <c r="I233" s="84" t="b">
        <v>0</v>
      </c>
      <c r="J233" s="84" t="b">
        <v>0</v>
      </c>
      <c r="K233" s="84" t="b">
        <v>0</v>
      </c>
      <c r="L233" s="84" t="b">
        <v>0</v>
      </c>
    </row>
    <row r="234" spans="1:12" ht="15">
      <c r="A234" s="84" t="s">
        <v>4643</v>
      </c>
      <c r="B234" s="84" t="s">
        <v>4644</v>
      </c>
      <c r="C234" s="84">
        <v>4</v>
      </c>
      <c r="D234" s="118">
        <v>0.0015607614229709297</v>
      </c>
      <c r="E234" s="118">
        <v>3.0542299098633974</v>
      </c>
      <c r="F234" s="84" t="s">
        <v>4949</v>
      </c>
      <c r="G234" s="84" t="b">
        <v>0</v>
      </c>
      <c r="H234" s="84" t="b">
        <v>0</v>
      </c>
      <c r="I234" s="84" t="b">
        <v>0</v>
      </c>
      <c r="J234" s="84" t="b">
        <v>0</v>
      </c>
      <c r="K234" s="84" t="b">
        <v>0</v>
      </c>
      <c r="L234" s="84" t="b">
        <v>0</v>
      </c>
    </row>
    <row r="235" spans="1:12" ht="15">
      <c r="A235" s="84" t="s">
        <v>4644</v>
      </c>
      <c r="B235" s="84" t="s">
        <v>4645</v>
      </c>
      <c r="C235" s="84">
        <v>4</v>
      </c>
      <c r="D235" s="118">
        <v>0.0015607614229709297</v>
      </c>
      <c r="E235" s="118">
        <v>3.0542299098633974</v>
      </c>
      <c r="F235" s="84" t="s">
        <v>4949</v>
      </c>
      <c r="G235" s="84" t="b">
        <v>0</v>
      </c>
      <c r="H235" s="84" t="b">
        <v>0</v>
      </c>
      <c r="I235" s="84" t="b">
        <v>0</v>
      </c>
      <c r="J235" s="84" t="b">
        <v>0</v>
      </c>
      <c r="K235" s="84" t="b">
        <v>0</v>
      </c>
      <c r="L235" s="84" t="b">
        <v>0</v>
      </c>
    </row>
    <row r="236" spans="1:12" ht="15">
      <c r="A236" s="84" t="s">
        <v>4645</v>
      </c>
      <c r="B236" s="84" t="s">
        <v>4646</v>
      </c>
      <c r="C236" s="84">
        <v>4</v>
      </c>
      <c r="D236" s="118">
        <v>0.0015607614229709297</v>
      </c>
      <c r="E236" s="118">
        <v>3.0542299098633974</v>
      </c>
      <c r="F236" s="84" t="s">
        <v>4949</v>
      </c>
      <c r="G236" s="84" t="b">
        <v>0</v>
      </c>
      <c r="H236" s="84" t="b">
        <v>0</v>
      </c>
      <c r="I236" s="84" t="b">
        <v>0</v>
      </c>
      <c r="J236" s="84" t="b">
        <v>0</v>
      </c>
      <c r="K236" s="84" t="b">
        <v>0</v>
      </c>
      <c r="L236" s="84" t="b">
        <v>0</v>
      </c>
    </row>
    <row r="237" spans="1:12" ht="15">
      <c r="A237" s="84" t="s">
        <v>4484</v>
      </c>
      <c r="B237" s="84" t="s">
        <v>4593</v>
      </c>
      <c r="C237" s="84">
        <v>4</v>
      </c>
      <c r="D237" s="118">
        <v>0.0015607614229709297</v>
      </c>
      <c r="E237" s="118">
        <v>2.5179872030250783</v>
      </c>
      <c r="F237" s="84" t="s">
        <v>4949</v>
      </c>
      <c r="G237" s="84" t="b">
        <v>0</v>
      </c>
      <c r="H237" s="84" t="b">
        <v>0</v>
      </c>
      <c r="I237" s="84" t="b">
        <v>0</v>
      </c>
      <c r="J237" s="84" t="b">
        <v>0</v>
      </c>
      <c r="K237" s="84" t="b">
        <v>0</v>
      </c>
      <c r="L237" s="84" t="b">
        <v>0</v>
      </c>
    </row>
    <row r="238" spans="1:12" ht="15">
      <c r="A238" s="84" t="s">
        <v>4593</v>
      </c>
      <c r="B238" s="84" t="s">
        <v>4648</v>
      </c>
      <c r="C238" s="84">
        <v>4</v>
      </c>
      <c r="D238" s="118">
        <v>0.0015607614229709297</v>
      </c>
      <c r="E238" s="118">
        <v>2.9573198968553407</v>
      </c>
      <c r="F238" s="84" t="s">
        <v>4949</v>
      </c>
      <c r="G238" s="84" t="b">
        <v>0</v>
      </c>
      <c r="H238" s="84" t="b">
        <v>0</v>
      </c>
      <c r="I238" s="84" t="b">
        <v>0</v>
      </c>
      <c r="J238" s="84" t="b">
        <v>0</v>
      </c>
      <c r="K238" s="84" t="b">
        <v>0</v>
      </c>
      <c r="L238" s="84" t="b">
        <v>0</v>
      </c>
    </row>
    <row r="239" spans="1:12" ht="15">
      <c r="A239" s="84" t="s">
        <v>4648</v>
      </c>
      <c r="B239" s="84" t="s">
        <v>4594</v>
      </c>
      <c r="C239" s="84">
        <v>4</v>
      </c>
      <c r="D239" s="118">
        <v>0.0015607614229709297</v>
      </c>
      <c r="E239" s="118">
        <v>2.9573198968553407</v>
      </c>
      <c r="F239" s="84" t="s">
        <v>4949</v>
      </c>
      <c r="G239" s="84" t="b">
        <v>0</v>
      </c>
      <c r="H239" s="84" t="b">
        <v>0</v>
      </c>
      <c r="I239" s="84" t="b">
        <v>0</v>
      </c>
      <c r="J239" s="84" t="b">
        <v>0</v>
      </c>
      <c r="K239" s="84" t="b">
        <v>0</v>
      </c>
      <c r="L239" s="84" t="b">
        <v>0</v>
      </c>
    </row>
    <row r="240" spans="1:12" ht="15">
      <c r="A240" s="84" t="s">
        <v>4594</v>
      </c>
      <c r="B240" s="84" t="s">
        <v>4527</v>
      </c>
      <c r="C240" s="84">
        <v>4</v>
      </c>
      <c r="D240" s="118">
        <v>0.0015607614229709297</v>
      </c>
      <c r="E240" s="118">
        <v>2.78122863779966</v>
      </c>
      <c r="F240" s="84" t="s">
        <v>4949</v>
      </c>
      <c r="G240" s="84" t="b">
        <v>0</v>
      </c>
      <c r="H240" s="84" t="b">
        <v>0</v>
      </c>
      <c r="I240" s="84" t="b">
        <v>0</v>
      </c>
      <c r="J240" s="84" t="b">
        <v>0</v>
      </c>
      <c r="K240" s="84" t="b">
        <v>0</v>
      </c>
      <c r="L240" s="84" t="b">
        <v>0</v>
      </c>
    </row>
    <row r="241" spans="1:12" ht="15">
      <c r="A241" s="84" t="s">
        <v>4527</v>
      </c>
      <c r="B241" s="84" t="s">
        <v>4550</v>
      </c>
      <c r="C241" s="84">
        <v>4</v>
      </c>
      <c r="D241" s="118">
        <v>0.0015607614229709297</v>
      </c>
      <c r="E241" s="118">
        <v>2.78122863779966</v>
      </c>
      <c r="F241" s="84" t="s">
        <v>4949</v>
      </c>
      <c r="G241" s="84" t="b">
        <v>0</v>
      </c>
      <c r="H241" s="84" t="b">
        <v>0</v>
      </c>
      <c r="I241" s="84" t="b">
        <v>0</v>
      </c>
      <c r="J241" s="84" t="b">
        <v>0</v>
      </c>
      <c r="K241" s="84" t="b">
        <v>0</v>
      </c>
      <c r="L241" s="84" t="b">
        <v>0</v>
      </c>
    </row>
    <row r="242" spans="1:12" ht="15">
      <c r="A242" s="84" t="s">
        <v>4502</v>
      </c>
      <c r="B242" s="84" t="s">
        <v>4595</v>
      </c>
      <c r="C242" s="84">
        <v>4</v>
      </c>
      <c r="D242" s="118">
        <v>0.0015607614229709297</v>
      </c>
      <c r="E242" s="118">
        <v>2.6051373787439784</v>
      </c>
      <c r="F242" s="84" t="s">
        <v>4949</v>
      </c>
      <c r="G242" s="84" t="b">
        <v>0</v>
      </c>
      <c r="H242" s="84" t="b">
        <v>0</v>
      </c>
      <c r="I242" s="84" t="b">
        <v>0</v>
      </c>
      <c r="J242" s="84" t="b">
        <v>0</v>
      </c>
      <c r="K242" s="84" t="b">
        <v>0</v>
      </c>
      <c r="L242" s="84" t="b">
        <v>0</v>
      </c>
    </row>
    <row r="243" spans="1:12" ht="15">
      <c r="A243" s="84" t="s">
        <v>4595</v>
      </c>
      <c r="B243" s="84" t="s">
        <v>4524</v>
      </c>
      <c r="C243" s="84">
        <v>4</v>
      </c>
      <c r="D243" s="118">
        <v>0.0015607614229709297</v>
      </c>
      <c r="E243" s="118">
        <v>2.7142818481690463</v>
      </c>
      <c r="F243" s="84" t="s">
        <v>4949</v>
      </c>
      <c r="G243" s="84" t="b">
        <v>0</v>
      </c>
      <c r="H243" s="84" t="b">
        <v>0</v>
      </c>
      <c r="I243" s="84" t="b">
        <v>0</v>
      </c>
      <c r="J243" s="84" t="b">
        <v>0</v>
      </c>
      <c r="K243" s="84" t="b">
        <v>0</v>
      </c>
      <c r="L243" s="84" t="b">
        <v>0</v>
      </c>
    </row>
    <row r="244" spans="1:12" ht="15">
      <c r="A244" s="84" t="s">
        <v>4524</v>
      </c>
      <c r="B244" s="84" t="s">
        <v>4503</v>
      </c>
      <c r="C244" s="84">
        <v>4</v>
      </c>
      <c r="D244" s="118">
        <v>0.0015607614229709297</v>
      </c>
      <c r="E244" s="118">
        <v>2.4590093430657403</v>
      </c>
      <c r="F244" s="84" t="s">
        <v>4949</v>
      </c>
      <c r="G244" s="84" t="b">
        <v>0</v>
      </c>
      <c r="H244" s="84" t="b">
        <v>0</v>
      </c>
      <c r="I244" s="84" t="b">
        <v>0</v>
      </c>
      <c r="J244" s="84" t="b">
        <v>0</v>
      </c>
      <c r="K244" s="84" t="b">
        <v>0</v>
      </c>
      <c r="L244" s="84" t="b">
        <v>0</v>
      </c>
    </row>
    <row r="245" spans="1:12" ht="15">
      <c r="A245" s="84" t="s">
        <v>4551</v>
      </c>
      <c r="B245" s="84" t="s">
        <v>4649</v>
      </c>
      <c r="C245" s="84">
        <v>4</v>
      </c>
      <c r="D245" s="118">
        <v>0.0015607614229709297</v>
      </c>
      <c r="E245" s="118">
        <v>2.878138650807716</v>
      </c>
      <c r="F245" s="84" t="s">
        <v>4949</v>
      </c>
      <c r="G245" s="84" t="b">
        <v>0</v>
      </c>
      <c r="H245" s="84" t="b">
        <v>0</v>
      </c>
      <c r="I245" s="84" t="b">
        <v>0</v>
      </c>
      <c r="J245" s="84" t="b">
        <v>0</v>
      </c>
      <c r="K245" s="84" t="b">
        <v>0</v>
      </c>
      <c r="L245" s="84" t="b">
        <v>0</v>
      </c>
    </row>
    <row r="246" spans="1:12" ht="15">
      <c r="A246" s="84" t="s">
        <v>417</v>
      </c>
      <c r="B246" s="84" t="s">
        <v>3847</v>
      </c>
      <c r="C246" s="84">
        <v>4</v>
      </c>
      <c r="D246" s="118">
        <v>0.0015607614229709297</v>
      </c>
      <c r="E246" s="118">
        <v>1.6661731351234552</v>
      </c>
      <c r="F246" s="84" t="s">
        <v>4949</v>
      </c>
      <c r="G246" s="84" t="b">
        <v>0</v>
      </c>
      <c r="H246" s="84" t="b">
        <v>0</v>
      </c>
      <c r="I246" s="84" t="b">
        <v>0</v>
      </c>
      <c r="J246" s="84" t="b">
        <v>0</v>
      </c>
      <c r="K246" s="84" t="b">
        <v>0</v>
      </c>
      <c r="L246" s="84" t="b">
        <v>0</v>
      </c>
    </row>
    <row r="247" spans="1:12" ht="15">
      <c r="A247" s="84" t="s">
        <v>4651</v>
      </c>
      <c r="B247" s="84" t="s">
        <v>4652</v>
      </c>
      <c r="C247" s="84">
        <v>4</v>
      </c>
      <c r="D247" s="118">
        <v>0.0015607614229709297</v>
      </c>
      <c r="E247" s="118">
        <v>3.0542299098633974</v>
      </c>
      <c r="F247" s="84" t="s">
        <v>4949</v>
      </c>
      <c r="G247" s="84" t="b">
        <v>0</v>
      </c>
      <c r="H247" s="84" t="b">
        <v>0</v>
      </c>
      <c r="I247" s="84" t="b">
        <v>0</v>
      </c>
      <c r="J247" s="84" t="b">
        <v>0</v>
      </c>
      <c r="K247" s="84" t="b">
        <v>0</v>
      </c>
      <c r="L247" s="84" t="b">
        <v>0</v>
      </c>
    </row>
    <row r="248" spans="1:12" ht="15">
      <c r="A248" s="84" t="s">
        <v>4652</v>
      </c>
      <c r="B248" s="84" t="s">
        <v>3758</v>
      </c>
      <c r="C248" s="84">
        <v>4</v>
      </c>
      <c r="D248" s="118">
        <v>0.0015607614229709297</v>
      </c>
      <c r="E248" s="118">
        <v>2.5101618655131217</v>
      </c>
      <c r="F248" s="84" t="s">
        <v>4949</v>
      </c>
      <c r="G248" s="84" t="b">
        <v>0</v>
      </c>
      <c r="H248" s="84" t="b">
        <v>0</v>
      </c>
      <c r="I248" s="84" t="b">
        <v>0</v>
      </c>
      <c r="J248" s="84" t="b">
        <v>0</v>
      </c>
      <c r="K248" s="84" t="b">
        <v>0</v>
      </c>
      <c r="L248" s="84" t="b">
        <v>0</v>
      </c>
    </row>
    <row r="249" spans="1:12" ht="15">
      <c r="A249" s="84" t="s">
        <v>3771</v>
      </c>
      <c r="B249" s="84" t="s">
        <v>3818</v>
      </c>
      <c r="C249" s="84">
        <v>4</v>
      </c>
      <c r="D249" s="118">
        <v>0.0015607614229709297</v>
      </c>
      <c r="E249" s="118">
        <v>0.7361665749006358</v>
      </c>
      <c r="F249" s="84" t="s">
        <v>4949</v>
      </c>
      <c r="G249" s="84" t="b">
        <v>0</v>
      </c>
      <c r="H249" s="84" t="b">
        <v>0</v>
      </c>
      <c r="I249" s="84" t="b">
        <v>0</v>
      </c>
      <c r="J249" s="84" t="b">
        <v>0</v>
      </c>
      <c r="K249" s="84" t="b">
        <v>0</v>
      </c>
      <c r="L249" s="84" t="b">
        <v>0</v>
      </c>
    </row>
    <row r="250" spans="1:12" ht="15">
      <c r="A250" s="84" t="s">
        <v>3818</v>
      </c>
      <c r="B250" s="84" t="s">
        <v>4653</v>
      </c>
      <c r="C250" s="84">
        <v>4</v>
      </c>
      <c r="D250" s="118">
        <v>0.0015607614229709297</v>
      </c>
      <c r="E250" s="118">
        <v>1.3844482946548606</v>
      </c>
      <c r="F250" s="84" t="s">
        <v>4949</v>
      </c>
      <c r="G250" s="84" t="b">
        <v>0</v>
      </c>
      <c r="H250" s="84" t="b">
        <v>0</v>
      </c>
      <c r="I250" s="84" t="b">
        <v>0</v>
      </c>
      <c r="J250" s="84" t="b">
        <v>0</v>
      </c>
      <c r="K250" s="84" t="b">
        <v>0</v>
      </c>
      <c r="L250" s="84" t="b">
        <v>0</v>
      </c>
    </row>
    <row r="251" spans="1:12" ht="15">
      <c r="A251" s="84" t="s">
        <v>4653</v>
      </c>
      <c r="B251" s="84" t="s">
        <v>3773</v>
      </c>
      <c r="C251" s="84">
        <v>4</v>
      </c>
      <c r="D251" s="118">
        <v>0.0015607614229709297</v>
      </c>
      <c r="E251" s="118">
        <v>3.0542299098633974</v>
      </c>
      <c r="F251" s="84" t="s">
        <v>4949</v>
      </c>
      <c r="G251" s="84" t="b">
        <v>0</v>
      </c>
      <c r="H251" s="84" t="b">
        <v>0</v>
      </c>
      <c r="I251" s="84" t="b">
        <v>0</v>
      </c>
      <c r="J251" s="84" t="b">
        <v>0</v>
      </c>
      <c r="K251" s="84" t="b">
        <v>0</v>
      </c>
      <c r="L251" s="84" t="b">
        <v>0</v>
      </c>
    </row>
    <row r="252" spans="1:12" ht="15">
      <c r="A252" s="84" t="s">
        <v>3773</v>
      </c>
      <c r="B252" s="84" t="s">
        <v>3758</v>
      </c>
      <c r="C252" s="84">
        <v>4</v>
      </c>
      <c r="D252" s="118">
        <v>0.0015607614229709297</v>
      </c>
      <c r="E252" s="118">
        <v>2.5101618655131217</v>
      </c>
      <c r="F252" s="84" t="s">
        <v>4949</v>
      </c>
      <c r="G252" s="84" t="b">
        <v>0</v>
      </c>
      <c r="H252" s="84" t="b">
        <v>0</v>
      </c>
      <c r="I252" s="84" t="b">
        <v>0</v>
      </c>
      <c r="J252" s="84" t="b">
        <v>0</v>
      </c>
      <c r="K252" s="84" t="b">
        <v>0</v>
      </c>
      <c r="L252" s="84" t="b">
        <v>0</v>
      </c>
    </row>
    <row r="253" spans="1:12" ht="15">
      <c r="A253" s="84" t="s">
        <v>4591</v>
      </c>
      <c r="B253" s="84" t="s">
        <v>3853</v>
      </c>
      <c r="C253" s="84">
        <v>4</v>
      </c>
      <c r="D253" s="118">
        <v>0.0015607614229709297</v>
      </c>
      <c r="E253" s="118">
        <v>2.4454365358764667</v>
      </c>
      <c r="F253" s="84" t="s">
        <v>4949</v>
      </c>
      <c r="G253" s="84" t="b">
        <v>0</v>
      </c>
      <c r="H253" s="84" t="b">
        <v>0</v>
      </c>
      <c r="I253" s="84" t="b">
        <v>0</v>
      </c>
      <c r="J253" s="84" t="b">
        <v>0</v>
      </c>
      <c r="K253" s="84" t="b">
        <v>0</v>
      </c>
      <c r="L253" s="84" t="b">
        <v>0</v>
      </c>
    </row>
    <row r="254" spans="1:12" ht="15">
      <c r="A254" s="84" t="s">
        <v>3853</v>
      </c>
      <c r="B254" s="84" t="s">
        <v>4654</v>
      </c>
      <c r="C254" s="84">
        <v>4</v>
      </c>
      <c r="D254" s="118">
        <v>0.0015607614229709297</v>
      </c>
      <c r="E254" s="118">
        <v>2.542346548884523</v>
      </c>
      <c r="F254" s="84" t="s">
        <v>4949</v>
      </c>
      <c r="G254" s="84" t="b">
        <v>0</v>
      </c>
      <c r="H254" s="84" t="b">
        <v>0</v>
      </c>
      <c r="I254" s="84" t="b">
        <v>0</v>
      </c>
      <c r="J254" s="84" t="b">
        <v>0</v>
      </c>
      <c r="K254" s="84" t="b">
        <v>0</v>
      </c>
      <c r="L254" s="84" t="b">
        <v>0</v>
      </c>
    </row>
    <row r="255" spans="1:12" ht="15">
      <c r="A255" s="84" t="s">
        <v>4505</v>
      </c>
      <c r="B255" s="84" t="s">
        <v>4481</v>
      </c>
      <c r="C255" s="84">
        <v>4</v>
      </c>
      <c r="D255" s="118">
        <v>0.0015607614229709297</v>
      </c>
      <c r="E255" s="118">
        <v>2.2760786594797535</v>
      </c>
      <c r="F255" s="84" t="s">
        <v>4949</v>
      </c>
      <c r="G255" s="84" t="b">
        <v>1</v>
      </c>
      <c r="H255" s="84" t="b">
        <v>0</v>
      </c>
      <c r="I255" s="84" t="b">
        <v>0</v>
      </c>
      <c r="J255" s="84" t="b">
        <v>0</v>
      </c>
      <c r="K255" s="84" t="b">
        <v>0</v>
      </c>
      <c r="L255" s="84" t="b">
        <v>0</v>
      </c>
    </row>
    <row r="256" spans="1:12" ht="15">
      <c r="A256" s="84" t="s">
        <v>4481</v>
      </c>
      <c r="B256" s="84" t="s">
        <v>4655</v>
      </c>
      <c r="C256" s="84">
        <v>4</v>
      </c>
      <c r="D256" s="118">
        <v>0.0015607614229709297</v>
      </c>
      <c r="E256" s="118">
        <v>2.5771086551437348</v>
      </c>
      <c r="F256" s="84" t="s">
        <v>4949</v>
      </c>
      <c r="G256" s="84" t="b">
        <v>0</v>
      </c>
      <c r="H256" s="84" t="b">
        <v>0</v>
      </c>
      <c r="I256" s="84" t="b">
        <v>0</v>
      </c>
      <c r="J256" s="84" t="b">
        <v>1</v>
      </c>
      <c r="K256" s="84" t="b">
        <v>0</v>
      </c>
      <c r="L256" s="84" t="b">
        <v>0</v>
      </c>
    </row>
    <row r="257" spans="1:12" ht="15">
      <c r="A257" s="84" t="s">
        <v>4655</v>
      </c>
      <c r="B257" s="84" t="s">
        <v>4656</v>
      </c>
      <c r="C257" s="84">
        <v>4</v>
      </c>
      <c r="D257" s="118">
        <v>0.0015607614229709297</v>
      </c>
      <c r="E257" s="118">
        <v>3.0542299098633974</v>
      </c>
      <c r="F257" s="84" t="s">
        <v>4949</v>
      </c>
      <c r="G257" s="84" t="b">
        <v>1</v>
      </c>
      <c r="H257" s="84" t="b">
        <v>0</v>
      </c>
      <c r="I257" s="84" t="b">
        <v>0</v>
      </c>
      <c r="J257" s="84" t="b">
        <v>0</v>
      </c>
      <c r="K257" s="84" t="b">
        <v>0</v>
      </c>
      <c r="L257" s="84" t="b">
        <v>0</v>
      </c>
    </row>
    <row r="258" spans="1:12" ht="15">
      <c r="A258" s="84" t="s">
        <v>4656</v>
      </c>
      <c r="B258" s="84" t="s">
        <v>3818</v>
      </c>
      <c r="C258" s="84">
        <v>4</v>
      </c>
      <c r="D258" s="118">
        <v>0.0015607614229709297</v>
      </c>
      <c r="E258" s="118">
        <v>1.3382265662285981</v>
      </c>
      <c r="F258" s="84" t="s">
        <v>4949</v>
      </c>
      <c r="G258" s="84" t="b">
        <v>0</v>
      </c>
      <c r="H258" s="84" t="b">
        <v>0</v>
      </c>
      <c r="I258" s="84" t="b">
        <v>0</v>
      </c>
      <c r="J258" s="84" t="b">
        <v>0</v>
      </c>
      <c r="K258" s="84" t="b">
        <v>0</v>
      </c>
      <c r="L258" s="84" t="b">
        <v>0</v>
      </c>
    </row>
    <row r="259" spans="1:12" ht="15">
      <c r="A259" s="84" t="s">
        <v>3818</v>
      </c>
      <c r="B259" s="84" t="s">
        <v>4657</v>
      </c>
      <c r="C259" s="84">
        <v>4</v>
      </c>
      <c r="D259" s="118">
        <v>0.0015607614229709297</v>
      </c>
      <c r="E259" s="118">
        <v>1.3844482946548606</v>
      </c>
      <c r="F259" s="84" t="s">
        <v>4949</v>
      </c>
      <c r="G259" s="84" t="b">
        <v>0</v>
      </c>
      <c r="H259" s="84" t="b">
        <v>0</v>
      </c>
      <c r="I259" s="84" t="b">
        <v>0</v>
      </c>
      <c r="J259" s="84" t="b">
        <v>0</v>
      </c>
      <c r="K259" s="84" t="b">
        <v>0</v>
      </c>
      <c r="L259" s="84" t="b">
        <v>0</v>
      </c>
    </row>
    <row r="260" spans="1:12" ht="15">
      <c r="A260" s="84" t="s">
        <v>4657</v>
      </c>
      <c r="B260" s="84" t="s">
        <v>258</v>
      </c>
      <c r="C260" s="84">
        <v>4</v>
      </c>
      <c r="D260" s="118">
        <v>0.0015607614229709297</v>
      </c>
      <c r="E260" s="118">
        <v>3.0542299098633974</v>
      </c>
      <c r="F260" s="84" t="s">
        <v>4949</v>
      </c>
      <c r="G260" s="84" t="b">
        <v>0</v>
      </c>
      <c r="H260" s="84" t="b">
        <v>0</v>
      </c>
      <c r="I260" s="84" t="b">
        <v>0</v>
      </c>
      <c r="J260" s="84" t="b">
        <v>0</v>
      </c>
      <c r="K260" s="84" t="b">
        <v>0</v>
      </c>
      <c r="L260" s="84" t="b">
        <v>0</v>
      </c>
    </row>
    <row r="261" spans="1:12" ht="15">
      <c r="A261" s="84" t="s">
        <v>258</v>
      </c>
      <c r="B261" s="84" t="s">
        <v>472</v>
      </c>
      <c r="C261" s="84">
        <v>4</v>
      </c>
      <c r="D261" s="118">
        <v>0.0015607614229709297</v>
      </c>
      <c r="E261" s="118">
        <v>3.0542299098633974</v>
      </c>
      <c r="F261" s="84" t="s">
        <v>4949</v>
      </c>
      <c r="G261" s="84" t="b">
        <v>0</v>
      </c>
      <c r="H261" s="84" t="b">
        <v>0</v>
      </c>
      <c r="I261" s="84" t="b">
        <v>0</v>
      </c>
      <c r="J261" s="84" t="b">
        <v>0</v>
      </c>
      <c r="K261" s="84" t="b">
        <v>0</v>
      </c>
      <c r="L261" s="84" t="b">
        <v>0</v>
      </c>
    </row>
    <row r="262" spans="1:12" ht="15">
      <c r="A262" s="84" t="s">
        <v>472</v>
      </c>
      <c r="B262" s="84" t="s">
        <v>471</v>
      </c>
      <c r="C262" s="84">
        <v>4</v>
      </c>
      <c r="D262" s="118">
        <v>0.0015607614229709297</v>
      </c>
      <c r="E262" s="118">
        <v>3.0542299098633974</v>
      </c>
      <c r="F262" s="84" t="s">
        <v>4949</v>
      </c>
      <c r="G262" s="84" t="b">
        <v>0</v>
      </c>
      <c r="H262" s="84" t="b">
        <v>0</v>
      </c>
      <c r="I262" s="84" t="b">
        <v>0</v>
      </c>
      <c r="J262" s="84" t="b">
        <v>0</v>
      </c>
      <c r="K262" s="84" t="b">
        <v>0</v>
      </c>
      <c r="L262" s="84" t="b">
        <v>0</v>
      </c>
    </row>
    <row r="263" spans="1:12" ht="15">
      <c r="A263" s="84" t="s">
        <v>471</v>
      </c>
      <c r="B263" s="84" t="s">
        <v>259</v>
      </c>
      <c r="C263" s="84">
        <v>4</v>
      </c>
      <c r="D263" s="118">
        <v>0.0015607614229709297</v>
      </c>
      <c r="E263" s="118">
        <v>3.0542299098633974</v>
      </c>
      <c r="F263" s="84" t="s">
        <v>4949</v>
      </c>
      <c r="G263" s="84" t="b">
        <v>0</v>
      </c>
      <c r="H263" s="84" t="b">
        <v>0</v>
      </c>
      <c r="I263" s="84" t="b">
        <v>0</v>
      </c>
      <c r="J263" s="84" t="b">
        <v>0</v>
      </c>
      <c r="K263" s="84" t="b">
        <v>0</v>
      </c>
      <c r="L263" s="84" t="b">
        <v>0</v>
      </c>
    </row>
    <row r="264" spans="1:12" ht="15">
      <c r="A264" s="84" t="s">
        <v>259</v>
      </c>
      <c r="B264" s="84" t="s">
        <v>470</v>
      </c>
      <c r="C264" s="84">
        <v>4</v>
      </c>
      <c r="D264" s="118">
        <v>0.0015607614229709297</v>
      </c>
      <c r="E264" s="118">
        <v>3.0542299098633974</v>
      </c>
      <c r="F264" s="84" t="s">
        <v>4949</v>
      </c>
      <c r="G264" s="84" t="b">
        <v>0</v>
      </c>
      <c r="H264" s="84" t="b">
        <v>0</v>
      </c>
      <c r="I264" s="84" t="b">
        <v>0</v>
      </c>
      <c r="J264" s="84" t="b">
        <v>0</v>
      </c>
      <c r="K264" s="84" t="b">
        <v>0</v>
      </c>
      <c r="L264" s="84" t="b">
        <v>0</v>
      </c>
    </row>
    <row r="265" spans="1:12" ht="15">
      <c r="A265" s="84" t="s">
        <v>4504</v>
      </c>
      <c r="B265" s="84" t="s">
        <v>4658</v>
      </c>
      <c r="C265" s="84">
        <v>4</v>
      </c>
      <c r="D265" s="118">
        <v>0.0015607614229709297</v>
      </c>
      <c r="E265" s="118">
        <v>2.7020473917520347</v>
      </c>
      <c r="F265" s="84" t="s">
        <v>4949</v>
      </c>
      <c r="G265" s="84" t="b">
        <v>0</v>
      </c>
      <c r="H265" s="84" t="b">
        <v>0</v>
      </c>
      <c r="I265" s="84" t="b">
        <v>0</v>
      </c>
      <c r="J265" s="84" t="b">
        <v>0</v>
      </c>
      <c r="K265" s="84" t="b">
        <v>0</v>
      </c>
      <c r="L265" s="84" t="b">
        <v>0</v>
      </c>
    </row>
    <row r="266" spans="1:12" ht="15">
      <c r="A266" s="84" t="s">
        <v>4658</v>
      </c>
      <c r="B266" s="84" t="s">
        <v>4659</v>
      </c>
      <c r="C266" s="84">
        <v>4</v>
      </c>
      <c r="D266" s="118">
        <v>0.0015607614229709297</v>
      </c>
      <c r="E266" s="118">
        <v>3.0542299098633974</v>
      </c>
      <c r="F266" s="84" t="s">
        <v>4949</v>
      </c>
      <c r="G266" s="84" t="b">
        <v>0</v>
      </c>
      <c r="H266" s="84" t="b">
        <v>0</v>
      </c>
      <c r="I266" s="84" t="b">
        <v>0</v>
      </c>
      <c r="J266" s="84" t="b">
        <v>1</v>
      </c>
      <c r="K266" s="84" t="b">
        <v>0</v>
      </c>
      <c r="L266" s="84" t="b">
        <v>0</v>
      </c>
    </row>
    <row r="267" spans="1:12" ht="15">
      <c r="A267" s="84" t="s">
        <v>4659</v>
      </c>
      <c r="B267" s="84" t="s">
        <v>4660</v>
      </c>
      <c r="C267" s="84">
        <v>4</v>
      </c>
      <c r="D267" s="118">
        <v>0.0015607614229709297</v>
      </c>
      <c r="E267" s="118">
        <v>3.0542299098633974</v>
      </c>
      <c r="F267" s="84" t="s">
        <v>4949</v>
      </c>
      <c r="G267" s="84" t="b">
        <v>1</v>
      </c>
      <c r="H267" s="84" t="b">
        <v>0</v>
      </c>
      <c r="I267" s="84" t="b">
        <v>0</v>
      </c>
      <c r="J267" s="84" t="b">
        <v>0</v>
      </c>
      <c r="K267" s="84" t="b">
        <v>0</v>
      </c>
      <c r="L267" s="84" t="b">
        <v>0</v>
      </c>
    </row>
    <row r="268" spans="1:12" ht="15">
      <c r="A268" s="84" t="s">
        <v>4660</v>
      </c>
      <c r="B268" s="84" t="s">
        <v>4475</v>
      </c>
      <c r="C268" s="84">
        <v>4</v>
      </c>
      <c r="D268" s="118">
        <v>0.0015607614229709297</v>
      </c>
      <c r="E268" s="118">
        <v>2.4010173960880534</v>
      </c>
      <c r="F268" s="84" t="s">
        <v>4949</v>
      </c>
      <c r="G268" s="84" t="b">
        <v>0</v>
      </c>
      <c r="H268" s="84" t="b">
        <v>0</v>
      </c>
      <c r="I268" s="84" t="b">
        <v>0</v>
      </c>
      <c r="J268" s="84" t="b">
        <v>0</v>
      </c>
      <c r="K268" s="84" t="b">
        <v>0</v>
      </c>
      <c r="L268" s="84" t="b">
        <v>0</v>
      </c>
    </row>
    <row r="269" spans="1:12" ht="15">
      <c r="A269" s="84" t="s">
        <v>4475</v>
      </c>
      <c r="B269" s="84" t="s">
        <v>4661</v>
      </c>
      <c r="C269" s="84">
        <v>4</v>
      </c>
      <c r="D269" s="118">
        <v>0.0015607614229709297</v>
      </c>
      <c r="E269" s="118">
        <v>2.4010173960880534</v>
      </c>
      <c r="F269" s="84" t="s">
        <v>4949</v>
      </c>
      <c r="G269" s="84" t="b">
        <v>0</v>
      </c>
      <c r="H269" s="84" t="b">
        <v>0</v>
      </c>
      <c r="I269" s="84" t="b">
        <v>0</v>
      </c>
      <c r="J269" s="84" t="b">
        <v>0</v>
      </c>
      <c r="K269" s="84" t="b">
        <v>0</v>
      </c>
      <c r="L269" s="84" t="b">
        <v>0</v>
      </c>
    </row>
    <row r="270" spans="1:12" ht="15">
      <c r="A270" s="84" t="s">
        <v>4661</v>
      </c>
      <c r="B270" s="84" t="s">
        <v>4662</v>
      </c>
      <c r="C270" s="84">
        <v>4</v>
      </c>
      <c r="D270" s="118">
        <v>0.0015607614229709297</v>
      </c>
      <c r="E270" s="118">
        <v>3.0542299098633974</v>
      </c>
      <c r="F270" s="84" t="s">
        <v>4949</v>
      </c>
      <c r="G270" s="84" t="b">
        <v>0</v>
      </c>
      <c r="H270" s="84" t="b">
        <v>0</v>
      </c>
      <c r="I270" s="84" t="b">
        <v>0</v>
      </c>
      <c r="J270" s="84" t="b">
        <v>0</v>
      </c>
      <c r="K270" s="84" t="b">
        <v>0</v>
      </c>
      <c r="L270" s="84" t="b">
        <v>0</v>
      </c>
    </row>
    <row r="271" spans="1:12" ht="15">
      <c r="A271" s="84" t="s">
        <v>4662</v>
      </c>
      <c r="B271" s="84" t="s">
        <v>4663</v>
      </c>
      <c r="C271" s="84">
        <v>4</v>
      </c>
      <c r="D271" s="118">
        <v>0.0015607614229709297</v>
      </c>
      <c r="E271" s="118">
        <v>3.0542299098633974</v>
      </c>
      <c r="F271" s="84" t="s">
        <v>4949</v>
      </c>
      <c r="G271" s="84" t="b">
        <v>0</v>
      </c>
      <c r="H271" s="84" t="b">
        <v>0</v>
      </c>
      <c r="I271" s="84" t="b">
        <v>0</v>
      </c>
      <c r="J271" s="84" t="b">
        <v>0</v>
      </c>
      <c r="K271" s="84" t="b">
        <v>0</v>
      </c>
      <c r="L271" s="84" t="b">
        <v>0</v>
      </c>
    </row>
    <row r="272" spans="1:12" ht="15">
      <c r="A272" s="84" t="s">
        <v>4663</v>
      </c>
      <c r="B272" s="84" t="s">
        <v>4664</v>
      </c>
      <c r="C272" s="84">
        <v>4</v>
      </c>
      <c r="D272" s="118">
        <v>0.0015607614229709297</v>
      </c>
      <c r="E272" s="118">
        <v>3.0542299098633974</v>
      </c>
      <c r="F272" s="84" t="s">
        <v>4949</v>
      </c>
      <c r="G272" s="84" t="b">
        <v>0</v>
      </c>
      <c r="H272" s="84" t="b">
        <v>0</v>
      </c>
      <c r="I272" s="84" t="b">
        <v>0</v>
      </c>
      <c r="J272" s="84" t="b">
        <v>0</v>
      </c>
      <c r="K272" s="84" t="b">
        <v>0</v>
      </c>
      <c r="L272" s="84" t="b">
        <v>0</v>
      </c>
    </row>
    <row r="273" spans="1:12" ht="15">
      <c r="A273" s="84" t="s">
        <v>4664</v>
      </c>
      <c r="B273" s="84" t="s">
        <v>4504</v>
      </c>
      <c r="C273" s="84">
        <v>4</v>
      </c>
      <c r="D273" s="118">
        <v>0.0015607614229709297</v>
      </c>
      <c r="E273" s="118">
        <v>2.753199914199416</v>
      </c>
      <c r="F273" s="84" t="s">
        <v>4949</v>
      </c>
      <c r="G273" s="84" t="b">
        <v>0</v>
      </c>
      <c r="H273" s="84" t="b">
        <v>0</v>
      </c>
      <c r="I273" s="84" t="b">
        <v>0</v>
      </c>
      <c r="J273" s="84" t="b">
        <v>0</v>
      </c>
      <c r="K273" s="84" t="b">
        <v>0</v>
      </c>
      <c r="L273" s="84" t="b">
        <v>0</v>
      </c>
    </row>
    <row r="274" spans="1:12" ht="15">
      <c r="A274" s="84" t="s">
        <v>4504</v>
      </c>
      <c r="B274" s="84" t="s">
        <v>4665</v>
      </c>
      <c r="C274" s="84">
        <v>4</v>
      </c>
      <c r="D274" s="118">
        <v>0.0015607614229709297</v>
      </c>
      <c r="E274" s="118">
        <v>2.7020473917520347</v>
      </c>
      <c r="F274" s="84" t="s">
        <v>4949</v>
      </c>
      <c r="G274" s="84" t="b">
        <v>0</v>
      </c>
      <c r="H274" s="84" t="b">
        <v>0</v>
      </c>
      <c r="I274" s="84" t="b">
        <v>0</v>
      </c>
      <c r="J274" s="84" t="b">
        <v>0</v>
      </c>
      <c r="K274" s="84" t="b">
        <v>0</v>
      </c>
      <c r="L274" s="84" t="b">
        <v>0</v>
      </c>
    </row>
    <row r="275" spans="1:12" ht="15">
      <c r="A275" s="84" t="s">
        <v>396</v>
      </c>
      <c r="B275" s="84" t="s">
        <v>4573</v>
      </c>
      <c r="C275" s="84">
        <v>4</v>
      </c>
      <c r="D275" s="118">
        <v>0.0015607614229709297</v>
      </c>
      <c r="E275" s="118">
        <v>3.0542299098633974</v>
      </c>
      <c r="F275" s="84" t="s">
        <v>4949</v>
      </c>
      <c r="G275" s="84" t="b">
        <v>0</v>
      </c>
      <c r="H275" s="84" t="b">
        <v>0</v>
      </c>
      <c r="I275" s="84" t="b">
        <v>0</v>
      </c>
      <c r="J275" s="84" t="b">
        <v>0</v>
      </c>
      <c r="K275" s="84" t="b">
        <v>0</v>
      </c>
      <c r="L275" s="84" t="b">
        <v>0</v>
      </c>
    </row>
    <row r="276" spans="1:12" ht="15">
      <c r="A276" s="84" t="s">
        <v>4580</v>
      </c>
      <c r="B276" s="84" t="s">
        <v>4666</v>
      </c>
      <c r="C276" s="84">
        <v>4</v>
      </c>
      <c r="D276" s="118">
        <v>0.0015607614229709297</v>
      </c>
      <c r="E276" s="118">
        <v>2.9573198968553407</v>
      </c>
      <c r="F276" s="84" t="s">
        <v>4949</v>
      </c>
      <c r="G276" s="84" t="b">
        <v>0</v>
      </c>
      <c r="H276" s="84" t="b">
        <v>0</v>
      </c>
      <c r="I276" s="84" t="b">
        <v>0</v>
      </c>
      <c r="J276" s="84" t="b">
        <v>0</v>
      </c>
      <c r="K276" s="84" t="b">
        <v>0</v>
      </c>
      <c r="L276" s="84" t="b">
        <v>0</v>
      </c>
    </row>
    <row r="277" spans="1:12" ht="15">
      <c r="A277" s="84" t="s">
        <v>313</v>
      </c>
      <c r="B277" s="84" t="s">
        <v>3902</v>
      </c>
      <c r="C277" s="84">
        <v>4</v>
      </c>
      <c r="D277" s="118">
        <v>0.0015607614229709297</v>
      </c>
      <c r="E277" s="118">
        <v>2.78122863779966</v>
      </c>
      <c r="F277" s="84" t="s">
        <v>4949</v>
      </c>
      <c r="G277" s="84" t="b">
        <v>0</v>
      </c>
      <c r="H277" s="84" t="b">
        <v>0</v>
      </c>
      <c r="I277" s="84" t="b">
        <v>0</v>
      </c>
      <c r="J277" s="84" t="b">
        <v>0</v>
      </c>
      <c r="K277" s="84" t="b">
        <v>0</v>
      </c>
      <c r="L277" s="84" t="b">
        <v>0</v>
      </c>
    </row>
    <row r="278" spans="1:12" ht="15">
      <c r="A278" s="84" t="s">
        <v>3908</v>
      </c>
      <c r="B278" s="84" t="s">
        <v>3847</v>
      </c>
      <c r="C278" s="84">
        <v>4</v>
      </c>
      <c r="D278" s="118">
        <v>0.0015607614229709297</v>
      </c>
      <c r="E278" s="118">
        <v>2.1976520521657106</v>
      </c>
      <c r="F278" s="84" t="s">
        <v>4949</v>
      </c>
      <c r="G278" s="84" t="b">
        <v>0</v>
      </c>
      <c r="H278" s="84" t="b">
        <v>0</v>
      </c>
      <c r="I278" s="84" t="b">
        <v>0</v>
      </c>
      <c r="J278" s="84" t="b">
        <v>0</v>
      </c>
      <c r="K278" s="84" t="b">
        <v>0</v>
      </c>
      <c r="L278" s="84" t="b">
        <v>0</v>
      </c>
    </row>
    <row r="279" spans="1:12" ht="15">
      <c r="A279" s="84" t="s">
        <v>4597</v>
      </c>
      <c r="B279" s="84" t="s">
        <v>3849</v>
      </c>
      <c r="C279" s="84">
        <v>3</v>
      </c>
      <c r="D279" s="118">
        <v>0.0013570828365367356</v>
      </c>
      <c r="E279" s="118">
        <v>2.2760786594797535</v>
      </c>
      <c r="F279" s="84" t="s">
        <v>4949</v>
      </c>
      <c r="G279" s="84" t="b">
        <v>0</v>
      </c>
      <c r="H279" s="84" t="b">
        <v>0</v>
      </c>
      <c r="I279" s="84" t="b">
        <v>0</v>
      </c>
      <c r="J279" s="84" t="b">
        <v>0</v>
      </c>
      <c r="K279" s="84" t="b">
        <v>1</v>
      </c>
      <c r="L279" s="84" t="b">
        <v>0</v>
      </c>
    </row>
    <row r="280" spans="1:12" ht="15">
      <c r="A280" s="84" t="s">
        <v>4528</v>
      </c>
      <c r="B280" s="84" t="s">
        <v>4485</v>
      </c>
      <c r="C280" s="84">
        <v>3</v>
      </c>
      <c r="D280" s="118">
        <v>0.0013570828365367356</v>
      </c>
      <c r="E280" s="118">
        <v>2.3138672203691533</v>
      </c>
      <c r="F280" s="84" t="s">
        <v>4949</v>
      </c>
      <c r="G280" s="84" t="b">
        <v>0</v>
      </c>
      <c r="H280" s="84" t="b">
        <v>0</v>
      </c>
      <c r="I280" s="84" t="b">
        <v>0</v>
      </c>
      <c r="J280" s="84" t="b">
        <v>0</v>
      </c>
      <c r="K280" s="84" t="b">
        <v>0</v>
      </c>
      <c r="L280" s="84" t="b">
        <v>0</v>
      </c>
    </row>
    <row r="281" spans="1:12" ht="15">
      <c r="A281" s="84" t="s">
        <v>3853</v>
      </c>
      <c r="B281" s="84" t="s">
        <v>3818</v>
      </c>
      <c r="C281" s="84">
        <v>3</v>
      </c>
      <c r="D281" s="118">
        <v>0.0012479804455480855</v>
      </c>
      <c r="E281" s="118">
        <v>0.7014044686414237</v>
      </c>
      <c r="F281" s="84" t="s">
        <v>4949</v>
      </c>
      <c r="G281" s="84" t="b">
        <v>0</v>
      </c>
      <c r="H281" s="84" t="b">
        <v>0</v>
      </c>
      <c r="I281" s="84" t="b">
        <v>0</v>
      </c>
      <c r="J281" s="84" t="b">
        <v>0</v>
      </c>
      <c r="K281" s="84" t="b">
        <v>0</v>
      </c>
      <c r="L281" s="84" t="b">
        <v>0</v>
      </c>
    </row>
    <row r="282" spans="1:12" ht="15">
      <c r="A282" s="84" t="s">
        <v>4684</v>
      </c>
      <c r="B282" s="84" t="s">
        <v>4534</v>
      </c>
      <c r="C282" s="84">
        <v>3</v>
      </c>
      <c r="D282" s="118">
        <v>0.0012479804455480855</v>
      </c>
      <c r="E282" s="118">
        <v>2.878138650807716</v>
      </c>
      <c r="F282" s="84" t="s">
        <v>4949</v>
      </c>
      <c r="G282" s="84" t="b">
        <v>0</v>
      </c>
      <c r="H282" s="84" t="b">
        <v>0</v>
      </c>
      <c r="I282" s="84" t="b">
        <v>0</v>
      </c>
      <c r="J282" s="84" t="b">
        <v>0</v>
      </c>
      <c r="K282" s="84" t="b">
        <v>0</v>
      </c>
      <c r="L282" s="84" t="b">
        <v>0</v>
      </c>
    </row>
    <row r="283" spans="1:12" ht="15">
      <c r="A283" s="84" t="s">
        <v>4535</v>
      </c>
      <c r="B283" s="84" t="s">
        <v>4687</v>
      </c>
      <c r="C283" s="84">
        <v>3</v>
      </c>
      <c r="D283" s="118">
        <v>0.0012479804455480855</v>
      </c>
      <c r="E283" s="118">
        <v>2.878138650807716</v>
      </c>
      <c r="F283" s="84" t="s">
        <v>4949</v>
      </c>
      <c r="G283" s="84" t="b">
        <v>0</v>
      </c>
      <c r="H283" s="84" t="b">
        <v>0</v>
      </c>
      <c r="I283" s="84" t="b">
        <v>0</v>
      </c>
      <c r="J283" s="84" t="b">
        <v>0</v>
      </c>
      <c r="K283" s="84" t="b">
        <v>0</v>
      </c>
      <c r="L283" s="84" t="b">
        <v>0</v>
      </c>
    </row>
    <row r="284" spans="1:12" ht="15">
      <c r="A284" s="84" t="s">
        <v>4687</v>
      </c>
      <c r="B284" s="84" t="s">
        <v>3818</v>
      </c>
      <c r="C284" s="84">
        <v>3</v>
      </c>
      <c r="D284" s="118">
        <v>0.0012479804455480855</v>
      </c>
      <c r="E284" s="118">
        <v>1.3382265662285981</v>
      </c>
      <c r="F284" s="84" t="s">
        <v>4949</v>
      </c>
      <c r="G284" s="84" t="b">
        <v>0</v>
      </c>
      <c r="H284" s="84" t="b">
        <v>0</v>
      </c>
      <c r="I284" s="84" t="b">
        <v>0</v>
      </c>
      <c r="J284" s="84" t="b">
        <v>0</v>
      </c>
      <c r="K284" s="84" t="b">
        <v>0</v>
      </c>
      <c r="L284" s="84" t="b">
        <v>0</v>
      </c>
    </row>
    <row r="285" spans="1:12" ht="15">
      <c r="A285" s="84" t="s">
        <v>3818</v>
      </c>
      <c r="B285" s="84" t="s">
        <v>4534</v>
      </c>
      <c r="C285" s="84">
        <v>3</v>
      </c>
      <c r="D285" s="118">
        <v>0.0012479804455480855</v>
      </c>
      <c r="E285" s="118">
        <v>1.0834182989908794</v>
      </c>
      <c r="F285" s="84" t="s">
        <v>4949</v>
      </c>
      <c r="G285" s="84" t="b">
        <v>0</v>
      </c>
      <c r="H285" s="84" t="b">
        <v>0</v>
      </c>
      <c r="I285" s="84" t="b">
        <v>0</v>
      </c>
      <c r="J285" s="84" t="b">
        <v>0</v>
      </c>
      <c r="K285" s="84" t="b">
        <v>0</v>
      </c>
      <c r="L285" s="84" t="b">
        <v>0</v>
      </c>
    </row>
    <row r="286" spans="1:12" ht="15">
      <c r="A286" s="84" t="s">
        <v>4534</v>
      </c>
      <c r="B286" s="84" t="s">
        <v>4535</v>
      </c>
      <c r="C286" s="84">
        <v>3</v>
      </c>
      <c r="D286" s="118">
        <v>0.0012479804455480855</v>
      </c>
      <c r="E286" s="118">
        <v>2.65628990119136</v>
      </c>
      <c r="F286" s="84" t="s">
        <v>4949</v>
      </c>
      <c r="G286" s="84" t="b">
        <v>0</v>
      </c>
      <c r="H286" s="84" t="b">
        <v>0</v>
      </c>
      <c r="I286" s="84" t="b">
        <v>0</v>
      </c>
      <c r="J286" s="84" t="b">
        <v>0</v>
      </c>
      <c r="K286" s="84" t="b">
        <v>0</v>
      </c>
      <c r="L286" s="84" t="b">
        <v>0</v>
      </c>
    </row>
    <row r="287" spans="1:12" ht="15">
      <c r="A287" s="84" t="s">
        <v>4535</v>
      </c>
      <c r="B287" s="84" t="s">
        <v>4536</v>
      </c>
      <c r="C287" s="84">
        <v>3</v>
      </c>
      <c r="D287" s="118">
        <v>0.0012479804455480855</v>
      </c>
      <c r="E287" s="118">
        <v>2.5771086551437348</v>
      </c>
      <c r="F287" s="84" t="s">
        <v>4949</v>
      </c>
      <c r="G287" s="84" t="b">
        <v>0</v>
      </c>
      <c r="H287" s="84" t="b">
        <v>0</v>
      </c>
      <c r="I287" s="84" t="b">
        <v>0</v>
      </c>
      <c r="J287" s="84" t="b">
        <v>0</v>
      </c>
      <c r="K287" s="84" t="b">
        <v>0</v>
      </c>
      <c r="L287" s="84" t="b">
        <v>0</v>
      </c>
    </row>
    <row r="288" spans="1:12" ht="15">
      <c r="A288" s="84" t="s">
        <v>4536</v>
      </c>
      <c r="B288" s="84" t="s">
        <v>4496</v>
      </c>
      <c r="C288" s="84">
        <v>3</v>
      </c>
      <c r="D288" s="118">
        <v>0.0012479804455480855</v>
      </c>
      <c r="E288" s="118">
        <v>2.4010173960880534</v>
      </c>
      <c r="F288" s="84" t="s">
        <v>4949</v>
      </c>
      <c r="G288" s="84" t="b">
        <v>0</v>
      </c>
      <c r="H288" s="84" t="b">
        <v>0</v>
      </c>
      <c r="I288" s="84" t="b">
        <v>0</v>
      </c>
      <c r="J288" s="84" t="b">
        <v>0</v>
      </c>
      <c r="K288" s="84" t="b">
        <v>0</v>
      </c>
      <c r="L288" s="84" t="b">
        <v>0</v>
      </c>
    </row>
    <row r="289" spans="1:12" ht="15">
      <c r="A289" s="84" t="s">
        <v>4496</v>
      </c>
      <c r="B289" s="84" t="s">
        <v>4688</v>
      </c>
      <c r="C289" s="84">
        <v>3</v>
      </c>
      <c r="D289" s="118">
        <v>0.0012479804455480855</v>
      </c>
      <c r="E289" s="118">
        <v>2.7020473917520347</v>
      </c>
      <c r="F289" s="84" t="s">
        <v>4949</v>
      </c>
      <c r="G289" s="84" t="b">
        <v>0</v>
      </c>
      <c r="H289" s="84" t="b">
        <v>0</v>
      </c>
      <c r="I289" s="84" t="b">
        <v>0</v>
      </c>
      <c r="J289" s="84" t="b">
        <v>0</v>
      </c>
      <c r="K289" s="84" t="b">
        <v>0</v>
      </c>
      <c r="L289" s="84" t="b">
        <v>0</v>
      </c>
    </row>
    <row r="290" spans="1:12" ht="15">
      <c r="A290" s="84" t="s">
        <v>4688</v>
      </c>
      <c r="B290" s="84" t="s">
        <v>4497</v>
      </c>
      <c r="C290" s="84">
        <v>3</v>
      </c>
      <c r="D290" s="118">
        <v>0.0012479804455480855</v>
      </c>
      <c r="E290" s="118">
        <v>2.7020473917520347</v>
      </c>
      <c r="F290" s="84" t="s">
        <v>4949</v>
      </c>
      <c r="G290" s="84" t="b">
        <v>0</v>
      </c>
      <c r="H290" s="84" t="b">
        <v>0</v>
      </c>
      <c r="I290" s="84" t="b">
        <v>0</v>
      </c>
      <c r="J290" s="84" t="b">
        <v>0</v>
      </c>
      <c r="K290" s="84" t="b">
        <v>0</v>
      </c>
      <c r="L290" s="84" t="b">
        <v>0</v>
      </c>
    </row>
    <row r="291" spans="1:12" ht="15">
      <c r="A291" s="84" t="s">
        <v>4497</v>
      </c>
      <c r="B291" s="84" t="s">
        <v>4689</v>
      </c>
      <c r="C291" s="84">
        <v>3</v>
      </c>
      <c r="D291" s="118">
        <v>0.0012479804455480855</v>
      </c>
      <c r="E291" s="118">
        <v>2.7020473917520347</v>
      </c>
      <c r="F291" s="84" t="s">
        <v>4949</v>
      </c>
      <c r="G291" s="84" t="b">
        <v>0</v>
      </c>
      <c r="H291" s="84" t="b">
        <v>0</v>
      </c>
      <c r="I291" s="84" t="b">
        <v>0</v>
      </c>
      <c r="J291" s="84" t="b">
        <v>0</v>
      </c>
      <c r="K291" s="84" t="b">
        <v>0</v>
      </c>
      <c r="L291" s="84" t="b">
        <v>0</v>
      </c>
    </row>
    <row r="292" spans="1:12" ht="15">
      <c r="A292" s="84" t="s">
        <v>4689</v>
      </c>
      <c r="B292" s="84" t="s">
        <v>4690</v>
      </c>
      <c r="C292" s="84">
        <v>3</v>
      </c>
      <c r="D292" s="118">
        <v>0.0012479804455480855</v>
      </c>
      <c r="E292" s="118">
        <v>3.1791686464716973</v>
      </c>
      <c r="F292" s="84" t="s">
        <v>4949</v>
      </c>
      <c r="G292" s="84" t="b">
        <v>0</v>
      </c>
      <c r="H292" s="84" t="b">
        <v>0</v>
      </c>
      <c r="I292" s="84" t="b">
        <v>0</v>
      </c>
      <c r="J292" s="84" t="b">
        <v>0</v>
      </c>
      <c r="K292" s="84" t="b">
        <v>0</v>
      </c>
      <c r="L292" s="84" t="b">
        <v>0</v>
      </c>
    </row>
    <row r="293" spans="1:12" ht="15">
      <c r="A293" s="84" t="s">
        <v>4690</v>
      </c>
      <c r="B293" s="84" t="s">
        <v>4498</v>
      </c>
      <c r="C293" s="84">
        <v>3</v>
      </c>
      <c r="D293" s="118">
        <v>0.0012479804455480855</v>
      </c>
      <c r="E293" s="118">
        <v>2.7020473917520347</v>
      </c>
      <c r="F293" s="84" t="s">
        <v>4949</v>
      </c>
      <c r="G293" s="84" t="b">
        <v>0</v>
      </c>
      <c r="H293" s="84" t="b">
        <v>0</v>
      </c>
      <c r="I293" s="84" t="b">
        <v>0</v>
      </c>
      <c r="J293" s="84" t="b">
        <v>0</v>
      </c>
      <c r="K293" s="84" t="b">
        <v>0</v>
      </c>
      <c r="L293" s="84" t="b">
        <v>0</v>
      </c>
    </row>
    <row r="294" spans="1:12" ht="15">
      <c r="A294" s="84" t="s">
        <v>3865</v>
      </c>
      <c r="B294" s="84" t="s">
        <v>4517</v>
      </c>
      <c r="C294" s="84">
        <v>3</v>
      </c>
      <c r="D294" s="118">
        <v>0.0012479804455480855</v>
      </c>
      <c r="E294" s="118">
        <v>1.878138650807716</v>
      </c>
      <c r="F294" s="84" t="s">
        <v>4949</v>
      </c>
      <c r="G294" s="84" t="b">
        <v>0</v>
      </c>
      <c r="H294" s="84" t="b">
        <v>0</v>
      </c>
      <c r="I294" s="84" t="b">
        <v>0</v>
      </c>
      <c r="J294" s="84" t="b">
        <v>0</v>
      </c>
      <c r="K294" s="84" t="b">
        <v>0</v>
      </c>
      <c r="L294" s="84" t="b">
        <v>0</v>
      </c>
    </row>
    <row r="295" spans="1:12" ht="15">
      <c r="A295" s="84" t="s">
        <v>4517</v>
      </c>
      <c r="B295" s="84" t="s">
        <v>4506</v>
      </c>
      <c r="C295" s="84">
        <v>3</v>
      </c>
      <c r="D295" s="118">
        <v>0.0012479804455480855</v>
      </c>
      <c r="E295" s="118">
        <v>2.4432150758825086</v>
      </c>
      <c r="F295" s="84" t="s">
        <v>4949</v>
      </c>
      <c r="G295" s="84" t="b">
        <v>0</v>
      </c>
      <c r="H295" s="84" t="b">
        <v>0</v>
      </c>
      <c r="I295" s="84" t="b">
        <v>0</v>
      </c>
      <c r="J295" s="84" t="b">
        <v>1</v>
      </c>
      <c r="K295" s="84" t="b">
        <v>0</v>
      </c>
      <c r="L295" s="84" t="b">
        <v>0</v>
      </c>
    </row>
    <row r="296" spans="1:12" ht="15">
      <c r="A296" s="84" t="s">
        <v>4531</v>
      </c>
      <c r="B296" s="84" t="s">
        <v>4692</v>
      </c>
      <c r="C296" s="84">
        <v>3</v>
      </c>
      <c r="D296" s="118">
        <v>0.0012479804455480855</v>
      </c>
      <c r="E296" s="118">
        <v>2.878138650807716</v>
      </c>
      <c r="F296" s="84" t="s">
        <v>4949</v>
      </c>
      <c r="G296" s="84" t="b">
        <v>1</v>
      </c>
      <c r="H296" s="84" t="b">
        <v>0</v>
      </c>
      <c r="I296" s="84" t="b">
        <v>0</v>
      </c>
      <c r="J296" s="84" t="b">
        <v>0</v>
      </c>
      <c r="K296" s="84" t="b">
        <v>0</v>
      </c>
      <c r="L296" s="84" t="b">
        <v>0</v>
      </c>
    </row>
    <row r="297" spans="1:12" ht="15">
      <c r="A297" s="84" t="s">
        <v>4692</v>
      </c>
      <c r="B297" s="84" t="s">
        <v>4532</v>
      </c>
      <c r="C297" s="84">
        <v>3</v>
      </c>
      <c r="D297" s="118">
        <v>0.0012479804455480855</v>
      </c>
      <c r="E297" s="118">
        <v>2.878138650807716</v>
      </c>
      <c r="F297" s="84" t="s">
        <v>4949</v>
      </c>
      <c r="G297" s="84" t="b">
        <v>0</v>
      </c>
      <c r="H297" s="84" t="b">
        <v>0</v>
      </c>
      <c r="I297" s="84" t="b">
        <v>0</v>
      </c>
      <c r="J297" s="84" t="b">
        <v>0</v>
      </c>
      <c r="K297" s="84" t="b">
        <v>0</v>
      </c>
      <c r="L297" s="84" t="b">
        <v>0</v>
      </c>
    </row>
    <row r="298" spans="1:12" ht="15">
      <c r="A298" s="84" t="s">
        <v>4532</v>
      </c>
      <c r="B298" s="84" t="s">
        <v>4483</v>
      </c>
      <c r="C298" s="84">
        <v>3</v>
      </c>
      <c r="D298" s="118">
        <v>0.0012479804455480855</v>
      </c>
      <c r="E298" s="118">
        <v>2.2760786594797535</v>
      </c>
      <c r="F298" s="84" t="s">
        <v>4949</v>
      </c>
      <c r="G298" s="84" t="b">
        <v>0</v>
      </c>
      <c r="H298" s="84" t="b">
        <v>0</v>
      </c>
      <c r="I298" s="84" t="b">
        <v>0</v>
      </c>
      <c r="J298" s="84" t="b">
        <v>0</v>
      </c>
      <c r="K298" s="84" t="b">
        <v>0</v>
      </c>
      <c r="L298" s="84" t="b">
        <v>0</v>
      </c>
    </row>
    <row r="299" spans="1:12" ht="15">
      <c r="A299" s="84" t="s">
        <v>4483</v>
      </c>
      <c r="B299" s="84" t="s">
        <v>4693</v>
      </c>
      <c r="C299" s="84">
        <v>3</v>
      </c>
      <c r="D299" s="118">
        <v>0.0012479804455480855</v>
      </c>
      <c r="E299" s="118">
        <v>2.5771086551437348</v>
      </c>
      <c r="F299" s="84" t="s">
        <v>4949</v>
      </c>
      <c r="G299" s="84" t="b">
        <v>0</v>
      </c>
      <c r="H299" s="84" t="b">
        <v>0</v>
      </c>
      <c r="I299" s="84" t="b">
        <v>0</v>
      </c>
      <c r="J299" s="84" t="b">
        <v>0</v>
      </c>
      <c r="K299" s="84" t="b">
        <v>0</v>
      </c>
      <c r="L299" s="84" t="b">
        <v>0</v>
      </c>
    </row>
    <row r="300" spans="1:12" ht="15">
      <c r="A300" s="84" t="s">
        <v>4693</v>
      </c>
      <c r="B300" s="84" t="s">
        <v>3842</v>
      </c>
      <c r="C300" s="84">
        <v>3</v>
      </c>
      <c r="D300" s="118">
        <v>0.0012479804455480855</v>
      </c>
      <c r="E300" s="118">
        <v>2.6148972160331345</v>
      </c>
      <c r="F300" s="84" t="s">
        <v>4949</v>
      </c>
      <c r="G300" s="84" t="b">
        <v>0</v>
      </c>
      <c r="H300" s="84" t="b">
        <v>0</v>
      </c>
      <c r="I300" s="84" t="b">
        <v>0</v>
      </c>
      <c r="J300" s="84" t="b">
        <v>0</v>
      </c>
      <c r="K300" s="84" t="b">
        <v>0</v>
      </c>
      <c r="L300" s="84" t="b">
        <v>0</v>
      </c>
    </row>
    <row r="301" spans="1:12" ht="15">
      <c r="A301" s="84" t="s">
        <v>3842</v>
      </c>
      <c r="B301" s="84" t="s">
        <v>491</v>
      </c>
      <c r="C301" s="84">
        <v>3</v>
      </c>
      <c r="D301" s="118">
        <v>0.0012479804455480855</v>
      </c>
      <c r="E301" s="118">
        <v>2.811191861177103</v>
      </c>
      <c r="F301" s="84" t="s">
        <v>4949</v>
      </c>
      <c r="G301" s="84" t="b">
        <v>0</v>
      </c>
      <c r="H301" s="84" t="b">
        <v>0</v>
      </c>
      <c r="I301" s="84" t="b">
        <v>0</v>
      </c>
      <c r="J301" s="84" t="b">
        <v>0</v>
      </c>
      <c r="K301" s="84" t="b">
        <v>0</v>
      </c>
      <c r="L301" s="84" t="b">
        <v>0</v>
      </c>
    </row>
    <row r="302" spans="1:12" ht="15">
      <c r="A302" s="84" t="s">
        <v>491</v>
      </c>
      <c r="B302" s="84" t="s">
        <v>4486</v>
      </c>
      <c r="C302" s="84">
        <v>3</v>
      </c>
      <c r="D302" s="118">
        <v>0.0012479804455480855</v>
      </c>
      <c r="E302" s="118">
        <v>2.6148972160331345</v>
      </c>
      <c r="F302" s="84" t="s">
        <v>4949</v>
      </c>
      <c r="G302" s="84" t="b">
        <v>0</v>
      </c>
      <c r="H302" s="84" t="b">
        <v>0</v>
      </c>
      <c r="I302" s="84" t="b">
        <v>0</v>
      </c>
      <c r="J302" s="84" t="b">
        <v>0</v>
      </c>
      <c r="K302" s="84" t="b">
        <v>0</v>
      </c>
      <c r="L302" s="84" t="b">
        <v>0</v>
      </c>
    </row>
    <row r="303" spans="1:12" ht="15">
      <c r="A303" s="84" t="s">
        <v>4486</v>
      </c>
      <c r="B303" s="84" t="s">
        <v>3892</v>
      </c>
      <c r="C303" s="84">
        <v>3</v>
      </c>
      <c r="D303" s="118">
        <v>0.0012479804455480855</v>
      </c>
      <c r="E303" s="118">
        <v>2.1377759613134724</v>
      </c>
      <c r="F303" s="84" t="s">
        <v>4949</v>
      </c>
      <c r="G303" s="84" t="b">
        <v>0</v>
      </c>
      <c r="H303" s="84" t="b">
        <v>0</v>
      </c>
      <c r="I303" s="84" t="b">
        <v>0</v>
      </c>
      <c r="J303" s="84" t="b">
        <v>1</v>
      </c>
      <c r="K303" s="84" t="b">
        <v>0</v>
      </c>
      <c r="L303" s="84" t="b">
        <v>0</v>
      </c>
    </row>
    <row r="304" spans="1:12" ht="15">
      <c r="A304" s="84" t="s">
        <v>3892</v>
      </c>
      <c r="B304" s="84" t="s">
        <v>4694</v>
      </c>
      <c r="C304" s="84">
        <v>3</v>
      </c>
      <c r="D304" s="118">
        <v>0.0012479804455480855</v>
      </c>
      <c r="E304" s="118">
        <v>2.65628990119136</v>
      </c>
      <c r="F304" s="84" t="s">
        <v>4949</v>
      </c>
      <c r="G304" s="84" t="b">
        <v>1</v>
      </c>
      <c r="H304" s="84" t="b">
        <v>0</v>
      </c>
      <c r="I304" s="84" t="b">
        <v>0</v>
      </c>
      <c r="J304" s="84" t="b">
        <v>0</v>
      </c>
      <c r="K304" s="84" t="b">
        <v>0</v>
      </c>
      <c r="L304" s="84" t="b">
        <v>0</v>
      </c>
    </row>
    <row r="305" spans="1:12" ht="15">
      <c r="A305" s="84" t="s">
        <v>4694</v>
      </c>
      <c r="B305" s="84" t="s">
        <v>490</v>
      </c>
      <c r="C305" s="84">
        <v>3</v>
      </c>
      <c r="D305" s="118">
        <v>0.0012479804455480855</v>
      </c>
      <c r="E305" s="118">
        <v>3.1791686464716973</v>
      </c>
      <c r="F305" s="84" t="s">
        <v>4949</v>
      </c>
      <c r="G305" s="84" t="b">
        <v>0</v>
      </c>
      <c r="H305" s="84" t="b">
        <v>0</v>
      </c>
      <c r="I305" s="84" t="b">
        <v>0</v>
      </c>
      <c r="J305" s="84" t="b">
        <v>0</v>
      </c>
      <c r="K305" s="84" t="b">
        <v>0</v>
      </c>
      <c r="L305" s="84" t="b">
        <v>0</v>
      </c>
    </row>
    <row r="306" spans="1:12" ht="15">
      <c r="A306" s="84" t="s">
        <v>490</v>
      </c>
      <c r="B306" s="84" t="s">
        <v>4695</v>
      </c>
      <c r="C306" s="84">
        <v>3</v>
      </c>
      <c r="D306" s="118">
        <v>0.0012479804455480855</v>
      </c>
      <c r="E306" s="118">
        <v>3.1791686464716973</v>
      </c>
      <c r="F306" s="84" t="s">
        <v>4949</v>
      </c>
      <c r="G306" s="84" t="b">
        <v>0</v>
      </c>
      <c r="H306" s="84" t="b">
        <v>0</v>
      </c>
      <c r="I306" s="84" t="b">
        <v>0</v>
      </c>
      <c r="J306" s="84" t="b">
        <v>0</v>
      </c>
      <c r="K306" s="84" t="b">
        <v>0</v>
      </c>
      <c r="L306" s="84" t="b">
        <v>0</v>
      </c>
    </row>
    <row r="307" spans="1:12" ht="15">
      <c r="A307" s="84" t="s">
        <v>4695</v>
      </c>
      <c r="B307" s="84" t="s">
        <v>3818</v>
      </c>
      <c r="C307" s="84">
        <v>3</v>
      </c>
      <c r="D307" s="118">
        <v>0.0012479804455480855</v>
      </c>
      <c r="E307" s="118">
        <v>1.3382265662285981</v>
      </c>
      <c r="F307" s="84" t="s">
        <v>4949</v>
      </c>
      <c r="G307" s="84" t="b">
        <v>0</v>
      </c>
      <c r="H307" s="84" t="b">
        <v>0</v>
      </c>
      <c r="I307" s="84" t="b">
        <v>0</v>
      </c>
      <c r="J307" s="84" t="b">
        <v>0</v>
      </c>
      <c r="K307" s="84" t="b">
        <v>0</v>
      </c>
      <c r="L307" s="84" t="b">
        <v>0</v>
      </c>
    </row>
    <row r="308" spans="1:12" ht="15">
      <c r="A308" s="84" t="s">
        <v>3818</v>
      </c>
      <c r="B308" s="84" t="s">
        <v>4696</v>
      </c>
      <c r="C308" s="84">
        <v>3</v>
      </c>
      <c r="D308" s="118">
        <v>0.0012479804455480855</v>
      </c>
      <c r="E308" s="118">
        <v>1.3844482946548606</v>
      </c>
      <c r="F308" s="84" t="s">
        <v>4949</v>
      </c>
      <c r="G308" s="84" t="b">
        <v>0</v>
      </c>
      <c r="H308" s="84" t="b">
        <v>0</v>
      </c>
      <c r="I308" s="84" t="b">
        <v>0</v>
      </c>
      <c r="J308" s="84" t="b">
        <v>0</v>
      </c>
      <c r="K308" s="84" t="b">
        <v>0</v>
      </c>
      <c r="L308" s="84" t="b">
        <v>0</v>
      </c>
    </row>
    <row r="309" spans="1:12" ht="15">
      <c r="A309" s="84" t="s">
        <v>417</v>
      </c>
      <c r="B309" s="84" t="s">
        <v>3818</v>
      </c>
      <c r="C309" s="84">
        <v>3</v>
      </c>
      <c r="D309" s="118">
        <v>0.0012479804455480855</v>
      </c>
      <c r="E309" s="118">
        <v>0.5848988995699866</v>
      </c>
      <c r="F309" s="84" t="s">
        <v>4949</v>
      </c>
      <c r="G309" s="84" t="b">
        <v>0</v>
      </c>
      <c r="H309" s="84" t="b">
        <v>0</v>
      </c>
      <c r="I309" s="84" t="b">
        <v>0</v>
      </c>
      <c r="J309" s="84" t="b">
        <v>0</v>
      </c>
      <c r="K309" s="84" t="b">
        <v>0</v>
      </c>
      <c r="L309" s="84" t="b">
        <v>0</v>
      </c>
    </row>
    <row r="310" spans="1:12" ht="15">
      <c r="A310" s="84" t="s">
        <v>4625</v>
      </c>
      <c r="B310" s="84" t="s">
        <v>4701</v>
      </c>
      <c r="C310" s="84">
        <v>3</v>
      </c>
      <c r="D310" s="118">
        <v>0.0012479804455480855</v>
      </c>
      <c r="E310" s="118">
        <v>3.0542299098633974</v>
      </c>
      <c r="F310" s="84" t="s">
        <v>4949</v>
      </c>
      <c r="G310" s="84" t="b">
        <v>0</v>
      </c>
      <c r="H310" s="84" t="b">
        <v>0</v>
      </c>
      <c r="I310" s="84" t="b">
        <v>0</v>
      </c>
      <c r="J310" s="84" t="b">
        <v>0</v>
      </c>
      <c r="K310" s="84" t="b">
        <v>0</v>
      </c>
      <c r="L310" s="84" t="b">
        <v>0</v>
      </c>
    </row>
    <row r="311" spans="1:12" ht="15">
      <c r="A311" s="84" t="s">
        <v>4702</v>
      </c>
      <c r="B311" s="84" t="s">
        <v>3840</v>
      </c>
      <c r="C311" s="84">
        <v>3</v>
      </c>
      <c r="D311" s="118">
        <v>0.0012479804455480855</v>
      </c>
      <c r="E311" s="118">
        <v>2.3775363002385306</v>
      </c>
      <c r="F311" s="84" t="s">
        <v>4949</v>
      </c>
      <c r="G311" s="84" t="b">
        <v>0</v>
      </c>
      <c r="H311" s="84" t="b">
        <v>0</v>
      </c>
      <c r="I311" s="84" t="b">
        <v>0</v>
      </c>
      <c r="J311" s="84" t="b">
        <v>0</v>
      </c>
      <c r="K311" s="84" t="b">
        <v>0</v>
      </c>
      <c r="L311" s="84" t="b">
        <v>0</v>
      </c>
    </row>
    <row r="312" spans="1:12" ht="15">
      <c r="A312" s="84" t="s">
        <v>3818</v>
      </c>
      <c r="B312" s="84" t="s">
        <v>4626</v>
      </c>
      <c r="C312" s="84">
        <v>3</v>
      </c>
      <c r="D312" s="118">
        <v>0.0012479804455480855</v>
      </c>
      <c r="E312" s="118">
        <v>1.2595095580465607</v>
      </c>
      <c r="F312" s="84" t="s">
        <v>4949</v>
      </c>
      <c r="G312" s="84" t="b">
        <v>0</v>
      </c>
      <c r="H312" s="84" t="b">
        <v>0</v>
      </c>
      <c r="I312" s="84" t="b">
        <v>0</v>
      </c>
      <c r="J312" s="84" t="b">
        <v>0</v>
      </c>
      <c r="K312" s="84" t="b">
        <v>0</v>
      </c>
      <c r="L312" s="84" t="b">
        <v>0</v>
      </c>
    </row>
    <row r="313" spans="1:12" ht="15">
      <c r="A313" s="84" t="s">
        <v>4703</v>
      </c>
      <c r="B313" s="84" t="s">
        <v>4704</v>
      </c>
      <c r="C313" s="84">
        <v>3</v>
      </c>
      <c r="D313" s="118">
        <v>0.0012479804455480855</v>
      </c>
      <c r="E313" s="118">
        <v>3.1791686464716973</v>
      </c>
      <c r="F313" s="84" t="s">
        <v>4949</v>
      </c>
      <c r="G313" s="84" t="b">
        <v>0</v>
      </c>
      <c r="H313" s="84" t="b">
        <v>0</v>
      </c>
      <c r="I313" s="84" t="b">
        <v>0</v>
      </c>
      <c r="J313" s="84" t="b">
        <v>0</v>
      </c>
      <c r="K313" s="84" t="b">
        <v>0</v>
      </c>
      <c r="L313" s="84" t="b">
        <v>0</v>
      </c>
    </row>
    <row r="314" spans="1:12" ht="15">
      <c r="A314" s="84" t="s">
        <v>4705</v>
      </c>
      <c r="B314" s="84" t="s">
        <v>4706</v>
      </c>
      <c r="C314" s="84">
        <v>3</v>
      </c>
      <c r="D314" s="118">
        <v>0.0012479804455480855</v>
      </c>
      <c r="E314" s="118">
        <v>3.1791686464716973</v>
      </c>
      <c r="F314" s="84" t="s">
        <v>4949</v>
      </c>
      <c r="G314" s="84" t="b">
        <v>0</v>
      </c>
      <c r="H314" s="84" t="b">
        <v>0</v>
      </c>
      <c r="I314" s="84" t="b">
        <v>0</v>
      </c>
      <c r="J314" s="84" t="b">
        <v>0</v>
      </c>
      <c r="K314" s="84" t="b">
        <v>0</v>
      </c>
      <c r="L314" s="84" t="b">
        <v>0</v>
      </c>
    </row>
    <row r="315" spans="1:12" ht="15">
      <c r="A315" s="84" t="s">
        <v>4489</v>
      </c>
      <c r="B315" s="84" t="s">
        <v>4707</v>
      </c>
      <c r="C315" s="84">
        <v>3</v>
      </c>
      <c r="D315" s="118">
        <v>0.0012479804455480855</v>
      </c>
      <c r="E315" s="118">
        <v>2.6148972160331345</v>
      </c>
      <c r="F315" s="84" t="s">
        <v>4949</v>
      </c>
      <c r="G315" s="84" t="b">
        <v>0</v>
      </c>
      <c r="H315" s="84" t="b">
        <v>0</v>
      </c>
      <c r="I315" s="84" t="b">
        <v>0</v>
      </c>
      <c r="J315" s="84" t="b">
        <v>0</v>
      </c>
      <c r="K315" s="84" t="b">
        <v>0</v>
      </c>
      <c r="L315" s="84" t="b">
        <v>0</v>
      </c>
    </row>
    <row r="316" spans="1:12" ht="15">
      <c r="A316" s="84" t="s">
        <v>3818</v>
      </c>
      <c r="B316" s="84" t="s">
        <v>4627</v>
      </c>
      <c r="C316" s="84">
        <v>3</v>
      </c>
      <c r="D316" s="118">
        <v>0.0012479804455480855</v>
      </c>
      <c r="E316" s="118">
        <v>1.2595095580465607</v>
      </c>
      <c r="F316" s="84" t="s">
        <v>4949</v>
      </c>
      <c r="G316" s="84" t="b">
        <v>0</v>
      </c>
      <c r="H316" s="84" t="b">
        <v>0</v>
      </c>
      <c r="I316" s="84" t="b">
        <v>0</v>
      </c>
      <c r="J316" s="84" t="b">
        <v>0</v>
      </c>
      <c r="K316" s="84" t="b">
        <v>0</v>
      </c>
      <c r="L316" s="84" t="b">
        <v>0</v>
      </c>
    </row>
    <row r="317" spans="1:12" ht="15">
      <c r="A317" s="84" t="s">
        <v>4477</v>
      </c>
      <c r="B317" s="84" t="s">
        <v>3841</v>
      </c>
      <c r="C317" s="84">
        <v>3</v>
      </c>
      <c r="D317" s="118">
        <v>0.0012479804455480855</v>
      </c>
      <c r="E317" s="118">
        <v>2.452169918535435</v>
      </c>
      <c r="F317" s="84" t="s">
        <v>4949</v>
      </c>
      <c r="G317" s="84" t="b">
        <v>0</v>
      </c>
      <c r="H317" s="84" t="b">
        <v>0</v>
      </c>
      <c r="I317" s="84" t="b">
        <v>0</v>
      </c>
      <c r="J317" s="84" t="b">
        <v>0</v>
      </c>
      <c r="K317" s="84" t="b">
        <v>0</v>
      </c>
      <c r="L317" s="84" t="b">
        <v>0</v>
      </c>
    </row>
    <row r="318" spans="1:12" ht="15">
      <c r="A318" s="84" t="s">
        <v>3839</v>
      </c>
      <c r="B318" s="84" t="s">
        <v>3818</v>
      </c>
      <c r="C318" s="84">
        <v>3</v>
      </c>
      <c r="D318" s="118">
        <v>0.0012479804455480855</v>
      </c>
      <c r="E318" s="118">
        <v>1.213287829620298</v>
      </c>
      <c r="F318" s="84" t="s">
        <v>4949</v>
      </c>
      <c r="G318" s="84" t="b">
        <v>0</v>
      </c>
      <c r="H318" s="84" t="b">
        <v>0</v>
      </c>
      <c r="I318" s="84" t="b">
        <v>0</v>
      </c>
      <c r="J318" s="84" t="b">
        <v>0</v>
      </c>
      <c r="K318" s="84" t="b">
        <v>0</v>
      </c>
      <c r="L318" s="84" t="b">
        <v>0</v>
      </c>
    </row>
    <row r="319" spans="1:12" ht="15">
      <c r="A319" s="84" t="s">
        <v>4718</v>
      </c>
      <c r="B319" s="84" t="s">
        <v>4719</v>
      </c>
      <c r="C319" s="84">
        <v>3</v>
      </c>
      <c r="D319" s="118">
        <v>0.0012479804455480855</v>
      </c>
      <c r="E319" s="118">
        <v>3.1791686464716973</v>
      </c>
      <c r="F319" s="84" t="s">
        <v>4949</v>
      </c>
      <c r="G319" s="84" t="b">
        <v>0</v>
      </c>
      <c r="H319" s="84" t="b">
        <v>0</v>
      </c>
      <c r="I319" s="84" t="b">
        <v>0</v>
      </c>
      <c r="J319" s="84" t="b">
        <v>0</v>
      </c>
      <c r="K319" s="84" t="b">
        <v>0</v>
      </c>
      <c r="L319" s="84" t="b">
        <v>0</v>
      </c>
    </row>
    <row r="320" spans="1:12" ht="15">
      <c r="A320" s="84" t="s">
        <v>309</v>
      </c>
      <c r="B320" s="84" t="s">
        <v>4634</v>
      </c>
      <c r="C320" s="84">
        <v>3</v>
      </c>
      <c r="D320" s="118">
        <v>0.0012479804455480855</v>
      </c>
      <c r="E320" s="118">
        <v>3.1791686464716973</v>
      </c>
      <c r="F320" s="84" t="s">
        <v>4949</v>
      </c>
      <c r="G320" s="84" t="b">
        <v>0</v>
      </c>
      <c r="H320" s="84" t="b">
        <v>0</v>
      </c>
      <c r="I320" s="84" t="b">
        <v>0</v>
      </c>
      <c r="J320" s="84" t="b">
        <v>0</v>
      </c>
      <c r="K320" s="84" t="b">
        <v>0</v>
      </c>
      <c r="L320" s="84" t="b">
        <v>0</v>
      </c>
    </row>
    <row r="321" spans="1:12" ht="15">
      <c r="A321" s="84" t="s">
        <v>4646</v>
      </c>
      <c r="B321" s="84" t="s">
        <v>4722</v>
      </c>
      <c r="C321" s="84">
        <v>3</v>
      </c>
      <c r="D321" s="118">
        <v>0.0012479804455480855</v>
      </c>
      <c r="E321" s="118">
        <v>3.0542299098633974</v>
      </c>
      <c r="F321" s="84" t="s">
        <v>4949</v>
      </c>
      <c r="G321" s="84" t="b">
        <v>0</v>
      </c>
      <c r="H321" s="84" t="b">
        <v>0</v>
      </c>
      <c r="I321" s="84" t="b">
        <v>0</v>
      </c>
      <c r="J321" s="84" t="b">
        <v>0</v>
      </c>
      <c r="K321" s="84" t="b">
        <v>0</v>
      </c>
      <c r="L321" s="84" t="b">
        <v>0</v>
      </c>
    </row>
    <row r="322" spans="1:12" ht="15">
      <c r="A322" s="84" t="s">
        <v>4569</v>
      </c>
      <c r="B322" s="84" t="s">
        <v>469</v>
      </c>
      <c r="C322" s="84">
        <v>3</v>
      </c>
      <c r="D322" s="118">
        <v>0.0012479804455480855</v>
      </c>
      <c r="E322" s="118">
        <v>2.7354711472389845</v>
      </c>
      <c r="F322" s="84" t="s">
        <v>4949</v>
      </c>
      <c r="G322" s="84" t="b">
        <v>0</v>
      </c>
      <c r="H322" s="84" t="b">
        <v>0</v>
      </c>
      <c r="I322" s="84" t="b">
        <v>0</v>
      </c>
      <c r="J322" s="84" t="b">
        <v>0</v>
      </c>
      <c r="K322" s="84" t="b">
        <v>0</v>
      </c>
      <c r="L322" s="84" t="b">
        <v>0</v>
      </c>
    </row>
    <row r="323" spans="1:12" ht="15">
      <c r="A323" s="84" t="s">
        <v>3819</v>
      </c>
      <c r="B323" s="84" t="s">
        <v>4724</v>
      </c>
      <c r="C323" s="84">
        <v>3</v>
      </c>
      <c r="D323" s="118">
        <v>0.0012479804455480855</v>
      </c>
      <c r="E323" s="118">
        <v>1.6650638254988648</v>
      </c>
      <c r="F323" s="84" t="s">
        <v>4949</v>
      </c>
      <c r="G323" s="84" t="b">
        <v>0</v>
      </c>
      <c r="H323" s="84" t="b">
        <v>0</v>
      </c>
      <c r="I323" s="84" t="b">
        <v>0</v>
      </c>
      <c r="J323" s="84" t="b">
        <v>0</v>
      </c>
      <c r="K323" s="84" t="b">
        <v>0</v>
      </c>
      <c r="L323" s="84" t="b">
        <v>0</v>
      </c>
    </row>
    <row r="324" spans="1:12" ht="15">
      <c r="A324" s="84" t="s">
        <v>4724</v>
      </c>
      <c r="B324" s="84" t="s">
        <v>3820</v>
      </c>
      <c r="C324" s="84">
        <v>3</v>
      </c>
      <c r="D324" s="118">
        <v>0.0012479804455480855</v>
      </c>
      <c r="E324" s="118">
        <v>1.9081018741851592</v>
      </c>
      <c r="F324" s="84" t="s">
        <v>4949</v>
      </c>
      <c r="G324" s="84" t="b">
        <v>0</v>
      </c>
      <c r="H324" s="84" t="b">
        <v>0</v>
      </c>
      <c r="I324" s="84" t="b">
        <v>0</v>
      </c>
      <c r="J324" s="84" t="b">
        <v>0</v>
      </c>
      <c r="K324" s="84" t="b">
        <v>0</v>
      </c>
      <c r="L324" s="84" t="b">
        <v>0</v>
      </c>
    </row>
    <row r="325" spans="1:12" ht="15">
      <c r="A325" s="84" t="s">
        <v>3820</v>
      </c>
      <c r="B325" s="84" t="s">
        <v>4725</v>
      </c>
      <c r="C325" s="84">
        <v>3</v>
      </c>
      <c r="D325" s="118">
        <v>0.0012479804455480855</v>
      </c>
      <c r="E325" s="118">
        <v>1.9081018741851592</v>
      </c>
      <c r="F325" s="84" t="s">
        <v>4949</v>
      </c>
      <c r="G325" s="84" t="b">
        <v>0</v>
      </c>
      <c r="H325" s="84" t="b">
        <v>0</v>
      </c>
      <c r="I325" s="84" t="b">
        <v>0</v>
      </c>
      <c r="J325" s="84" t="b">
        <v>0</v>
      </c>
      <c r="K325" s="84" t="b">
        <v>0</v>
      </c>
      <c r="L325" s="84" t="b">
        <v>0</v>
      </c>
    </row>
    <row r="326" spans="1:12" ht="15">
      <c r="A326" s="84" t="s">
        <v>403</v>
      </c>
      <c r="B326" s="84" t="s">
        <v>4484</v>
      </c>
      <c r="C326" s="84">
        <v>3</v>
      </c>
      <c r="D326" s="118">
        <v>0.0012479804455480855</v>
      </c>
      <c r="E326" s="118">
        <v>1.836745965649491</v>
      </c>
      <c r="F326" s="84" t="s">
        <v>4949</v>
      </c>
      <c r="G326" s="84" t="b">
        <v>0</v>
      </c>
      <c r="H326" s="84" t="b">
        <v>0</v>
      </c>
      <c r="I326" s="84" t="b">
        <v>0</v>
      </c>
      <c r="J326" s="84" t="b">
        <v>0</v>
      </c>
      <c r="K326" s="84" t="b">
        <v>0</v>
      </c>
      <c r="L326" s="84" t="b">
        <v>0</v>
      </c>
    </row>
    <row r="327" spans="1:12" ht="15">
      <c r="A327" s="84" t="s">
        <v>4649</v>
      </c>
      <c r="B327" s="84" t="s">
        <v>4728</v>
      </c>
      <c r="C327" s="84">
        <v>3</v>
      </c>
      <c r="D327" s="118">
        <v>0.0012479804455480855</v>
      </c>
      <c r="E327" s="118">
        <v>3.0542299098633974</v>
      </c>
      <c r="F327" s="84" t="s">
        <v>4949</v>
      </c>
      <c r="G327" s="84" t="b">
        <v>0</v>
      </c>
      <c r="H327" s="84" t="b">
        <v>0</v>
      </c>
      <c r="I327" s="84" t="b">
        <v>0</v>
      </c>
      <c r="J327" s="84" t="b">
        <v>0</v>
      </c>
      <c r="K327" s="84" t="b">
        <v>0</v>
      </c>
      <c r="L327" s="84" t="b">
        <v>0</v>
      </c>
    </row>
    <row r="328" spans="1:12" ht="15">
      <c r="A328" s="84" t="s">
        <v>479</v>
      </c>
      <c r="B328" s="84" t="s">
        <v>478</v>
      </c>
      <c r="C328" s="84">
        <v>3</v>
      </c>
      <c r="D328" s="118">
        <v>0.0012479804455480855</v>
      </c>
      <c r="E328" s="118">
        <v>3.1791686464716973</v>
      </c>
      <c r="F328" s="84" t="s">
        <v>4949</v>
      </c>
      <c r="G328" s="84" t="b">
        <v>0</v>
      </c>
      <c r="H328" s="84" t="b">
        <v>0</v>
      </c>
      <c r="I328" s="84" t="b">
        <v>0</v>
      </c>
      <c r="J328" s="84" t="b">
        <v>0</v>
      </c>
      <c r="K328" s="84" t="b">
        <v>0</v>
      </c>
      <c r="L328" s="84" t="b">
        <v>0</v>
      </c>
    </row>
    <row r="329" spans="1:12" ht="15">
      <c r="A329" s="84" t="s">
        <v>478</v>
      </c>
      <c r="B329" s="84" t="s">
        <v>4730</v>
      </c>
      <c r="C329" s="84">
        <v>3</v>
      </c>
      <c r="D329" s="118">
        <v>0.0012479804455480855</v>
      </c>
      <c r="E329" s="118">
        <v>3.1791686464716973</v>
      </c>
      <c r="F329" s="84" t="s">
        <v>4949</v>
      </c>
      <c r="G329" s="84" t="b">
        <v>0</v>
      </c>
      <c r="H329" s="84" t="b">
        <v>0</v>
      </c>
      <c r="I329" s="84" t="b">
        <v>0</v>
      </c>
      <c r="J329" s="84" t="b">
        <v>0</v>
      </c>
      <c r="K329" s="84" t="b">
        <v>0</v>
      </c>
      <c r="L329" s="84" t="b">
        <v>0</v>
      </c>
    </row>
    <row r="330" spans="1:12" ht="15">
      <c r="A330" s="84" t="s">
        <v>4730</v>
      </c>
      <c r="B330" s="84" t="s">
        <v>4731</v>
      </c>
      <c r="C330" s="84">
        <v>3</v>
      </c>
      <c r="D330" s="118">
        <v>0.0012479804455480855</v>
      </c>
      <c r="E330" s="118">
        <v>3.1791686464716973</v>
      </c>
      <c r="F330" s="84" t="s">
        <v>4949</v>
      </c>
      <c r="G330" s="84" t="b">
        <v>0</v>
      </c>
      <c r="H330" s="84" t="b">
        <v>0</v>
      </c>
      <c r="I330" s="84" t="b">
        <v>0</v>
      </c>
      <c r="J330" s="84" t="b">
        <v>0</v>
      </c>
      <c r="K330" s="84" t="b">
        <v>0</v>
      </c>
      <c r="L330" s="84" t="b">
        <v>0</v>
      </c>
    </row>
    <row r="331" spans="1:12" ht="15">
      <c r="A331" s="84" t="s">
        <v>4731</v>
      </c>
      <c r="B331" s="84" t="s">
        <v>4567</v>
      </c>
      <c r="C331" s="84">
        <v>3</v>
      </c>
      <c r="D331" s="118">
        <v>0.0012479804455480855</v>
      </c>
      <c r="E331" s="118">
        <v>2.9573198968553407</v>
      </c>
      <c r="F331" s="84" t="s">
        <v>4949</v>
      </c>
      <c r="G331" s="84" t="b">
        <v>0</v>
      </c>
      <c r="H331" s="84" t="b">
        <v>0</v>
      </c>
      <c r="I331" s="84" t="b">
        <v>0</v>
      </c>
      <c r="J331" s="84" t="b">
        <v>1</v>
      </c>
      <c r="K331" s="84" t="b">
        <v>0</v>
      </c>
      <c r="L331" s="84" t="b">
        <v>0</v>
      </c>
    </row>
    <row r="332" spans="1:12" ht="15">
      <c r="A332" s="84" t="s">
        <v>4567</v>
      </c>
      <c r="B332" s="84" t="s">
        <v>4617</v>
      </c>
      <c r="C332" s="84">
        <v>3</v>
      </c>
      <c r="D332" s="118">
        <v>0.0012479804455480855</v>
      </c>
      <c r="E332" s="118">
        <v>2.832381160247041</v>
      </c>
      <c r="F332" s="84" t="s">
        <v>4949</v>
      </c>
      <c r="G332" s="84" t="b">
        <v>1</v>
      </c>
      <c r="H332" s="84" t="b">
        <v>0</v>
      </c>
      <c r="I332" s="84" t="b">
        <v>0</v>
      </c>
      <c r="J332" s="84" t="b">
        <v>0</v>
      </c>
      <c r="K332" s="84" t="b">
        <v>0</v>
      </c>
      <c r="L332" s="84" t="b">
        <v>0</v>
      </c>
    </row>
    <row r="333" spans="1:12" ht="15">
      <c r="A333" s="84" t="s">
        <v>4617</v>
      </c>
      <c r="B333" s="84" t="s">
        <v>3843</v>
      </c>
      <c r="C333" s="84">
        <v>3</v>
      </c>
      <c r="D333" s="118">
        <v>0.0012479804455480855</v>
      </c>
      <c r="E333" s="118">
        <v>2.628261177591116</v>
      </c>
      <c r="F333" s="84" t="s">
        <v>4949</v>
      </c>
      <c r="G333" s="84" t="b">
        <v>0</v>
      </c>
      <c r="H333" s="84" t="b">
        <v>0</v>
      </c>
      <c r="I333" s="84" t="b">
        <v>0</v>
      </c>
      <c r="J333" s="84" t="b">
        <v>0</v>
      </c>
      <c r="K333" s="84" t="b">
        <v>0</v>
      </c>
      <c r="L333" s="84" t="b">
        <v>0</v>
      </c>
    </row>
    <row r="334" spans="1:12" ht="15">
      <c r="A334" s="84" t="s">
        <v>3843</v>
      </c>
      <c r="B334" s="84" t="s">
        <v>4628</v>
      </c>
      <c r="C334" s="84">
        <v>3</v>
      </c>
      <c r="D334" s="118">
        <v>0.0012479804455480855</v>
      </c>
      <c r="E334" s="118">
        <v>2.628261177591116</v>
      </c>
      <c r="F334" s="84" t="s">
        <v>4949</v>
      </c>
      <c r="G334" s="84" t="b">
        <v>0</v>
      </c>
      <c r="H334" s="84" t="b">
        <v>0</v>
      </c>
      <c r="I334" s="84" t="b">
        <v>0</v>
      </c>
      <c r="J334" s="84" t="b">
        <v>0</v>
      </c>
      <c r="K334" s="84" t="b">
        <v>0</v>
      </c>
      <c r="L334" s="84" t="b">
        <v>0</v>
      </c>
    </row>
    <row r="335" spans="1:12" ht="15">
      <c r="A335" s="84" t="s">
        <v>4628</v>
      </c>
      <c r="B335" s="84" t="s">
        <v>4732</v>
      </c>
      <c r="C335" s="84">
        <v>3</v>
      </c>
      <c r="D335" s="118">
        <v>0.0012479804455480855</v>
      </c>
      <c r="E335" s="118">
        <v>3.0542299098633974</v>
      </c>
      <c r="F335" s="84" t="s">
        <v>4949</v>
      </c>
      <c r="G335" s="84" t="b">
        <v>0</v>
      </c>
      <c r="H335" s="84" t="b">
        <v>0</v>
      </c>
      <c r="I335" s="84" t="b">
        <v>0</v>
      </c>
      <c r="J335" s="84" t="b">
        <v>0</v>
      </c>
      <c r="K335" s="84" t="b">
        <v>0</v>
      </c>
      <c r="L335" s="84" t="b">
        <v>0</v>
      </c>
    </row>
    <row r="336" spans="1:12" ht="15">
      <c r="A336" s="84" t="s">
        <v>4732</v>
      </c>
      <c r="B336" s="84" t="s">
        <v>4733</v>
      </c>
      <c r="C336" s="84">
        <v>3</v>
      </c>
      <c r="D336" s="118">
        <v>0.0012479804455480855</v>
      </c>
      <c r="E336" s="118">
        <v>3.1791686464716973</v>
      </c>
      <c r="F336" s="84" t="s">
        <v>4949</v>
      </c>
      <c r="G336" s="84" t="b">
        <v>0</v>
      </c>
      <c r="H336" s="84" t="b">
        <v>0</v>
      </c>
      <c r="I336" s="84" t="b">
        <v>0</v>
      </c>
      <c r="J336" s="84" t="b">
        <v>0</v>
      </c>
      <c r="K336" s="84" t="b">
        <v>0</v>
      </c>
      <c r="L336" s="84" t="b">
        <v>0</v>
      </c>
    </row>
    <row r="337" spans="1:12" ht="15">
      <c r="A337" s="84" t="s">
        <v>4733</v>
      </c>
      <c r="B337" s="84" t="s">
        <v>4501</v>
      </c>
      <c r="C337" s="84">
        <v>3</v>
      </c>
      <c r="D337" s="118">
        <v>0.0012479804455480855</v>
      </c>
      <c r="E337" s="118">
        <v>2.7020473917520347</v>
      </c>
      <c r="F337" s="84" t="s">
        <v>4949</v>
      </c>
      <c r="G337" s="84" t="b">
        <v>0</v>
      </c>
      <c r="H337" s="84" t="b">
        <v>0</v>
      </c>
      <c r="I337" s="84" t="b">
        <v>0</v>
      </c>
      <c r="J337" s="84" t="b">
        <v>0</v>
      </c>
      <c r="K337" s="84" t="b">
        <v>1</v>
      </c>
      <c r="L337" s="84" t="b">
        <v>0</v>
      </c>
    </row>
    <row r="338" spans="1:12" ht="15">
      <c r="A338" s="84" t="s">
        <v>4501</v>
      </c>
      <c r="B338" s="84" t="s">
        <v>4734</v>
      </c>
      <c r="C338" s="84">
        <v>3</v>
      </c>
      <c r="D338" s="118">
        <v>0.0012479804455480855</v>
      </c>
      <c r="E338" s="118">
        <v>2.7020473917520347</v>
      </c>
      <c r="F338" s="84" t="s">
        <v>4949</v>
      </c>
      <c r="G338" s="84" t="b">
        <v>0</v>
      </c>
      <c r="H338" s="84" t="b">
        <v>1</v>
      </c>
      <c r="I338" s="84" t="b">
        <v>0</v>
      </c>
      <c r="J338" s="84" t="b">
        <v>0</v>
      </c>
      <c r="K338" s="84" t="b">
        <v>0</v>
      </c>
      <c r="L338" s="84" t="b">
        <v>0</v>
      </c>
    </row>
    <row r="339" spans="1:12" ht="15">
      <c r="A339" s="84" t="s">
        <v>270</v>
      </c>
      <c r="B339" s="84" t="s">
        <v>4651</v>
      </c>
      <c r="C339" s="84">
        <v>3</v>
      </c>
      <c r="D339" s="118">
        <v>0.0012479804455480855</v>
      </c>
      <c r="E339" s="118">
        <v>3.1791686464716973</v>
      </c>
      <c r="F339" s="84" t="s">
        <v>4949</v>
      </c>
      <c r="G339" s="84" t="b">
        <v>0</v>
      </c>
      <c r="H339" s="84" t="b">
        <v>0</v>
      </c>
      <c r="I339" s="84" t="b">
        <v>0</v>
      </c>
      <c r="J339" s="84" t="b">
        <v>0</v>
      </c>
      <c r="K339" s="84" t="b">
        <v>0</v>
      </c>
      <c r="L339" s="84" t="b">
        <v>0</v>
      </c>
    </row>
    <row r="340" spans="1:12" ht="15">
      <c r="A340" s="84" t="s">
        <v>257</v>
      </c>
      <c r="B340" s="84" t="s">
        <v>4505</v>
      </c>
      <c r="C340" s="84">
        <v>3</v>
      </c>
      <c r="D340" s="118">
        <v>0.0012479804455480855</v>
      </c>
      <c r="E340" s="118">
        <v>2.811191861177103</v>
      </c>
      <c r="F340" s="84" t="s">
        <v>4949</v>
      </c>
      <c r="G340" s="84" t="b">
        <v>0</v>
      </c>
      <c r="H340" s="84" t="b">
        <v>0</v>
      </c>
      <c r="I340" s="84" t="b">
        <v>0</v>
      </c>
      <c r="J340" s="84" t="b">
        <v>1</v>
      </c>
      <c r="K340" s="84" t="b">
        <v>0</v>
      </c>
      <c r="L340" s="84" t="b">
        <v>0</v>
      </c>
    </row>
    <row r="341" spans="1:12" ht="15">
      <c r="A341" s="84" t="s">
        <v>403</v>
      </c>
      <c r="B341" s="84" t="s">
        <v>4504</v>
      </c>
      <c r="C341" s="84">
        <v>3</v>
      </c>
      <c r="D341" s="118">
        <v>0.0012479804455480855</v>
      </c>
      <c r="E341" s="118">
        <v>1.9750486638157725</v>
      </c>
      <c r="F341" s="84" t="s">
        <v>4949</v>
      </c>
      <c r="G341" s="84" t="b">
        <v>0</v>
      </c>
      <c r="H341" s="84" t="b">
        <v>0</v>
      </c>
      <c r="I341" s="84" t="b">
        <v>0</v>
      </c>
      <c r="J341" s="84" t="b">
        <v>0</v>
      </c>
      <c r="K341" s="84" t="b">
        <v>0</v>
      </c>
      <c r="L341" s="84" t="b">
        <v>0</v>
      </c>
    </row>
    <row r="342" spans="1:12" ht="15">
      <c r="A342" s="84" t="s">
        <v>4665</v>
      </c>
      <c r="B342" s="84" t="s">
        <v>4735</v>
      </c>
      <c r="C342" s="84">
        <v>3</v>
      </c>
      <c r="D342" s="118">
        <v>0.0012479804455480855</v>
      </c>
      <c r="E342" s="118">
        <v>3.0542299098633974</v>
      </c>
      <c r="F342" s="84" t="s">
        <v>4949</v>
      </c>
      <c r="G342" s="84" t="b">
        <v>0</v>
      </c>
      <c r="H342" s="84" t="b">
        <v>0</v>
      </c>
      <c r="I342" s="84" t="b">
        <v>0</v>
      </c>
      <c r="J342" s="84" t="b">
        <v>0</v>
      </c>
      <c r="K342" s="84" t="b">
        <v>0</v>
      </c>
      <c r="L342" s="84" t="b">
        <v>0</v>
      </c>
    </row>
    <row r="343" spans="1:12" ht="15">
      <c r="A343" s="84" t="s">
        <v>4736</v>
      </c>
      <c r="B343" s="84" t="s">
        <v>3891</v>
      </c>
      <c r="C343" s="84">
        <v>3</v>
      </c>
      <c r="D343" s="118">
        <v>0.0012479804455480855</v>
      </c>
      <c r="E343" s="118">
        <v>2.452169918535435</v>
      </c>
      <c r="F343" s="84" t="s">
        <v>4949</v>
      </c>
      <c r="G343" s="84" t="b">
        <v>0</v>
      </c>
      <c r="H343" s="84" t="b">
        <v>0</v>
      </c>
      <c r="I343" s="84" t="b">
        <v>0</v>
      </c>
      <c r="J343" s="84" t="b">
        <v>0</v>
      </c>
      <c r="K343" s="84" t="b">
        <v>0</v>
      </c>
      <c r="L343" s="84" t="b">
        <v>0</v>
      </c>
    </row>
    <row r="344" spans="1:12" ht="15">
      <c r="A344" s="84" t="s">
        <v>3891</v>
      </c>
      <c r="B344" s="84" t="s">
        <v>4519</v>
      </c>
      <c r="C344" s="84">
        <v>3</v>
      </c>
      <c r="D344" s="118">
        <v>0.0012479804455480855</v>
      </c>
      <c r="E344" s="118">
        <v>2.24692043073854</v>
      </c>
      <c r="F344" s="84" t="s">
        <v>4949</v>
      </c>
      <c r="G344" s="84" t="b">
        <v>0</v>
      </c>
      <c r="H344" s="84" t="b">
        <v>0</v>
      </c>
      <c r="I344" s="84" t="b">
        <v>0</v>
      </c>
      <c r="J344" s="84" t="b">
        <v>0</v>
      </c>
      <c r="K344" s="84" t="b">
        <v>0</v>
      </c>
      <c r="L344" s="84" t="b">
        <v>0</v>
      </c>
    </row>
    <row r="345" spans="1:12" ht="15">
      <c r="A345" s="84" t="s">
        <v>4519</v>
      </c>
      <c r="B345" s="84" t="s">
        <v>4629</v>
      </c>
      <c r="C345" s="84">
        <v>3</v>
      </c>
      <c r="D345" s="118">
        <v>0.0012479804455480855</v>
      </c>
      <c r="E345" s="118">
        <v>2.686253124568803</v>
      </c>
      <c r="F345" s="84" t="s">
        <v>4949</v>
      </c>
      <c r="G345" s="84" t="b">
        <v>0</v>
      </c>
      <c r="H345" s="84" t="b">
        <v>0</v>
      </c>
      <c r="I345" s="84" t="b">
        <v>0</v>
      </c>
      <c r="J345" s="84" t="b">
        <v>0</v>
      </c>
      <c r="K345" s="84" t="b">
        <v>0</v>
      </c>
      <c r="L345" s="84" t="b">
        <v>0</v>
      </c>
    </row>
    <row r="346" spans="1:12" ht="15">
      <c r="A346" s="84" t="s">
        <v>4629</v>
      </c>
      <c r="B346" s="84" t="s">
        <v>4737</v>
      </c>
      <c r="C346" s="84">
        <v>3</v>
      </c>
      <c r="D346" s="118">
        <v>0.0012479804455480855</v>
      </c>
      <c r="E346" s="118">
        <v>3.0542299098633974</v>
      </c>
      <c r="F346" s="84" t="s">
        <v>4949</v>
      </c>
      <c r="G346" s="84" t="b">
        <v>0</v>
      </c>
      <c r="H346" s="84" t="b">
        <v>0</v>
      </c>
      <c r="I346" s="84" t="b">
        <v>0</v>
      </c>
      <c r="J346" s="84" t="b">
        <v>0</v>
      </c>
      <c r="K346" s="84" t="b">
        <v>0</v>
      </c>
      <c r="L346" s="84" t="b">
        <v>0</v>
      </c>
    </row>
    <row r="347" spans="1:12" ht="15">
      <c r="A347" s="84" t="s">
        <v>4737</v>
      </c>
      <c r="B347" s="84" t="s">
        <v>4738</v>
      </c>
      <c r="C347" s="84">
        <v>3</v>
      </c>
      <c r="D347" s="118">
        <v>0.0012479804455480855</v>
      </c>
      <c r="E347" s="118">
        <v>3.1791686464716973</v>
      </c>
      <c r="F347" s="84" t="s">
        <v>4949</v>
      </c>
      <c r="G347" s="84" t="b">
        <v>0</v>
      </c>
      <c r="H347" s="84" t="b">
        <v>0</v>
      </c>
      <c r="I347" s="84" t="b">
        <v>0</v>
      </c>
      <c r="J347" s="84" t="b">
        <v>0</v>
      </c>
      <c r="K347" s="84" t="b">
        <v>0</v>
      </c>
      <c r="L347" s="84" t="b">
        <v>0</v>
      </c>
    </row>
    <row r="348" spans="1:12" ht="15">
      <c r="A348" s="84" t="s">
        <v>4738</v>
      </c>
      <c r="B348" s="84" t="s">
        <v>4650</v>
      </c>
      <c r="C348" s="84">
        <v>3</v>
      </c>
      <c r="D348" s="118">
        <v>0.0012479804455480855</v>
      </c>
      <c r="E348" s="118">
        <v>3.0542299098633974</v>
      </c>
      <c r="F348" s="84" t="s">
        <v>4949</v>
      </c>
      <c r="G348" s="84" t="b">
        <v>0</v>
      </c>
      <c r="H348" s="84" t="b">
        <v>0</v>
      </c>
      <c r="I348" s="84" t="b">
        <v>0</v>
      </c>
      <c r="J348" s="84" t="b">
        <v>0</v>
      </c>
      <c r="K348" s="84" t="b">
        <v>0</v>
      </c>
      <c r="L348" s="84" t="b">
        <v>0</v>
      </c>
    </row>
    <row r="349" spans="1:12" ht="15">
      <c r="A349" s="84" t="s">
        <v>4650</v>
      </c>
      <c r="B349" s="84" t="s">
        <v>4632</v>
      </c>
      <c r="C349" s="84">
        <v>3</v>
      </c>
      <c r="D349" s="118">
        <v>0.0012479804455480855</v>
      </c>
      <c r="E349" s="118">
        <v>2.9292911732550975</v>
      </c>
      <c r="F349" s="84" t="s">
        <v>4949</v>
      </c>
      <c r="G349" s="84" t="b">
        <v>0</v>
      </c>
      <c r="H349" s="84" t="b">
        <v>0</v>
      </c>
      <c r="I349" s="84" t="b">
        <v>0</v>
      </c>
      <c r="J349" s="84" t="b">
        <v>0</v>
      </c>
      <c r="K349" s="84" t="b">
        <v>0</v>
      </c>
      <c r="L349" s="84" t="b">
        <v>0</v>
      </c>
    </row>
    <row r="350" spans="1:12" ht="15">
      <c r="A350" s="84" t="s">
        <v>4632</v>
      </c>
      <c r="B350" s="84" t="s">
        <v>4739</v>
      </c>
      <c r="C350" s="84">
        <v>3</v>
      </c>
      <c r="D350" s="118">
        <v>0.0012479804455480855</v>
      </c>
      <c r="E350" s="118">
        <v>3.0542299098633974</v>
      </c>
      <c r="F350" s="84" t="s">
        <v>4949</v>
      </c>
      <c r="G350" s="84" t="b">
        <v>0</v>
      </c>
      <c r="H350" s="84" t="b">
        <v>0</v>
      </c>
      <c r="I350" s="84" t="b">
        <v>0</v>
      </c>
      <c r="J350" s="84" t="b">
        <v>0</v>
      </c>
      <c r="K350" s="84" t="b">
        <v>0</v>
      </c>
      <c r="L350" s="84" t="b">
        <v>0</v>
      </c>
    </row>
    <row r="351" spans="1:12" ht="15">
      <c r="A351" s="84" t="s">
        <v>4739</v>
      </c>
      <c r="B351" s="84" t="s">
        <v>4740</v>
      </c>
      <c r="C351" s="84">
        <v>3</v>
      </c>
      <c r="D351" s="118">
        <v>0.0012479804455480855</v>
      </c>
      <c r="E351" s="118">
        <v>3.1791686464716973</v>
      </c>
      <c r="F351" s="84" t="s">
        <v>4949</v>
      </c>
      <c r="G351" s="84" t="b">
        <v>0</v>
      </c>
      <c r="H351" s="84" t="b">
        <v>0</v>
      </c>
      <c r="I351" s="84" t="b">
        <v>0</v>
      </c>
      <c r="J351" s="84" t="b">
        <v>0</v>
      </c>
      <c r="K351" s="84" t="b">
        <v>0</v>
      </c>
      <c r="L351" s="84" t="b">
        <v>0</v>
      </c>
    </row>
    <row r="352" spans="1:12" ht="15">
      <c r="A352" s="84" t="s">
        <v>4740</v>
      </c>
      <c r="B352" s="84" t="s">
        <v>4741</v>
      </c>
      <c r="C352" s="84">
        <v>3</v>
      </c>
      <c r="D352" s="118">
        <v>0.0012479804455480855</v>
      </c>
      <c r="E352" s="118">
        <v>3.1791686464716973</v>
      </c>
      <c r="F352" s="84" t="s">
        <v>4949</v>
      </c>
      <c r="G352" s="84" t="b">
        <v>0</v>
      </c>
      <c r="H352" s="84" t="b">
        <v>0</v>
      </c>
      <c r="I352" s="84" t="b">
        <v>0</v>
      </c>
      <c r="J352" s="84" t="b">
        <v>0</v>
      </c>
      <c r="K352" s="84" t="b">
        <v>0</v>
      </c>
      <c r="L352" s="84" t="b">
        <v>0</v>
      </c>
    </row>
    <row r="353" spans="1:12" ht="15">
      <c r="A353" s="84" t="s">
        <v>4741</v>
      </c>
      <c r="B353" s="84" t="s">
        <v>4742</v>
      </c>
      <c r="C353" s="84">
        <v>3</v>
      </c>
      <c r="D353" s="118">
        <v>0.0012479804455480855</v>
      </c>
      <c r="E353" s="118">
        <v>3.1791686464716973</v>
      </c>
      <c r="F353" s="84" t="s">
        <v>4949</v>
      </c>
      <c r="G353" s="84" t="b">
        <v>0</v>
      </c>
      <c r="H353" s="84" t="b">
        <v>0</v>
      </c>
      <c r="I353" s="84" t="b">
        <v>0</v>
      </c>
      <c r="J353" s="84" t="b">
        <v>0</v>
      </c>
      <c r="K353" s="84" t="b">
        <v>0</v>
      </c>
      <c r="L353" s="84" t="b">
        <v>0</v>
      </c>
    </row>
    <row r="354" spans="1:12" ht="15">
      <c r="A354" s="84" t="s">
        <v>4742</v>
      </c>
      <c r="B354" s="84" t="s">
        <v>4743</v>
      </c>
      <c r="C354" s="84">
        <v>3</v>
      </c>
      <c r="D354" s="118">
        <v>0.0012479804455480855</v>
      </c>
      <c r="E354" s="118">
        <v>3.1791686464716973</v>
      </c>
      <c r="F354" s="84" t="s">
        <v>4949</v>
      </c>
      <c r="G354" s="84" t="b">
        <v>0</v>
      </c>
      <c r="H354" s="84" t="b">
        <v>0</v>
      </c>
      <c r="I354" s="84" t="b">
        <v>0</v>
      </c>
      <c r="J354" s="84" t="b">
        <v>0</v>
      </c>
      <c r="K354" s="84" t="b">
        <v>0</v>
      </c>
      <c r="L354" s="84" t="b">
        <v>0</v>
      </c>
    </row>
    <row r="355" spans="1:12" ht="15">
      <c r="A355" s="84" t="s">
        <v>4502</v>
      </c>
      <c r="B355" s="84" t="s">
        <v>4744</v>
      </c>
      <c r="C355" s="84">
        <v>3</v>
      </c>
      <c r="D355" s="118">
        <v>0.0012479804455480855</v>
      </c>
      <c r="E355" s="118">
        <v>2.7020473917520347</v>
      </c>
      <c r="F355" s="84" t="s">
        <v>4949</v>
      </c>
      <c r="G355" s="84" t="b">
        <v>0</v>
      </c>
      <c r="H355" s="84" t="b">
        <v>0</v>
      </c>
      <c r="I355" s="84" t="b">
        <v>0</v>
      </c>
      <c r="J355" s="84" t="b">
        <v>0</v>
      </c>
      <c r="K355" s="84" t="b">
        <v>0</v>
      </c>
      <c r="L355" s="84" t="b">
        <v>0</v>
      </c>
    </row>
    <row r="356" spans="1:12" ht="15">
      <c r="A356" s="84" t="s">
        <v>4744</v>
      </c>
      <c r="B356" s="84" t="s">
        <v>4503</v>
      </c>
      <c r="C356" s="84">
        <v>3</v>
      </c>
      <c r="D356" s="118">
        <v>0.0012479804455480855</v>
      </c>
      <c r="E356" s="118">
        <v>2.7020473917520347</v>
      </c>
      <c r="F356" s="84" t="s">
        <v>4949</v>
      </c>
      <c r="G356" s="84" t="b">
        <v>0</v>
      </c>
      <c r="H356" s="84" t="b">
        <v>0</v>
      </c>
      <c r="I356" s="84" t="b">
        <v>0</v>
      </c>
      <c r="J356" s="84" t="b">
        <v>0</v>
      </c>
      <c r="K356" s="84" t="b">
        <v>0</v>
      </c>
      <c r="L356" s="84" t="b">
        <v>0</v>
      </c>
    </row>
    <row r="357" spans="1:12" ht="15">
      <c r="A357" s="84" t="s">
        <v>4503</v>
      </c>
      <c r="B357" s="84" t="s">
        <v>4745</v>
      </c>
      <c r="C357" s="84">
        <v>3</v>
      </c>
      <c r="D357" s="118">
        <v>0.0012479804455480855</v>
      </c>
      <c r="E357" s="118">
        <v>2.7020473917520347</v>
      </c>
      <c r="F357" s="84" t="s">
        <v>4949</v>
      </c>
      <c r="G357" s="84" t="b">
        <v>0</v>
      </c>
      <c r="H357" s="84" t="b">
        <v>0</v>
      </c>
      <c r="I357" s="84" t="b">
        <v>0</v>
      </c>
      <c r="J357" s="84" t="b">
        <v>0</v>
      </c>
      <c r="K357" s="84" t="b">
        <v>0</v>
      </c>
      <c r="L357" s="84" t="b">
        <v>0</v>
      </c>
    </row>
    <row r="358" spans="1:12" ht="15">
      <c r="A358" s="84" t="s">
        <v>4745</v>
      </c>
      <c r="B358" s="84" t="s">
        <v>4746</v>
      </c>
      <c r="C358" s="84">
        <v>3</v>
      </c>
      <c r="D358" s="118">
        <v>0.0012479804455480855</v>
      </c>
      <c r="E358" s="118">
        <v>3.1791686464716973</v>
      </c>
      <c r="F358" s="84" t="s">
        <v>4949</v>
      </c>
      <c r="G358" s="84" t="b">
        <v>0</v>
      </c>
      <c r="H358" s="84" t="b">
        <v>0</v>
      </c>
      <c r="I358" s="84" t="b">
        <v>0</v>
      </c>
      <c r="J358" s="84" t="b">
        <v>0</v>
      </c>
      <c r="K358" s="84" t="b">
        <v>0</v>
      </c>
      <c r="L358" s="84" t="b">
        <v>0</v>
      </c>
    </row>
    <row r="359" spans="1:12" ht="15">
      <c r="A359" s="84" t="s">
        <v>4746</v>
      </c>
      <c r="B359" s="84" t="s">
        <v>4667</v>
      </c>
      <c r="C359" s="84">
        <v>3</v>
      </c>
      <c r="D359" s="118">
        <v>0.0012479804455480855</v>
      </c>
      <c r="E359" s="118">
        <v>3.0542299098633974</v>
      </c>
      <c r="F359" s="84" t="s">
        <v>4949</v>
      </c>
      <c r="G359" s="84" t="b">
        <v>0</v>
      </c>
      <c r="H359" s="84" t="b">
        <v>0</v>
      </c>
      <c r="I359" s="84" t="b">
        <v>0</v>
      </c>
      <c r="J359" s="84" t="b">
        <v>0</v>
      </c>
      <c r="K359" s="84" t="b">
        <v>0</v>
      </c>
      <c r="L359" s="84" t="b">
        <v>0</v>
      </c>
    </row>
    <row r="360" spans="1:12" ht="15">
      <c r="A360" s="84" t="s">
        <v>4667</v>
      </c>
      <c r="B360" s="84" t="s">
        <v>4524</v>
      </c>
      <c r="C360" s="84">
        <v>3</v>
      </c>
      <c r="D360" s="118">
        <v>0.0012479804455480855</v>
      </c>
      <c r="E360" s="118">
        <v>2.686253124568803</v>
      </c>
      <c r="F360" s="84" t="s">
        <v>4949</v>
      </c>
      <c r="G360" s="84" t="b">
        <v>0</v>
      </c>
      <c r="H360" s="84" t="b">
        <v>0</v>
      </c>
      <c r="I360" s="84" t="b">
        <v>0</v>
      </c>
      <c r="J360" s="84" t="b">
        <v>0</v>
      </c>
      <c r="K360" s="84" t="b">
        <v>0</v>
      </c>
      <c r="L360" s="84" t="b">
        <v>0</v>
      </c>
    </row>
    <row r="361" spans="1:12" ht="15">
      <c r="A361" s="84" t="s">
        <v>4524</v>
      </c>
      <c r="B361" s="84" t="s">
        <v>4747</v>
      </c>
      <c r="C361" s="84">
        <v>3</v>
      </c>
      <c r="D361" s="118">
        <v>0.0012479804455480855</v>
      </c>
      <c r="E361" s="118">
        <v>2.811191861177103</v>
      </c>
      <c r="F361" s="84" t="s">
        <v>4949</v>
      </c>
      <c r="G361" s="84" t="b">
        <v>0</v>
      </c>
      <c r="H361" s="84" t="b">
        <v>0</v>
      </c>
      <c r="I361" s="84" t="b">
        <v>0</v>
      </c>
      <c r="J361" s="84" t="b">
        <v>0</v>
      </c>
      <c r="K361" s="84" t="b">
        <v>0</v>
      </c>
      <c r="L361" s="84" t="b">
        <v>0</v>
      </c>
    </row>
    <row r="362" spans="1:12" ht="15">
      <c r="A362" s="84" t="s">
        <v>4747</v>
      </c>
      <c r="B362" s="84" t="s">
        <v>4748</v>
      </c>
      <c r="C362" s="84">
        <v>3</v>
      </c>
      <c r="D362" s="118">
        <v>0.0012479804455480855</v>
      </c>
      <c r="E362" s="118">
        <v>3.1791686464716973</v>
      </c>
      <c r="F362" s="84" t="s">
        <v>4949</v>
      </c>
      <c r="G362" s="84" t="b">
        <v>0</v>
      </c>
      <c r="H362" s="84" t="b">
        <v>0</v>
      </c>
      <c r="I362" s="84" t="b">
        <v>0</v>
      </c>
      <c r="J362" s="84" t="b">
        <v>0</v>
      </c>
      <c r="K362" s="84" t="b">
        <v>1</v>
      </c>
      <c r="L362" s="84" t="b">
        <v>0</v>
      </c>
    </row>
    <row r="363" spans="1:12" ht="15">
      <c r="A363" s="84" t="s">
        <v>4748</v>
      </c>
      <c r="B363" s="84" t="s">
        <v>4749</v>
      </c>
      <c r="C363" s="84">
        <v>3</v>
      </c>
      <c r="D363" s="118">
        <v>0.0012479804455480855</v>
      </c>
      <c r="E363" s="118">
        <v>3.1791686464716973</v>
      </c>
      <c r="F363" s="84" t="s">
        <v>4949</v>
      </c>
      <c r="G363" s="84" t="b">
        <v>0</v>
      </c>
      <c r="H363" s="84" t="b">
        <v>1</v>
      </c>
      <c r="I363" s="84" t="b">
        <v>0</v>
      </c>
      <c r="J363" s="84" t="b">
        <v>0</v>
      </c>
      <c r="K363" s="84" t="b">
        <v>1</v>
      </c>
      <c r="L363" s="84" t="b">
        <v>0</v>
      </c>
    </row>
    <row r="364" spans="1:12" ht="15">
      <c r="A364" s="84" t="s">
        <v>4749</v>
      </c>
      <c r="B364" s="84" t="s">
        <v>4750</v>
      </c>
      <c r="C364" s="84">
        <v>3</v>
      </c>
      <c r="D364" s="118">
        <v>0.0012479804455480855</v>
      </c>
      <c r="E364" s="118">
        <v>3.1791686464716973</v>
      </c>
      <c r="F364" s="84" t="s">
        <v>4949</v>
      </c>
      <c r="G364" s="84" t="b">
        <v>0</v>
      </c>
      <c r="H364" s="84" t="b">
        <v>1</v>
      </c>
      <c r="I364" s="84" t="b">
        <v>0</v>
      </c>
      <c r="J364" s="84" t="b">
        <v>0</v>
      </c>
      <c r="K364" s="84" t="b">
        <v>0</v>
      </c>
      <c r="L364" s="84" t="b">
        <v>0</v>
      </c>
    </row>
    <row r="365" spans="1:12" ht="15">
      <c r="A365" s="84" t="s">
        <v>4750</v>
      </c>
      <c r="B365" s="84" t="s">
        <v>4751</v>
      </c>
      <c r="C365" s="84">
        <v>3</v>
      </c>
      <c r="D365" s="118">
        <v>0.0012479804455480855</v>
      </c>
      <c r="E365" s="118">
        <v>3.1791686464716973</v>
      </c>
      <c r="F365" s="84" t="s">
        <v>4949</v>
      </c>
      <c r="G365" s="84" t="b">
        <v>0</v>
      </c>
      <c r="H365" s="84" t="b">
        <v>0</v>
      </c>
      <c r="I365" s="84" t="b">
        <v>0</v>
      </c>
      <c r="J365" s="84" t="b">
        <v>0</v>
      </c>
      <c r="K365" s="84" t="b">
        <v>0</v>
      </c>
      <c r="L365" s="84" t="b">
        <v>0</v>
      </c>
    </row>
    <row r="366" spans="1:12" ht="15">
      <c r="A366" s="84" t="s">
        <v>4751</v>
      </c>
      <c r="B366" s="84" t="s">
        <v>4647</v>
      </c>
      <c r="C366" s="84">
        <v>3</v>
      </c>
      <c r="D366" s="118">
        <v>0.0012479804455480855</v>
      </c>
      <c r="E366" s="118">
        <v>3.0542299098633974</v>
      </c>
      <c r="F366" s="84" t="s">
        <v>4949</v>
      </c>
      <c r="G366" s="84" t="b">
        <v>0</v>
      </c>
      <c r="H366" s="84" t="b">
        <v>0</v>
      </c>
      <c r="I366" s="84" t="b">
        <v>0</v>
      </c>
      <c r="J366" s="84" t="b">
        <v>0</v>
      </c>
      <c r="K366" s="84" t="b">
        <v>0</v>
      </c>
      <c r="L366" s="84" t="b">
        <v>0</v>
      </c>
    </row>
    <row r="367" spans="1:12" ht="15">
      <c r="A367" s="84" t="s">
        <v>4647</v>
      </c>
      <c r="B367" s="84" t="s">
        <v>4619</v>
      </c>
      <c r="C367" s="84">
        <v>3</v>
      </c>
      <c r="D367" s="118">
        <v>0.0012479804455480855</v>
      </c>
      <c r="E367" s="118">
        <v>2.9292911732550975</v>
      </c>
      <c r="F367" s="84" t="s">
        <v>4949</v>
      </c>
      <c r="G367" s="84" t="b">
        <v>0</v>
      </c>
      <c r="H367" s="84" t="b">
        <v>0</v>
      </c>
      <c r="I367" s="84" t="b">
        <v>0</v>
      </c>
      <c r="J367" s="84" t="b">
        <v>0</v>
      </c>
      <c r="K367" s="84" t="b">
        <v>0</v>
      </c>
      <c r="L367" s="84" t="b">
        <v>0</v>
      </c>
    </row>
    <row r="368" spans="1:12" ht="15">
      <c r="A368" s="84" t="s">
        <v>4619</v>
      </c>
      <c r="B368" s="84" t="s">
        <v>4752</v>
      </c>
      <c r="C368" s="84">
        <v>3</v>
      </c>
      <c r="D368" s="118">
        <v>0.0012479804455480855</v>
      </c>
      <c r="E368" s="118">
        <v>3.0542299098633974</v>
      </c>
      <c r="F368" s="84" t="s">
        <v>4949</v>
      </c>
      <c r="G368" s="84" t="b">
        <v>0</v>
      </c>
      <c r="H368" s="84" t="b">
        <v>0</v>
      </c>
      <c r="I368" s="84" t="b">
        <v>0</v>
      </c>
      <c r="J368" s="84" t="b">
        <v>0</v>
      </c>
      <c r="K368" s="84" t="b">
        <v>0</v>
      </c>
      <c r="L368" s="84" t="b">
        <v>0</v>
      </c>
    </row>
    <row r="369" spans="1:12" ht="15">
      <c r="A369" s="84" t="s">
        <v>4752</v>
      </c>
      <c r="B369" s="84" t="s">
        <v>4753</v>
      </c>
      <c r="C369" s="84">
        <v>3</v>
      </c>
      <c r="D369" s="118">
        <v>0.0012479804455480855</v>
      </c>
      <c r="E369" s="118">
        <v>3.1791686464716973</v>
      </c>
      <c r="F369" s="84" t="s">
        <v>4949</v>
      </c>
      <c r="G369" s="84" t="b">
        <v>0</v>
      </c>
      <c r="H369" s="84" t="b">
        <v>0</v>
      </c>
      <c r="I369" s="84" t="b">
        <v>0</v>
      </c>
      <c r="J369" s="84" t="b">
        <v>0</v>
      </c>
      <c r="K369" s="84" t="b">
        <v>0</v>
      </c>
      <c r="L369" s="84" t="b">
        <v>0</v>
      </c>
    </row>
    <row r="370" spans="1:12" ht="15">
      <c r="A370" s="84" t="s">
        <v>4557</v>
      </c>
      <c r="B370" s="84" t="s">
        <v>4492</v>
      </c>
      <c r="C370" s="84">
        <v>3</v>
      </c>
      <c r="D370" s="118">
        <v>0.0012479804455480855</v>
      </c>
      <c r="E370" s="118">
        <v>2.4344411515750033</v>
      </c>
      <c r="F370" s="84" t="s">
        <v>4949</v>
      </c>
      <c r="G370" s="84" t="b">
        <v>0</v>
      </c>
      <c r="H370" s="84" t="b">
        <v>0</v>
      </c>
      <c r="I370" s="84" t="b">
        <v>0</v>
      </c>
      <c r="J370" s="84" t="b">
        <v>0</v>
      </c>
      <c r="K370" s="84" t="b">
        <v>0</v>
      </c>
      <c r="L370" s="84" t="b">
        <v>0</v>
      </c>
    </row>
    <row r="371" spans="1:12" ht="15">
      <c r="A371" s="84" t="s">
        <v>3818</v>
      </c>
      <c r="B371" s="84" t="s">
        <v>4596</v>
      </c>
      <c r="C371" s="84">
        <v>3</v>
      </c>
      <c r="D371" s="118">
        <v>0.0012479804455480855</v>
      </c>
      <c r="E371" s="118">
        <v>1.2595095580465607</v>
      </c>
      <c r="F371" s="84" t="s">
        <v>4949</v>
      </c>
      <c r="G371" s="84" t="b">
        <v>0</v>
      </c>
      <c r="H371" s="84" t="b">
        <v>0</v>
      </c>
      <c r="I371" s="84" t="b">
        <v>0</v>
      </c>
      <c r="J371" s="84" t="b">
        <v>0</v>
      </c>
      <c r="K371" s="84" t="b">
        <v>0</v>
      </c>
      <c r="L371" s="84" t="b">
        <v>0</v>
      </c>
    </row>
    <row r="372" spans="1:12" ht="15">
      <c r="A372" s="84" t="s">
        <v>4596</v>
      </c>
      <c r="B372" s="84" t="s">
        <v>4754</v>
      </c>
      <c r="C372" s="84">
        <v>3</v>
      </c>
      <c r="D372" s="118">
        <v>0.0012479804455480855</v>
      </c>
      <c r="E372" s="118">
        <v>3.0542299098633974</v>
      </c>
      <c r="F372" s="84" t="s">
        <v>4949</v>
      </c>
      <c r="G372" s="84" t="b">
        <v>0</v>
      </c>
      <c r="H372" s="84" t="b">
        <v>0</v>
      </c>
      <c r="I372" s="84" t="b">
        <v>0</v>
      </c>
      <c r="J372" s="84" t="b">
        <v>0</v>
      </c>
      <c r="K372" s="84" t="b">
        <v>0</v>
      </c>
      <c r="L372" s="84" t="b">
        <v>0</v>
      </c>
    </row>
    <row r="373" spans="1:12" ht="15">
      <c r="A373" s="84" t="s">
        <v>4754</v>
      </c>
      <c r="B373" s="84" t="s">
        <v>3847</v>
      </c>
      <c r="C373" s="84">
        <v>3</v>
      </c>
      <c r="D373" s="118">
        <v>0.0012479804455480855</v>
      </c>
      <c r="E373" s="118">
        <v>2.294562065173767</v>
      </c>
      <c r="F373" s="84" t="s">
        <v>4949</v>
      </c>
      <c r="G373" s="84" t="b">
        <v>0</v>
      </c>
      <c r="H373" s="84" t="b">
        <v>0</v>
      </c>
      <c r="I373" s="84" t="b">
        <v>0</v>
      </c>
      <c r="J373" s="84" t="b">
        <v>0</v>
      </c>
      <c r="K373" s="84" t="b">
        <v>0</v>
      </c>
      <c r="L373" s="84" t="b">
        <v>0</v>
      </c>
    </row>
    <row r="374" spans="1:12" ht="15">
      <c r="A374" s="84" t="s">
        <v>3847</v>
      </c>
      <c r="B374" s="84" t="s">
        <v>4755</v>
      </c>
      <c r="C374" s="84">
        <v>3</v>
      </c>
      <c r="D374" s="118">
        <v>0.0012479804455480855</v>
      </c>
      <c r="E374" s="118">
        <v>2.4010173960880534</v>
      </c>
      <c r="F374" s="84" t="s">
        <v>4949</v>
      </c>
      <c r="G374" s="84" t="b">
        <v>0</v>
      </c>
      <c r="H374" s="84" t="b">
        <v>0</v>
      </c>
      <c r="I374" s="84" t="b">
        <v>0</v>
      </c>
      <c r="J374" s="84" t="b">
        <v>0</v>
      </c>
      <c r="K374" s="84" t="b">
        <v>0</v>
      </c>
      <c r="L374" s="84" t="b">
        <v>0</v>
      </c>
    </row>
    <row r="375" spans="1:12" ht="15">
      <c r="A375" s="84" t="s">
        <v>4500</v>
      </c>
      <c r="B375" s="84" t="s">
        <v>4668</v>
      </c>
      <c r="C375" s="84">
        <v>3</v>
      </c>
      <c r="D375" s="118">
        <v>0.0012479804455480855</v>
      </c>
      <c r="E375" s="118">
        <v>2.5771086551437348</v>
      </c>
      <c r="F375" s="84" t="s">
        <v>4949</v>
      </c>
      <c r="G375" s="84" t="b">
        <v>0</v>
      </c>
      <c r="H375" s="84" t="b">
        <v>0</v>
      </c>
      <c r="I375" s="84" t="b">
        <v>0</v>
      </c>
      <c r="J375" s="84" t="b">
        <v>0</v>
      </c>
      <c r="K375" s="84" t="b">
        <v>0</v>
      </c>
      <c r="L375" s="84" t="b">
        <v>0</v>
      </c>
    </row>
    <row r="376" spans="1:12" ht="15">
      <c r="A376" s="84" t="s">
        <v>4668</v>
      </c>
      <c r="B376" s="84" t="s">
        <v>4669</v>
      </c>
      <c r="C376" s="84">
        <v>3</v>
      </c>
      <c r="D376" s="118">
        <v>0.0012479804455480855</v>
      </c>
      <c r="E376" s="118">
        <v>3.0542299098633974</v>
      </c>
      <c r="F376" s="84" t="s">
        <v>4949</v>
      </c>
      <c r="G376" s="84" t="b">
        <v>0</v>
      </c>
      <c r="H376" s="84" t="b">
        <v>0</v>
      </c>
      <c r="I376" s="84" t="b">
        <v>0</v>
      </c>
      <c r="J376" s="84" t="b">
        <v>0</v>
      </c>
      <c r="K376" s="84" t="b">
        <v>0</v>
      </c>
      <c r="L376" s="84" t="b">
        <v>0</v>
      </c>
    </row>
    <row r="377" spans="1:12" ht="15">
      <c r="A377" s="84" t="s">
        <v>4669</v>
      </c>
      <c r="B377" s="84" t="s">
        <v>463</v>
      </c>
      <c r="C377" s="84">
        <v>3</v>
      </c>
      <c r="D377" s="118">
        <v>0.0012479804455480855</v>
      </c>
      <c r="E377" s="118">
        <v>3.0542299098633974</v>
      </c>
      <c r="F377" s="84" t="s">
        <v>4949</v>
      </c>
      <c r="G377" s="84" t="b">
        <v>0</v>
      </c>
      <c r="H377" s="84" t="b">
        <v>0</v>
      </c>
      <c r="I377" s="84" t="b">
        <v>0</v>
      </c>
      <c r="J377" s="84" t="b">
        <v>0</v>
      </c>
      <c r="K377" s="84" t="b">
        <v>0</v>
      </c>
      <c r="L377" s="84" t="b">
        <v>0</v>
      </c>
    </row>
    <row r="378" spans="1:12" ht="15">
      <c r="A378" s="84" t="s">
        <v>463</v>
      </c>
      <c r="B378" s="84" t="s">
        <v>462</v>
      </c>
      <c r="C378" s="84">
        <v>3</v>
      </c>
      <c r="D378" s="118">
        <v>0.0012479804455480855</v>
      </c>
      <c r="E378" s="118">
        <v>3.1791686464716973</v>
      </c>
      <c r="F378" s="84" t="s">
        <v>4949</v>
      </c>
      <c r="G378" s="84" t="b">
        <v>0</v>
      </c>
      <c r="H378" s="84" t="b">
        <v>0</v>
      </c>
      <c r="I378" s="84" t="b">
        <v>0</v>
      </c>
      <c r="J378" s="84" t="b">
        <v>0</v>
      </c>
      <c r="K378" s="84" t="b">
        <v>0</v>
      </c>
      <c r="L378" s="84" t="b">
        <v>0</v>
      </c>
    </row>
    <row r="379" spans="1:12" ht="15">
      <c r="A379" s="84" t="s">
        <v>462</v>
      </c>
      <c r="B379" s="84" t="s">
        <v>224</v>
      </c>
      <c r="C379" s="84">
        <v>3</v>
      </c>
      <c r="D379" s="118">
        <v>0.0012479804455480855</v>
      </c>
      <c r="E379" s="118">
        <v>3.1791686464716973</v>
      </c>
      <c r="F379" s="84" t="s">
        <v>4949</v>
      </c>
      <c r="G379" s="84" t="b">
        <v>0</v>
      </c>
      <c r="H379" s="84" t="b">
        <v>0</v>
      </c>
      <c r="I379" s="84" t="b">
        <v>0</v>
      </c>
      <c r="J379" s="84" t="b">
        <v>0</v>
      </c>
      <c r="K379" s="84" t="b">
        <v>0</v>
      </c>
      <c r="L379" s="84" t="b">
        <v>0</v>
      </c>
    </row>
    <row r="380" spans="1:12" ht="15">
      <c r="A380" s="84" t="s">
        <v>224</v>
      </c>
      <c r="B380" s="84" t="s">
        <v>4757</v>
      </c>
      <c r="C380" s="84">
        <v>3</v>
      </c>
      <c r="D380" s="118">
        <v>0.0012479804455480855</v>
      </c>
      <c r="E380" s="118">
        <v>2.9573198968553407</v>
      </c>
      <c r="F380" s="84" t="s">
        <v>4949</v>
      </c>
      <c r="G380" s="84" t="b">
        <v>0</v>
      </c>
      <c r="H380" s="84" t="b">
        <v>0</v>
      </c>
      <c r="I380" s="84" t="b">
        <v>0</v>
      </c>
      <c r="J380" s="84" t="b">
        <v>0</v>
      </c>
      <c r="K380" s="84" t="b">
        <v>0</v>
      </c>
      <c r="L380" s="84" t="b">
        <v>0</v>
      </c>
    </row>
    <row r="381" spans="1:12" ht="15">
      <c r="A381" s="84" t="s">
        <v>4757</v>
      </c>
      <c r="B381" s="84" t="s">
        <v>4758</v>
      </c>
      <c r="C381" s="84">
        <v>3</v>
      </c>
      <c r="D381" s="118">
        <v>0.0012479804455480855</v>
      </c>
      <c r="E381" s="118">
        <v>3.1791686464716973</v>
      </c>
      <c r="F381" s="84" t="s">
        <v>4949</v>
      </c>
      <c r="G381" s="84" t="b">
        <v>0</v>
      </c>
      <c r="H381" s="84" t="b">
        <v>0</v>
      </c>
      <c r="I381" s="84" t="b">
        <v>0</v>
      </c>
      <c r="J381" s="84" t="b">
        <v>0</v>
      </c>
      <c r="K381" s="84" t="b">
        <v>0</v>
      </c>
      <c r="L381" s="84" t="b">
        <v>0</v>
      </c>
    </row>
    <row r="382" spans="1:12" ht="15">
      <c r="A382" s="84" t="s">
        <v>4758</v>
      </c>
      <c r="B382" s="84" t="s">
        <v>4631</v>
      </c>
      <c r="C382" s="84">
        <v>3</v>
      </c>
      <c r="D382" s="118">
        <v>0.0012479804455480855</v>
      </c>
      <c r="E382" s="118">
        <v>3.0542299098633974</v>
      </c>
      <c r="F382" s="84" t="s">
        <v>4949</v>
      </c>
      <c r="G382" s="84" t="b">
        <v>0</v>
      </c>
      <c r="H382" s="84" t="b">
        <v>0</v>
      </c>
      <c r="I382" s="84" t="b">
        <v>0</v>
      </c>
      <c r="J382" s="84" t="b">
        <v>0</v>
      </c>
      <c r="K382" s="84" t="b">
        <v>0</v>
      </c>
      <c r="L382" s="84" t="b">
        <v>0</v>
      </c>
    </row>
    <row r="383" spans="1:12" ht="15">
      <c r="A383" s="84" t="s">
        <v>4631</v>
      </c>
      <c r="B383" s="84" t="s">
        <v>4495</v>
      </c>
      <c r="C383" s="84">
        <v>3</v>
      </c>
      <c r="D383" s="118">
        <v>0.0012479804455480855</v>
      </c>
      <c r="E383" s="118">
        <v>2.5771086551437348</v>
      </c>
      <c r="F383" s="84" t="s">
        <v>4949</v>
      </c>
      <c r="G383" s="84" t="b">
        <v>0</v>
      </c>
      <c r="H383" s="84" t="b">
        <v>0</v>
      </c>
      <c r="I383" s="84" t="b">
        <v>0</v>
      </c>
      <c r="J383" s="84" t="b">
        <v>0</v>
      </c>
      <c r="K383" s="84" t="b">
        <v>0</v>
      </c>
      <c r="L383" s="84" t="b">
        <v>0</v>
      </c>
    </row>
    <row r="384" spans="1:12" ht="15">
      <c r="A384" s="84" t="s">
        <v>4495</v>
      </c>
      <c r="B384" s="84" t="s">
        <v>4759</v>
      </c>
      <c r="C384" s="84">
        <v>3</v>
      </c>
      <c r="D384" s="118">
        <v>0.0012479804455480855</v>
      </c>
      <c r="E384" s="118">
        <v>2.7020473917520347</v>
      </c>
      <c r="F384" s="84" t="s">
        <v>4949</v>
      </c>
      <c r="G384" s="84" t="b">
        <v>0</v>
      </c>
      <c r="H384" s="84" t="b">
        <v>0</v>
      </c>
      <c r="I384" s="84" t="b">
        <v>0</v>
      </c>
      <c r="J384" s="84" t="b">
        <v>0</v>
      </c>
      <c r="K384" s="84" t="b">
        <v>0</v>
      </c>
      <c r="L384" s="84" t="b">
        <v>0</v>
      </c>
    </row>
    <row r="385" spans="1:12" ht="15">
      <c r="A385" s="84" t="s">
        <v>4759</v>
      </c>
      <c r="B385" s="84" t="s">
        <v>4760</v>
      </c>
      <c r="C385" s="84">
        <v>3</v>
      </c>
      <c r="D385" s="118">
        <v>0.0012479804455480855</v>
      </c>
      <c r="E385" s="118">
        <v>3.1791686464716973</v>
      </c>
      <c r="F385" s="84" t="s">
        <v>4949</v>
      </c>
      <c r="G385" s="84" t="b">
        <v>0</v>
      </c>
      <c r="H385" s="84" t="b">
        <v>0</v>
      </c>
      <c r="I385" s="84" t="b">
        <v>0</v>
      </c>
      <c r="J385" s="84" t="b">
        <v>0</v>
      </c>
      <c r="K385" s="84" t="b">
        <v>0</v>
      </c>
      <c r="L385" s="84" t="b">
        <v>0</v>
      </c>
    </row>
    <row r="386" spans="1:12" ht="15">
      <c r="A386" s="84" t="s">
        <v>4760</v>
      </c>
      <c r="B386" s="84" t="s">
        <v>4491</v>
      </c>
      <c r="C386" s="84">
        <v>3</v>
      </c>
      <c r="D386" s="118">
        <v>0.0012479804455480855</v>
      </c>
      <c r="E386" s="118">
        <v>2.65628990119136</v>
      </c>
      <c r="F386" s="84" t="s">
        <v>4949</v>
      </c>
      <c r="G386" s="84" t="b">
        <v>0</v>
      </c>
      <c r="H386" s="84" t="b">
        <v>0</v>
      </c>
      <c r="I386" s="84" t="b">
        <v>0</v>
      </c>
      <c r="J386" s="84" t="b">
        <v>0</v>
      </c>
      <c r="K386" s="84" t="b">
        <v>0</v>
      </c>
      <c r="L386" s="84" t="b">
        <v>0</v>
      </c>
    </row>
    <row r="387" spans="1:12" ht="15">
      <c r="A387" s="84" t="s">
        <v>4761</v>
      </c>
      <c r="B387" s="84" t="s">
        <v>4762</v>
      </c>
      <c r="C387" s="84">
        <v>3</v>
      </c>
      <c r="D387" s="118">
        <v>0.0013570828365367356</v>
      </c>
      <c r="E387" s="118">
        <v>3.1791686464716973</v>
      </c>
      <c r="F387" s="84" t="s">
        <v>4949</v>
      </c>
      <c r="G387" s="84" t="b">
        <v>0</v>
      </c>
      <c r="H387" s="84" t="b">
        <v>0</v>
      </c>
      <c r="I387" s="84" t="b">
        <v>0</v>
      </c>
      <c r="J387" s="84" t="b">
        <v>1</v>
      </c>
      <c r="K387" s="84" t="b">
        <v>0</v>
      </c>
      <c r="L387" s="84" t="b">
        <v>0</v>
      </c>
    </row>
    <row r="388" spans="1:12" ht="15">
      <c r="A388" s="84" t="s">
        <v>4633</v>
      </c>
      <c r="B388" s="84" t="s">
        <v>4570</v>
      </c>
      <c r="C388" s="84">
        <v>3</v>
      </c>
      <c r="D388" s="118">
        <v>0.0012479804455480855</v>
      </c>
      <c r="E388" s="118">
        <v>2.832381160247041</v>
      </c>
      <c r="F388" s="84" t="s">
        <v>4949</v>
      </c>
      <c r="G388" s="84" t="b">
        <v>0</v>
      </c>
      <c r="H388" s="84" t="b">
        <v>0</v>
      </c>
      <c r="I388" s="84" t="b">
        <v>0</v>
      </c>
      <c r="J388" s="84" t="b">
        <v>0</v>
      </c>
      <c r="K388" s="84" t="b">
        <v>0</v>
      </c>
      <c r="L388" s="84" t="b">
        <v>0</v>
      </c>
    </row>
    <row r="389" spans="1:12" ht="15">
      <c r="A389" s="84" t="s">
        <v>4557</v>
      </c>
      <c r="B389" s="84" t="s">
        <v>4767</v>
      </c>
      <c r="C389" s="84">
        <v>2</v>
      </c>
      <c r="D389" s="118">
        <v>0.0009047218910244905</v>
      </c>
      <c r="E389" s="118">
        <v>2.9573198968553407</v>
      </c>
      <c r="F389" s="84" t="s">
        <v>4949</v>
      </c>
      <c r="G389" s="84" t="b">
        <v>0</v>
      </c>
      <c r="H389" s="84" t="b">
        <v>0</v>
      </c>
      <c r="I389" s="84" t="b">
        <v>0</v>
      </c>
      <c r="J389" s="84" t="b">
        <v>0</v>
      </c>
      <c r="K389" s="84" t="b">
        <v>0</v>
      </c>
      <c r="L389" s="84" t="b">
        <v>0</v>
      </c>
    </row>
    <row r="390" spans="1:12" ht="15">
      <c r="A390" s="84" t="s">
        <v>4767</v>
      </c>
      <c r="B390" s="84" t="s">
        <v>4768</v>
      </c>
      <c r="C390" s="84">
        <v>2</v>
      </c>
      <c r="D390" s="118">
        <v>0.0009047218910244905</v>
      </c>
      <c r="E390" s="118">
        <v>3.3552599055273786</v>
      </c>
      <c r="F390" s="84" t="s">
        <v>4949</v>
      </c>
      <c r="G390" s="84" t="b">
        <v>0</v>
      </c>
      <c r="H390" s="84" t="b">
        <v>0</v>
      </c>
      <c r="I390" s="84" t="b">
        <v>0</v>
      </c>
      <c r="J390" s="84" t="b">
        <v>0</v>
      </c>
      <c r="K390" s="84" t="b">
        <v>0</v>
      </c>
      <c r="L390" s="84" t="b">
        <v>0</v>
      </c>
    </row>
    <row r="391" spans="1:12" ht="15">
      <c r="A391" s="84" t="s">
        <v>4768</v>
      </c>
      <c r="B391" s="84" t="s">
        <v>3902</v>
      </c>
      <c r="C391" s="84">
        <v>2</v>
      </c>
      <c r="D391" s="118">
        <v>0.0009047218910244905</v>
      </c>
      <c r="E391" s="118">
        <v>2.878138650807716</v>
      </c>
      <c r="F391" s="84" t="s">
        <v>4949</v>
      </c>
      <c r="G391" s="84" t="b">
        <v>0</v>
      </c>
      <c r="H391" s="84" t="b">
        <v>0</v>
      </c>
      <c r="I391" s="84" t="b">
        <v>0</v>
      </c>
      <c r="J391" s="84" t="b">
        <v>0</v>
      </c>
      <c r="K391" s="84" t="b">
        <v>0</v>
      </c>
      <c r="L391" s="84" t="b">
        <v>0</v>
      </c>
    </row>
    <row r="392" spans="1:12" ht="15">
      <c r="A392" s="84" t="s">
        <v>3902</v>
      </c>
      <c r="B392" s="84" t="s">
        <v>4769</v>
      </c>
      <c r="C392" s="84">
        <v>2</v>
      </c>
      <c r="D392" s="118">
        <v>0.0009047218910244905</v>
      </c>
      <c r="E392" s="118">
        <v>2.811191861177103</v>
      </c>
      <c r="F392" s="84" t="s">
        <v>4949</v>
      </c>
      <c r="G392" s="84" t="b">
        <v>0</v>
      </c>
      <c r="H392" s="84" t="b">
        <v>0</v>
      </c>
      <c r="I392" s="84" t="b">
        <v>0</v>
      </c>
      <c r="J392" s="84" t="b">
        <v>0</v>
      </c>
      <c r="K392" s="84" t="b">
        <v>0</v>
      </c>
      <c r="L392" s="84" t="b">
        <v>0</v>
      </c>
    </row>
    <row r="393" spans="1:12" ht="15">
      <c r="A393" s="84" t="s">
        <v>4769</v>
      </c>
      <c r="B393" s="84" t="s">
        <v>4770</v>
      </c>
      <c r="C393" s="84">
        <v>2</v>
      </c>
      <c r="D393" s="118">
        <v>0.0009047218910244905</v>
      </c>
      <c r="E393" s="118">
        <v>3.3552599055273786</v>
      </c>
      <c r="F393" s="84" t="s">
        <v>4949</v>
      </c>
      <c r="G393" s="84" t="b">
        <v>0</v>
      </c>
      <c r="H393" s="84" t="b">
        <v>0</v>
      </c>
      <c r="I393" s="84" t="b">
        <v>0</v>
      </c>
      <c r="J393" s="84" t="b">
        <v>1</v>
      </c>
      <c r="K393" s="84" t="b">
        <v>0</v>
      </c>
      <c r="L393" s="84" t="b">
        <v>0</v>
      </c>
    </row>
    <row r="394" spans="1:12" ht="15">
      <c r="A394" s="84" t="s">
        <v>4770</v>
      </c>
      <c r="B394" s="84" t="s">
        <v>4597</v>
      </c>
      <c r="C394" s="84">
        <v>2</v>
      </c>
      <c r="D394" s="118">
        <v>0.0009047218910244905</v>
      </c>
      <c r="E394" s="118">
        <v>3.0542299098633974</v>
      </c>
      <c r="F394" s="84" t="s">
        <v>4949</v>
      </c>
      <c r="G394" s="84" t="b">
        <v>1</v>
      </c>
      <c r="H394" s="84" t="b">
        <v>0</v>
      </c>
      <c r="I394" s="84" t="b">
        <v>0</v>
      </c>
      <c r="J394" s="84" t="b">
        <v>0</v>
      </c>
      <c r="K394" s="84" t="b">
        <v>0</v>
      </c>
      <c r="L394" s="84" t="b">
        <v>0</v>
      </c>
    </row>
    <row r="395" spans="1:12" ht="15">
      <c r="A395" s="84" t="s">
        <v>3849</v>
      </c>
      <c r="B395" s="84" t="s">
        <v>3771</v>
      </c>
      <c r="C395" s="84">
        <v>2</v>
      </c>
      <c r="D395" s="118">
        <v>0.0009047218910244905</v>
      </c>
      <c r="E395" s="118">
        <v>1.4467748866487287</v>
      </c>
      <c r="F395" s="84" t="s">
        <v>4949</v>
      </c>
      <c r="G395" s="84" t="b">
        <v>0</v>
      </c>
      <c r="H395" s="84" t="b">
        <v>1</v>
      </c>
      <c r="I395" s="84" t="b">
        <v>0</v>
      </c>
      <c r="J395" s="84" t="b">
        <v>0</v>
      </c>
      <c r="K395" s="84" t="b">
        <v>0</v>
      </c>
      <c r="L395" s="84" t="b">
        <v>0</v>
      </c>
    </row>
    <row r="396" spans="1:12" ht="15">
      <c r="A396" s="84" t="s">
        <v>3771</v>
      </c>
      <c r="B396" s="84" t="s">
        <v>4771</v>
      </c>
      <c r="C396" s="84">
        <v>2</v>
      </c>
      <c r="D396" s="118">
        <v>0.0009047218910244905</v>
      </c>
      <c r="E396" s="118">
        <v>2.452169918535435</v>
      </c>
      <c r="F396" s="84" t="s">
        <v>4949</v>
      </c>
      <c r="G396" s="84" t="b">
        <v>0</v>
      </c>
      <c r="H396" s="84" t="b">
        <v>0</v>
      </c>
      <c r="I396" s="84" t="b">
        <v>0</v>
      </c>
      <c r="J396" s="84" t="b">
        <v>0</v>
      </c>
      <c r="K396" s="84" t="b">
        <v>0</v>
      </c>
      <c r="L396" s="84" t="b">
        <v>0</v>
      </c>
    </row>
    <row r="397" spans="1:12" ht="15">
      <c r="A397" s="84" t="s">
        <v>4771</v>
      </c>
      <c r="B397" s="84" t="s">
        <v>4481</v>
      </c>
      <c r="C397" s="84">
        <v>2</v>
      </c>
      <c r="D397" s="118">
        <v>0.0009047218910244905</v>
      </c>
      <c r="E397" s="118">
        <v>2.5771086551437348</v>
      </c>
      <c r="F397" s="84" t="s">
        <v>4949</v>
      </c>
      <c r="G397" s="84" t="b">
        <v>0</v>
      </c>
      <c r="H397" s="84" t="b">
        <v>0</v>
      </c>
      <c r="I397" s="84" t="b">
        <v>0</v>
      </c>
      <c r="J397" s="84" t="b">
        <v>0</v>
      </c>
      <c r="K397" s="84" t="b">
        <v>0</v>
      </c>
      <c r="L397" s="84" t="b">
        <v>0</v>
      </c>
    </row>
    <row r="398" spans="1:12" ht="15">
      <c r="A398" s="84" t="s">
        <v>4481</v>
      </c>
      <c r="B398" s="84" t="s">
        <v>4772</v>
      </c>
      <c r="C398" s="84">
        <v>2</v>
      </c>
      <c r="D398" s="118">
        <v>0.0009047218910244905</v>
      </c>
      <c r="E398" s="118">
        <v>2.5771086551437348</v>
      </c>
      <c r="F398" s="84" t="s">
        <v>4949</v>
      </c>
      <c r="G398" s="84" t="b">
        <v>0</v>
      </c>
      <c r="H398" s="84" t="b">
        <v>0</v>
      </c>
      <c r="I398" s="84" t="b">
        <v>0</v>
      </c>
      <c r="J398" s="84" t="b">
        <v>0</v>
      </c>
      <c r="K398" s="84" t="b">
        <v>0</v>
      </c>
      <c r="L398" s="84" t="b">
        <v>0</v>
      </c>
    </row>
    <row r="399" spans="1:12" ht="15">
      <c r="A399" s="84" t="s">
        <v>4772</v>
      </c>
      <c r="B399" s="84" t="s">
        <v>4527</v>
      </c>
      <c r="C399" s="84">
        <v>2</v>
      </c>
      <c r="D399" s="118">
        <v>0.0009047218910244905</v>
      </c>
      <c r="E399" s="118">
        <v>2.878138650807716</v>
      </c>
      <c r="F399" s="84" t="s">
        <v>4949</v>
      </c>
      <c r="G399" s="84" t="b">
        <v>0</v>
      </c>
      <c r="H399" s="84" t="b">
        <v>0</v>
      </c>
      <c r="I399" s="84" t="b">
        <v>0</v>
      </c>
      <c r="J399" s="84" t="b">
        <v>0</v>
      </c>
      <c r="K399" s="84" t="b">
        <v>0</v>
      </c>
      <c r="L399" s="84" t="b">
        <v>0</v>
      </c>
    </row>
    <row r="400" spans="1:12" ht="15">
      <c r="A400" s="84" t="s">
        <v>3844</v>
      </c>
      <c r="B400" s="84" t="s">
        <v>4775</v>
      </c>
      <c r="C400" s="84">
        <v>2</v>
      </c>
      <c r="D400" s="118">
        <v>0.0009047218910244905</v>
      </c>
      <c r="E400" s="118">
        <v>3.0542299098633974</v>
      </c>
      <c r="F400" s="84" t="s">
        <v>4949</v>
      </c>
      <c r="G400" s="84" t="b">
        <v>0</v>
      </c>
      <c r="H400" s="84" t="b">
        <v>0</v>
      </c>
      <c r="I400" s="84" t="b">
        <v>0</v>
      </c>
      <c r="J400" s="84" t="b">
        <v>0</v>
      </c>
      <c r="K400" s="84" t="b">
        <v>0</v>
      </c>
      <c r="L400" s="84" t="b">
        <v>0</v>
      </c>
    </row>
    <row r="401" spans="1:12" ht="15">
      <c r="A401" s="84" t="s">
        <v>4775</v>
      </c>
      <c r="B401" s="84" t="s">
        <v>4776</v>
      </c>
      <c r="C401" s="84">
        <v>2</v>
      </c>
      <c r="D401" s="118">
        <v>0.0009047218910244905</v>
      </c>
      <c r="E401" s="118">
        <v>3.3552599055273786</v>
      </c>
      <c r="F401" s="84" t="s">
        <v>4949</v>
      </c>
      <c r="G401" s="84" t="b">
        <v>0</v>
      </c>
      <c r="H401" s="84" t="b">
        <v>0</v>
      </c>
      <c r="I401" s="84" t="b">
        <v>0</v>
      </c>
      <c r="J401" s="84" t="b">
        <v>0</v>
      </c>
      <c r="K401" s="84" t="b">
        <v>0</v>
      </c>
      <c r="L401" s="84" t="b">
        <v>0</v>
      </c>
    </row>
    <row r="402" spans="1:12" ht="15">
      <c r="A402" s="84" t="s">
        <v>4598</v>
      </c>
      <c r="B402" s="84" t="s">
        <v>4599</v>
      </c>
      <c r="C402" s="84">
        <v>2</v>
      </c>
      <c r="D402" s="118">
        <v>0.0009047218910244905</v>
      </c>
      <c r="E402" s="118">
        <v>2.753199914199416</v>
      </c>
      <c r="F402" s="84" t="s">
        <v>4949</v>
      </c>
      <c r="G402" s="84" t="b">
        <v>0</v>
      </c>
      <c r="H402" s="84" t="b">
        <v>0</v>
      </c>
      <c r="I402" s="84" t="b">
        <v>0</v>
      </c>
      <c r="J402" s="84" t="b">
        <v>0</v>
      </c>
      <c r="K402" s="84" t="b">
        <v>0</v>
      </c>
      <c r="L402" s="84" t="b">
        <v>0</v>
      </c>
    </row>
    <row r="403" spans="1:12" ht="15">
      <c r="A403" s="84" t="s">
        <v>4485</v>
      </c>
      <c r="B403" s="84" t="s">
        <v>4777</v>
      </c>
      <c r="C403" s="84">
        <v>2</v>
      </c>
      <c r="D403" s="118">
        <v>0.0009047218910244905</v>
      </c>
      <c r="E403" s="118">
        <v>2.6148972160331345</v>
      </c>
      <c r="F403" s="84" t="s">
        <v>4949</v>
      </c>
      <c r="G403" s="84" t="b">
        <v>0</v>
      </c>
      <c r="H403" s="84" t="b">
        <v>0</v>
      </c>
      <c r="I403" s="84" t="b">
        <v>0</v>
      </c>
      <c r="J403" s="84" t="b">
        <v>0</v>
      </c>
      <c r="K403" s="84" t="b">
        <v>0</v>
      </c>
      <c r="L403" s="84" t="b">
        <v>0</v>
      </c>
    </row>
    <row r="404" spans="1:12" ht="15">
      <c r="A404" s="84" t="s">
        <v>4777</v>
      </c>
      <c r="B404" s="84" t="s">
        <v>4672</v>
      </c>
      <c r="C404" s="84">
        <v>2</v>
      </c>
      <c r="D404" s="118">
        <v>0.0009047218910244905</v>
      </c>
      <c r="E404" s="118">
        <v>3.1791686464716973</v>
      </c>
      <c r="F404" s="84" t="s">
        <v>4949</v>
      </c>
      <c r="G404" s="84" t="b">
        <v>0</v>
      </c>
      <c r="H404" s="84" t="b">
        <v>0</v>
      </c>
      <c r="I404" s="84" t="b">
        <v>0</v>
      </c>
      <c r="J404" s="84" t="b">
        <v>0</v>
      </c>
      <c r="K404" s="84" t="b">
        <v>0</v>
      </c>
      <c r="L404" s="84" t="b">
        <v>0</v>
      </c>
    </row>
    <row r="405" spans="1:12" ht="15">
      <c r="A405" s="84" t="s">
        <v>4673</v>
      </c>
      <c r="B405" s="84" t="s">
        <v>4778</v>
      </c>
      <c r="C405" s="84">
        <v>2</v>
      </c>
      <c r="D405" s="118">
        <v>0.0009047218910244905</v>
      </c>
      <c r="E405" s="118">
        <v>3.1791686464716973</v>
      </c>
      <c r="F405" s="84" t="s">
        <v>4949</v>
      </c>
      <c r="G405" s="84" t="b">
        <v>0</v>
      </c>
      <c r="H405" s="84" t="b">
        <v>0</v>
      </c>
      <c r="I405" s="84" t="b">
        <v>0</v>
      </c>
      <c r="J405" s="84" t="b">
        <v>0</v>
      </c>
      <c r="K405" s="84" t="b">
        <v>0</v>
      </c>
      <c r="L405" s="84" t="b">
        <v>0</v>
      </c>
    </row>
    <row r="406" spans="1:12" ht="15">
      <c r="A406" s="84" t="s">
        <v>4779</v>
      </c>
      <c r="B406" s="84" t="s">
        <v>4602</v>
      </c>
      <c r="C406" s="84">
        <v>2</v>
      </c>
      <c r="D406" s="118">
        <v>0.0009047218910244905</v>
      </c>
      <c r="E406" s="118">
        <v>3.0542299098633974</v>
      </c>
      <c r="F406" s="84" t="s">
        <v>4949</v>
      </c>
      <c r="G406" s="84" t="b">
        <v>0</v>
      </c>
      <c r="H406" s="84" t="b">
        <v>0</v>
      </c>
      <c r="I406" s="84" t="b">
        <v>0</v>
      </c>
      <c r="J406" s="84" t="b">
        <v>0</v>
      </c>
      <c r="K406" s="84" t="b">
        <v>0</v>
      </c>
      <c r="L406" s="84" t="b">
        <v>0</v>
      </c>
    </row>
    <row r="407" spans="1:12" ht="15">
      <c r="A407" s="84" t="s">
        <v>4603</v>
      </c>
      <c r="B407" s="84" t="s">
        <v>4676</v>
      </c>
      <c r="C407" s="84">
        <v>2</v>
      </c>
      <c r="D407" s="118">
        <v>0.0009047218910244905</v>
      </c>
      <c r="E407" s="118">
        <v>2.878138650807716</v>
      </c>
      <c r="F407" s="84" t="s">
        <v>4949</v>
      </c>
      <c r="G407" s="84" t="b">
        <v>0</v>
      </c>
      <c r="H407" s="84" t="b">
        <v>0</v>
      </c>
      <c r="I407" s="84" t="b">
        <v>0</v>
      </c>
      <c r="J407" s="84" t="b">
        <v>0</v>
      </c>
      <c r="K407" s="84" t="b">
        <v>0</v>
      </c>
      <c r="L407" s="84" t="b">
        <v>0</v>
      </c>
    </row>
    <row r="408" spans="1:12" ht="15">
      <c r="A408" s="84" t="s">
        <v>4485</v>
      </c>
      <c r="B408" s="84" t="s">
        <v>4784</v>
      </c>
      <c r="C408" s="84">
        <v>2</v>
      </c>
      <c r="D408" s="118">
        <v>0.0010290630705635162</v>
      </c>
      <c r="E408" s="118">
        <v>2.6148972160331345</v>
      </c>
      <c r="F408" s="84" t="s">
        <v>4949</v>
      </c>
      <c r="G408" s="84" t="b">
        <v>0</v>
      </c>
      <c r="H408" s="84" t="b">
        <v>0</v>
      </c>
      <c r="I408" s="84" t="b">
        <v>0</v>
      </c>
      <c r="J408" s="84" t="b">
        <v>0</v>
      </c>
      <c r="K408" s="84" t="b">
        <v>0</v>
      </c>
      <c r="L408" s="84" t="b">
        <v>0</v>
      </c>
    </row>
    <row r="409" spans="1:12" ht="15">
      <c r="A409" s="84" t="s">
        <v>4490</v>
      </c>
      <c r="B409" s="84" t="s">
        <v>4481</v>
      </c>
      <c r="C409" s="84">
        <v>2</v>
      </c>
      <c r="D409" s="118">
        <v>0.0009047218910244905</v>
      </c>
      <c r="E409" s="118">
        <v>1.878138650807716</v>
      </c>
      <c r="F409" s="84" t="s">
        <v>4949</v>
      </c>
      <c r="G409" s="84" t="b">
        <v>0</v>
      </c>
      <c r="H409" s="84" t="b">
        <v>0</v>
      </c>
      <c r="I409" s="84" t="b">
        <v>0</v>
      </c>
      <c r="J409" s="84" t="b">
        <v>0</v>
      </c>
      <c r="K409" s="84" t="b">
        <v>0</v>
      </c>
      <c r="L409" s="84" t="b">
        <v>0</v>
      </c>
    </row>
    <row r="410" spans="1:12" ht="15">
      <c r="A410" s="84" t="s">
        <v>4481</v>
      </c>
      <c r="B410" s="84" t="s">
        <v>4790</v>
      </c>
      <c r="C410" s="84">
        <v>2</v>
      </c>
      <c r="D410" s="118">
        <v>0.0009047218910244905</v>
      </c>
      <c r="E410" s="118">
        <v>2.5771086551437348</v>
      </c>
      <c r="F410" s="84" t="s">
        <v>4949</v>
      </c>
      <c r="G410" s="84" t="b">
        <v>0</v>
      </c>
      <c r="H410" s="84" t="b">
        <v>0</v>
      </c>
      <c r="I410" s="84" t="b">
        <v>0</v>
      </c>
      <c r="J410" s="84" t="b">
        <v>0</v>
      </c>
      <c r="K410" s="84" t="b">
        <v>0</v>
      </c>
      <c r="L410" s="84" t="b">
        <v>0</v>
      </c>
    </row>
    <row r="411" spans="1:12" ht="15">
      <c r="A411" s="84" t="s">
        <v>4790</v>
      </c>
      <c r="B411" s="84" t="s">
        <v>3877</v>
      </c>
      <c r="C411" s="84">
        <v>2</v>
      </c>
      <c r="D411" s="118">
        <v>0.0009047218910244905</v>
      </c>
      <c r="E411" s="118">
        <v>2.4258409798130858</v>
      </c>
      <c r="F411" s="84" t="s">
        <v>4949</v>
      </c>
      <c r="G411" s="84" t="b">
        <v>0</v>
      </c>
      <c r="H411" s="84" t="b">
        <v>0</v>
      </c>
      <c r="I411" s="84" t="b">
        <v>0</v>
      </c>
      <c r="J411" s="84" t="b">
        <v>0</v>
      </c>
      <c r="K411" s="84" t="b">
        <v>0</v>
      </c>
      <c r="L411" s="84" t="b">
        <v>0</v>
      </c>
    </row>
    <row r="412" spans="1:12" ht="15">
      <c r="A412" s="84" t="s">
        <v>3877</v>
      </c>
      <c r="B412" s="84" t="s">
        <v>4791</v>
      </c>
      <c r="C412" s="84">
        <v>2</v>
      </c>
      <c r="D412" s="118">
        <v>0.0009047218910244905</v>
      </c>
      <c r="E412" s="118">
        <v>2.4801986421356785</v>
      </c>
      <c r="F412" s="84" t="s">
        <v>4949</v>
      </c>
      <c r="G412" s="84" t="b">
        <v>0</v>
      </c>
      <c r="H412" s="84" t="b">
        <v>0</v>
      </c>
      <c r="I412" s="84" t="b">
        <v>0</v>
      </c>
      <c r="J412" s="84" t="b">
        <v>0</v>
      </c>
      <c r="K412" s="84" t="b">
        <v>0</v>
      </c>
      <c r="L412" s="84" t="b">
        <v>0</v>
      </c>
    </row>
    <row r="413" spans="1:12" ht="15">
      <c r="A413" s="84" t="s">
        <v>4791</v>
      </c>
      <c r="B413" s="84" t="s">
        <v>4531</v>
      </c>
      <c r="C413" s="84">
        <v>2</v>
      </c>
      <c r="D413" s="118">
        <v>0.0009047218910244905</v>
      </c>
      <c r="E413" s="118">
        <v>2.9573198968553407</v>
      </c>
      <c r="F413" s="84" t="s">
        <v>4949</v>
      </c>
      <c r="G413" s="84" t="b">
        <v>0</v>
      </c>
      <c r="H413" s="84" t="b">
        <v>0</v>
      </c>
      <c r="I413" s="84" t="b">
        <v>0</v>
      </c>
      <c r="J413" s="84" t="b">
        <v>1</v>
      </c>
      <c r="K413" s="84" t="b">
        <v>0</v>
      </c>
      <c r="L413" s="84" t="b">
        <v>0</v>
      </c>
    </row>
    <row r="414" spans="1:12" ht="15">
      <c r="A414" s="84" t="s">
        <v>4531</v>
      </c>
      <c r="B414" s="84" t="s">
        <v>4474</v>
      </c>
      <c r="C414" s="84">
        <v>2</v>
      </c>
      <c r="D414" s="118">
        <v>0.0009047218910244905</v>
      </c>
      <c r="E414" s="118">
        <v>1.9238961413683913</v>
      </c>
      <c r="F414" s="84" t="s">
        <v>4949</v>
      </c>
      <c r="G414" s="84" t="b">
        <v>1</v>
      </c>
      <c r="H414" s="84" t="b">
        <v>0</v>
      </c>
      <c r="I414" s="84" t="b">
        <v>0</v>
      </c>
      <c r="J414" s="84" t="b">
        <v>1</v>
      </c>
      <c r="K414" s="84" t="b">
        <v>0</v>
      </c>
      <c r="L414" s="84" t="b">
        <v>0</v>
      </c>
    </row>
    <row r="415" spans="1:12" ht="15">
      <c r="A415" s="84" t="s">
        <v>4474</v>
      </c>
      <c r="B415" s="84" t="s">
        <v>3818</v>
      </c>
      <c r="C415" s="84">
        <v>2</v>
      </c>
      <c r="D415" s="118">
        <v>0.0009047218910244905</v>
      </c>
      <c r="E415" s="118">
        <v>0.38398405678927316</v>
      </c>
      <c r="F415" s="84" t="s">
        <v>4949</v>
      </c>
      <c r="G415" s="84" t="b">
        <v>1</v>
      </c>
      <c r="H415" s="84" t="b">
        <v>0</v>
      </c>
      <c r="I415" s="84" t="b">
        <v>0</v>
      </c>
      <c r="J415" s="84" t="b">
        <v>0</v>
      </c>
      <c r="K415" s="84" t="b">
        <v>0</v>
      </c>
      <c r="L415" s="84" t="b">
        <v>0</v>
      </c>
    </row>
    <row r="416" spans="1:12" ht="15">
      <c r="A416" s="84" t="s">
        <v>4605</v>
      </c>
      <c r="B416" s="84" t="s">
        <v>4792</v>
      </c>
      <c r="C416" s="84">
        <v>2</v>
      </c>
      <c r="D416" s="118">
        <v>0.0009047218910244905</v>
      </c>
      <c r="E416" s="118">
        <v>3.0542299098633974</v>
      </c>
      <c r="F416" s="84" t="s">
        <v>4949</v>
      </c>
      <c r="G416" s="84" t="b">
        <v>0</v>
      </c>
      <c r="H416" s="84" t="b">
        <v>0</v>
      </c>
      <c r="I416" s="84" t="b">
        <v>0</v>
      </c>
      <c r="J416" s="84" t="b">
        <v>0</v>
      </c>
      <c r="K416" s="84" t="b">
        <v>0</v>
      </c>
      <c r="L416" s="84" t="b">
        <v>0</v>
      </c>
    </row>
    <row r="417" spans="1:12" ht="15">
      <c r="A417" s="84" t="s">
        <v>4792</v>
      </c>
      <c r="B417" s="84" t="s">
        <v>4561</v>
      </c>
      <c r="C417" s="84">
        <v>2</v>
      </c>
      <c r="D417" s="118">
        <v>0.0009047218910244905</v>
      </c>
      <c r="E417" s="118">
        <v>2.9573198968553407</v>
      </c>
      <c r="F417" s="84" t="s">
        <v>4949</v>
      </c>
      <c r="G417" s="84" t="b">
        <v>0</v>
      </c>
      <c r="H417" s="84" t="b">
        <v>0</v>
      </c>
      <c r="I417" s="84" t="b">
        <v>0</v>
      </c>
      <c r="J417" s="84" t="b">
        <v>0</v>
      </c>
      <c r="K417" s="84" t="b">
        <v>0</v>
      </c>
      <c r="L417" s="84" t="b">
        <v>0</v>
      </c>
    </row>
    <row r="418" spans="1:12" ht="15">
      <c r="A418" s="84" t="s">
        <v>4561</v>
      </c>
      <c r="B418" s="84" t="s">
        <v>3842</v>
      </c>
      <c r="C418" s="84">
        <v>2</v>
      </c>
      <c r="D418" s="118">
        <v>0.0009047218910244905</v>
      </c>
      <c r="E418" s="118">
        <v>2.216957207361097</v>
      </c>
      <c r="F418" s="84" t="s">
        <v>4949</v>
      </c>
      <c r="G418" s="84" t="b">
        <v>0</v>
      </c>
      <c r="H418" s="84" t="b">
        <v>0</v>
      </c>
      <c r="I418" s="84" t="b">
        <v>0</v>
      </c>
      <c r="J418" s="84" t="b">
        <v>0</v>
      </c>
      <c r="K418" s="84" t="b">
        <v>0</v>
      </c>
      <c r="L418" s="84" t="b">
        <v>0</v>
      </c>
    </row>
    <row r="419" spans="1:12" ht="15">
      <c r="A419" s="84" t="s">
        <v>3842</v>
      </c>
      <c r="B419" s="84" t="s">
        <v>4793</v>
      </c>
      <c r="C419" s="84">
        <v>2</v>
      </c>
      <c r="D419" s="118">
        <v>0.0009047218910244905</v>
      </c>
      <c r="E419" s="118">
        <v>2.811191861177103</v>
      </c>
      <c r="F419" s="84" t="s">
        <v>4949</v>
      </c>
      <c r="G419" s="84" t="b">
        <v>0</v>
      </c>
      <c r="H419" s="84" t="b">
        <v>0</v>
      </c>
      <c r="I419" s="84" t="b">
        <v>0</v>
      </c>
      <c r="J419" s="84" t="b">
        <v>0</v>
      </c>
      <c r="K419" s="84" t="b">
        <v>0</v>
      </c>
      <c r="L419" s="84" t="b">
        <v>0</v>
      </c>
    </row>
    <row r="420" spans="1:12" ht="15">
      <c r="A420" s="84" t="s">
        <v>4793</v>
      </c>
      <c r="B420" s="84" t="s">
        <v>4794</v>
      </c>
      <c r="C420" s="84">
        <v>2</v>
      </c>
      <c r="D420" s="118">
        <v>0.0009047218910244905</v>
      </c>
      <c r="E420" s="118">
        <v>3.3552599055273786</v>
      </c>
      <c r="F420" s="84" t="s">
        <v>4949</v>
      </c>
      <c r="G420" s="84" t="b">
        <v>0</v>
      </c>
      <c r="H420" s="84" t="b">
        <v>0</v>
      </c>
      <c r="I420" s="84" t="b">
        <v>0</v>
      </c>
      <c r="J420" s="84" t="b">
        <v>0</v>
      </c>
      <c r="K420" s="84" t="b">
        <v>0</v>
      </c>
      <c r="L420" s="84" t="b">
        <v>0</v>
      </c>
    </row>
    <row r="421" spans="1:12" ht="15">
      <c r="A421" s="84" t="s">
        <v>4795</v>
      </c>
      <c r="B421" s="84" t="s">
        <v>4682</v>
      </c>
      <c r="C421" s="84">
        <v>2</v>
      </c>
      <c r="D421" s="118">
        <v>0.0009047218910244905</v>
      </c>
      <c r="E421" s="118">
        <v>3.1791686464716973</v>
      </c>
      <c r="F421" s="84" t="s">
        <v>4949</v>
      </c>
      <c r="G421" s="84" t="b">
        <v>0</v>
      </c>
      <c r="H421" s="84" t="b">
        <v>0</v>
      </c>
      <c r="I421" s="84" t="b">
        <v>0</v>
      </c>
      <c r="J421" s="84" t="b">
        <v>0</v>
      </c>
      <c r="K421" s="84" t="b">
        <v>0</v>
      </c>
      <c r="L421" s="84" t="b">
        <v>0</v>
      </c>
    </row>
    <row r="422" spans="1:12" ht="15">
      <c r="A422" s="84" t="s">
        <v>4682</v>
      </c>
      <c r="B422" s="84" t="s">
        <v>4796</v>
      </c>
      <c r="C422" s="84">
        <v>2</v>
      </c>
      <c r="D422" s="118">
        <v>0.0009047218910244905</v>
      </c>
      <c r="E422" s="118">
        <v>3.1791686464716973</v>
      </c>
      <c r="F422" s="84" t="s">
        <v>4949</v>
      </c>
      <c r="G422" s="84" t="b">
        <v>0</v>
      </c>
      <c r="H422" s="84" t="b">
        <v>0</v>
      </c>
      <c r="I422" s="84" t="b">
        <v>0</v>
      </c>
      <c r="J422" s="84" t="b">
        <v>0</v>
      </c>
      <c r="K422" s="84" t="b">
        <v>0</v>
      </c>
      <c r="L422" s="84" t="b">
        <v>0</v>
      </c>
    </row>
    <row r="423" spans="1:12" ht="15">
      <c r="A423" s="84" t="s">
        <v>4796</v>
      </c>
      <c r="B423" s="84" t="s">
        <v>4532</v>
      </c>
      <c r="C423" s="84">
        <v>2</v>
      </c>
      <c r="D423" s="118">
        <v>0.0009047218910244905</v>
      </c>
      <c r="E423" s="118">
        <v>2.878138650807716</v>
      </c>
      <c r="F423" s="84" t="s">
        <v>4949</v>
      </c>
      <c r="G423" s="84" t="b">
        <v>0</v>
      </c>
      <c r="H423" s="84" t="b">
        <v>0</v>
      </c>
      <c r="I423" s="84" t="b">
        <v>0</v>
      </c>
      <c r="J423" s="84" t="b">
        <v>0</v>
      </c>
      <c r="K423" s="84" t="b">
        <v>0</v>
      </c>
      <c r="L423" s="84" t="b">
        <v>0</v>
      </c>
    </row>
    <row r="424" spans="1:12" ht="15">
      <c r="A424" s="84" t="s">
        <v>4532</v>
      </c>
      <c r="B424" s="84" t="s">
        <v>4797</v>
      </c>
      <c r="C424" s="84">
        <v>2</v>
      </c>
      <c r="D424" s="118">
        <v>0.0009047218910244905</v>
      </c>
      <c r="E424" s="118">
        <v>2.878138650807716</v>
      </c>
      <c r="F424" s="84" t="s">
        <v>4949</v>
      </c>
      <c r="G424" s="84" t="b">
        <v>0</v>
      </c>
      <c r="H424" s="84" t="b">
        <v>0</v>
      </c>
      <c r="I424" s="84" t="b">
        <v>0</v>
      </c>
      <c r="J424" s="84" t="b">
        <v>0</v>
      </c>
      <c r="K424" s="84" t="b">
        <v>0</v>
      </c>
      <c r="L424" s="84" t="b">
        <v>0</v>
      </c>
    </row>
    <row r="425" spans="1:12" ht="15">
      <c r="A425" s="84" t="s">
        <v>4797</v>
      </c>
      <c r="B425" s="84" t="s">
        <v>4798</v>
      </c>
      <c r="C425" s="84">
        <v>2</v>
      </c>
      <c r="D425" s="118">
        <v>0.0009047218910244905</v>
      </c>
      <c r="E425" s="118">
        <v>3.3552599055273786</v>
      </c>
      <c r="F425" s="84" t="s">
        <v>4949</v>
      </c>
      <c r="G425" s="84" t="b">
        <v>0</v>
      </c>
      <c r="H425" s="84" t="b">
        <v>0</v>
      </c>
      <c r="I425" s="84" t="b">
        <v>0</v>
      </c>
      <c r="J425" s="84" t="b">
        <v>0</v>
      </c>
      <c r="K425" s="84" t="b">
        <v>0</v>
      </c>
      <c r="L425" s="84" t="b">
        <v>0</v>
      </c>
    </row>
    <row r="426" spans="1:12" ht="15">
      <c r="A426" s="84" t="s">
        <v>4798</v>
      </c>
      <c r="B426" s="84" t="s">
        <v>4491</v>
      </c>
      <c r="C426" s="84">
        <v>2</v>
      </c>
      <c r="D426" s="118">
        <v>0.0009047218910244905</v>
      </c>
      <c r="E426" s="118">
        <v>2.6562899011913594</v>
      </c>
      <c r="F426" s="84" t="s">
        <v>4949</v>
      </c>
      <c r="G426" s="84" t="b">
        <v>0</v>
      </c>
      <c r="H426" s="84" t="b">
        <v>0</v>
      </c>
      <c r="I426" s="84" t="b">
        <v>0</v>
      </c>
      <c r="J426" s="84" t="b">
        <v>0</v>
      </c>
      <c r="K426" s="84" t="b">
        <v>0</v>
      </c>
      <c r="L426" s="84" t="b">
        <v>0</v>
      </c>
    </row>
    <row r="427" spans="1:12" ht="15">
      <c r="A427" s="84" t="s">
        <v>4491</v>
      </c>
      <c r="B427" s="84" t="s">
        <v>4799</v>
      </c>
      <c r="C427" s="84">
        <v>2</v>
      </c>
      <c r="D427" s="118">
        <v>0.0009047218910244905</v>
      </c>
      <c r="E427" s="118">
        <v>2.6562899011913594</v>
      </c>
      <c r="F427" s="84" t="s">
        <v>4949</v>
      </c>
      <c r="G427" s="84" t="b">
        <v>0</v>
      </c>
      <c r="H427" s="84" t="b">
        <v>0</v>
      </c>
      <c r="I427" s="84" t="b">
        <v>0</v>
      </c>
      <c r="J427" s="84" t="b">
        <v>0</v>
      </c>
      <c r="K427" s="84" t="b">
        <v>0</v>
      </c>
      <c r="L427" s="84" t="b">
        <v>0</v>
      </c>
    </row>
    <row r="428" spans="1:12" ht="15">
      <c r="A428" s="84" t="s">
        <v>4799</v>
      </c>
      <c r="B428" s="84" t="s">
        <v>4800</v>
      </c>
      <c r="C428" s="84">
        <v>2</v>
      </c>
      <c r="D428" s="118">
        <v>0.0009047218910244905</v>
      </c>
      <c r="E428" s="118">
        <v>3.3552599055273786</v>
      </c>
      <c r="F428" s="84" t="s">
        <v>4949</v>
      </c>
      <c r="G428" s="84" t="b">
        <v>0</v>
      </c>
      <c r="H428" s="84" t="b">
        <v>0</v>
      </c>
      <c r="I428" s="84" t="b">
        <v>0</v>
      </c>
      <c r="J428" s="84" t="b">
        <v>0</v>
      </c>
      <c r="K428" s="84" t="b">
        <v>0</v>
      </c>
      <c r="L428" s="84" t="b">
        <v>0</v>
      </c>
    </row>
    <row r="429" spans="1:12" ht="15">
      <c r="A429" s="84" t="s">
        <v>4800</v>
      </c>
      <c r="B429" s="84" t="s">
        <v>4801</v>
      </c>
      <c r="C429" s="84">
        <v>2</v>
      </c>
      <c r="D429" s="118">
        <v>0.0009047218910244905</v>
      </c>
      <c r="E429" s="118">
        <v>3.3552599055273786</v>
      </c>
      <c r="F429" s="84" t="s">
        <v>4949</v>
      </c>
      <c r="G429" s="84" t="b">
        <v>0</v>
      </c>
      <c r="H429" s="84" t="b">
        <v>0</v>
      </c>
      <c r="I429" s="84" t="b">
        <v>0</v>
      </c>
      <c r="J429" s="84" t="b">
        <v>0</v>
      </c>
      <c r="K429" s="84" t="b">
        <v>0</v>
      </c>
      <c r="L429" s="84" t="b">
        <v>0</v>
      </c>
    </row>
    <row r="430" spans="1:12" ht="15">
      <c r="A430" s="84" t="s">
        <v>4801</v>
      </c>
      <c r="B430" s="84" t="s">
        <v>4802</v>
      </c>
      <c r="C430" s="84">
        <v>2</v>
      </c>
      <c r="D430" s="118">
        <v>0.0009047218910244905</v>
      </c>
      <c r="E430" s="118">
        <v>3.3552599055273786</v>
      </c>
      <c r="F430" s="84" t="s">
        <v>4949</v>
      </c>
      <c r="G430" s="84" t="b">
        <v>0</v>
      </c>
      <c r="H430" s="84" t="b">
        <v>0</v>
      </c>
      <c r="I430" s="84" t="b">
        <v>0</v>
      </c>
      <c r="J430" s="84" t="b">
        <v>0</v>
      </c>
      <c r="K430" s="84" t="b">
        <v>0</v>
      </c>
      <c r="L430" s="84" t="b">
        <v>0</v>
      </c>
    </row>
    <row r="431" spans="1:12" ht="15">
      <c r="A431" s="84" t="s">
        <v>4804</v>
      </c>
      <c r="B431" s="84" t="s">
        <v>4805</v>
      </c>
      <c r="C431" s="84">
        <v>2</v>
      </c>
      <c r="D431" s="118">
        <v>0.0009047218910244905</v>
      </c>
      <c r="E431" s="118">
        <v>3.3552599055273786</v>
      </c>
      <c r="F431" s="84" t="s">
        <v>4949</v>
      </c>
      <c r="G431" s="84" t="b">
        <v>0</v>
      </c>
      <c r="H431" s="84" t="b">
        <v>0</v>
      </c>
      <c r="I431" s="84" t="b">
        <v>0</v>
      </c>
      <c r="J431" s="84" t="b">
        <v>0</v>
      </c>
      <c r="K431" s="84" t="b">
        <v>0</v>
      </c>
      <c r="L431" s="84" t="b">
        <v>0</v>
      </c>
    </row>
    <row r="432" spans="1:12" ht="15">
      <c r="A432" s="84" t="s">
        <v>4805</v>
      </c>
      <c r="B432" s="84" t="s">
        <v>4598</v>
      </c>
      <c r="C432" s="84">
        <v>2</v>
      </c>
      <c r="D432" s="118">
        <v>0.0009047218910244905</v>
      </c>
      <c r="E432" s="118">
        <v>3.0542299098633974</v>
      </c>
      <c r="F432" s="84" t="s">
        <v>4949</v>
      </c>
      <c r="G432" s="84" t="b">
        <v>0</v>
      </c>
      <c r="H432" s="84" t="b">
        <v>0</v>
      </c>
      <c r="I432" s="84" t="b">
        <v>0</v>
      </c>
      <c r="J432" s="84" t="b">
        <v>0</v>
      </c>
      <c r="K432" s="84" t="b">
        <v>0</v>
      </c>
      <c r="L432" s="84" t="b">
        <v>0</v>
      </c>
    </row>
    <row r="433" spans="1:12" ht="15">
      <c r="A433" s="84" t="s">
        <v>4809</v>
      </c>
      <c r="B433" s="84" t="s">
        <v>4810</v>
      </c>
      <c r="C433" s="84">
        <v>2</v>
      </c>
      <c r="D433" s="118">
        <v>0.0009047218910244905</v>
      </c>
      <c r="E433" s="118">
        <v>3.3552599055273786</v>
      </c>
      <c r="F433" s="84" t="s">
        <v>4949</v>
      </c>
      <c r="G433" s="84" t="b">
        <v>0</v>
      </c>
      <c r="H433" s="84" t="b">
        <v>0</v>
      </c>
      <c r="I433" s="84" t="b">
        <v>0</v>
      </c>
      <c r="J433" s="84" t="b">
        <v>0</v>
      </c>
      <c r="K433" s="84" t="b">
        <v>0</v>
      </c>
      <c r="L433" s="84" t="b">
        <v>0</v>
      </c>
    </row>
    <row r="434" spans="1:12" ht="15">
      <c r="A434" s="84" t="s">
        <v>4810</v>
      </c>
      <c r="B434" s="84" t="s">
        <v>4600</v>
      </c>
      <c r="C434" s="84">
        <v>2</v>
      </c>
      <c r="D434" s="118">
        <v>0.0009047218910244905</v>
      </c>
      <c r="E434" s="118">
        <v>3.0542299098633974</v>
      </c>
      <c r="F434" s="84" t="s">
        <v>4949</v>
      </c>
      <c r="G434" s="84" t="b">
        <v>0</v>
      </c>
      <c r="H434" s="84" t="b">
        <v>0</v>
      </c>
      <c r="I434" s="84" t="b">
        <v>0</v>
      </c>
      <c r="J434" s="84" t="b">
        <v>0</v>
      </c>
      <c r="K434" s="84" t="b">
        <v>0</v>
      </c>
      <c r="L434" s="84" t="b">
        <v>0</v>
      </c>
    </row>
    <row r="435" spans="1:12" ht="15">
      <c r="A435" s="84" t="s">
        <v>4533</v>
      </c>
      <c r="B435" s="84" t="s">
        <v>4684</v>
      </c>
      <c r="C435" s="84">
        <v>2</v>
      </c>
      <c r="D435" s="118">
        <v>0.0009047218910244905</v>
      </c>
      <c r="E435" s="118">
        <v>2.7020473917520347</v>
      </c>
      <c r="F435" s="84" t="s">
        <v>4949</v>
      </c>
      <c r="G435" s="84" t="b">
        <v>0</v>
      </c>
      <c r="H435" s="84" t="b">
        <v>0</v>
      </c>
      <c r="I435" s="84" t="b">
        <v>0</v>
      </c>
      <c r="J435" s="84" t="b">
        <v>0</v>
      </c>
      <c r="K435" s="84" t="b">
        <v>0</v>
      </c>
      <c r="L435" s="84" t="b">
        <v>0</v>
      </c>
    </row>
    <row r="436" spans="1:12" ht="15">
      <c r="A436" s="84" t="s">
        <v>4534</v>
      </c>
      <c r="B436" s="84" t="s">
        <v>4685</v>
      </c>
      <c r="C436" s="84">
        <v>2</v>
      </c>
      <c r="D436" s="118">
        <v>0.0009047218910244905</v>
      </c>
      <c r="E436" s="118">
        <v>2.7020473917520347</v>
      </c>
      <c r="F436" s="84" t="s">
        <v>4949</v>
      </c>
      <c r="G436" s="84" t="b">
        <v>0</v>
      </c>
      <c r="H436" s="84" t="b">
        <v>0</v>
      </c>
      <c r="I436" s="84" t="b">
        <v>0</v>
      </c>
      <c r="J436" s="84" t="b">
        <v>0</v>
      </c>
      <c r="K436" s="84" t="b">
        <v>0</v>
      </c>
      <c r="L436" s="84" t="b">
        <v>0</v>
      </c>
    </row>
    <row r="437" spans="1:12" ht="15">
      <c r="A437" s="84" t="s">
        <v>4685</v>
      </c>
      <c r="B437" s="84" t="s">
        <v>3865</v>
      </c>
      <c r="C437" s="84">
        <v>2</v>
      </c>
      <c r="D437" s="118">
        <v>0.0009047218910244905</v>
      </c>
      <c r="E437" s="118">
        <v>2.003077387416016</v>
      </c>
      <c r="F437" s="84" t="s">
        <v>4949</v>
      </c>
      <c r="G437" s="84" t="b">
        <v>0</v>
      </c>
      <c r="H437" s="84" t="b">
        <v>0</v>
      </c>
      <c r="I437" s="84" t="b">
        <v>0</v>
      </c>
      <c r="J437" s="84" t="b">
        <v>0</v>
      </c>
      <c r="K437" s="84" t="b">
        <v>0</v>
      </c>
      <c r="L437" s="84" t="b">
        <v>0</v>
      </c>
    </row>
    <row r="438" spans="1:12" ht="15">
      <c r="A438" s="84" t="s">
        <v>3865</v>
      </c>
      <c r="B438" s="84" t="s">
        <v>4614</v>
      </c>
      <c r="C438" s="84">
        <v>2</v>
      </c>
      <c r="D438" s="118">
        <v>0.0009047218910244905</v>
      </c>
      <c r="E438" s="118">
        <v>1.878138650807716</v>
      </c>
      <c r="F438" s="84" t="s">
        <v>4949</v>
      </c>
      <c r="G438" s="84" t="b">
        <v>0</v>
      </c>
      <c r="H438" s="84" t="b">
        <v>0</v>
      </c>
      <c r="I438" s="84" t="b">
        <v>0</v>
      </c>
      <c r="J438" s="84" t="b">
        <v>0</v>
      </c>
      <c r="K438" s="84" t="b">
        <v>0</v>
      </c>
      <c r="L438" s="84" t="b">
        <v>0</v>
      </c>
    </row>
    <row r="439" spans="1:12" ht="15">
      <c r="A439" s="84" t="s">
        <v>4614</v>
      </c>
      <c r="B439" s="84" t="s">
        <v>4686</v>
      </c>
      <c r="C439" s="84">
        <v>2</v>
      </c>
      <c r="D439" s="118">
        <v>0.0009047218910244905</v>
      </c>
      <c r="E439" s="118">
        <v>2.878138650807716</v>
      </c>
      <c r="F439" s="84" t="s">
        <v>4949</v>
      </c>
      <c r="G439" s="84" t="b">
        <v>0</v>
      </c>
      <c r="H439" s="84" t="b">
        <v>0</v>
      </c>
      <c r="I439" s="84" t="b">
        <v>0</v>
      </c>
      <c r="J439" s="84" t="b">
        <v>0</v>
      </c>
      <c r="K439" s="84" t="b">
        <v>0</v>
      </c>
      <c r="L439" s="84" t="b">
        <v>0</v>
      </c>
    </row>
    <row r="440" spans="1:12" ht="15">
      <c r="A440" s="84" t="s">
        <v>4686</v>
      </c>
      <c r="B440" s="84" t="s">
        <v>4811</v>
      </c>
      <c r="C440" s="84">
        <v>2</v>
      </c>
      <c r="D440" s="118">
        <v>0.0009047218910244905</v>
      </c>
      <c r="E440" s="118">
        <v>3.1791686464716973</v>
      </c>
      <c r="F440" s="84" t="s">
        <v>4949</v>
      </c>
      <c r="G440" s="84" t="b">
        <v>0</v>
      </c>
      <c r="H440" s="84" t="b">
        <v>0</v>
      </c>
      <c r="I440" s="84" t="b">
        <v>0</v>
      </c>
      <c r="J440" s="84" t="b">
        <v>0</v>
      </c>
      <c r="K440" s="84" t="b">
        <v>0</v>
      </c>
      <c r="L440" s="84" t="b">
        <v>0</v>
      </c>
    </row>
    <row r="441" spans="1:12" ht="15">
      <c r="A441" s="84" t="s">
        <v>4811</v>
      </c>
      <c r="B441" s="84" t="s">
        <v>3821</v>
      </c>
      <c r="C441" s="84">
        <v>2</v>
      </c>
      <c r="D441" s="118">
        <v>0.0009047218910244905</v>
      </c>
      <c r="E441" s="118">
        <v>2.0652252941648603</v>
      </c>
      <c r="F441" s="84" t="s">
        <v>4949</v>
      </c>
      <c r="G441" s="84" t="b">
        <v>0</v>
      </c>
      <c r="H441" s="84" t="b">
        <v>0</v>
      </c>
      <c r="I441" s="84" t="b">
        <v>0</v>
      </c>
      <c r="J441" s="84" t="b">
        <v>0</v>
      </c>
      <c r="K441" s="84" t="b">
        <v>0</v>
      </c>
      <c r="L441" s="84" t="b">
        <v>0</v>
      </c>
    </row>
    <row r="442" spans="1:12" ht="15">
      <c r="A442" s="84" t="s">
        <v>3821</v>
      </c>
      <c r="B442" s="84" t="s">
        <v>4565</v>
      </c>
      <c r="C442" s="84">
        <v>2</v>
      </c>
      <c r="D442" s="118">
        <v>0.0009047218910244905</v>
      </c>
      <c r="E442" s="118">
        <v>1.6672852854928228</v>
      </c>
      <c r="F442" s="84" t="s">
        <v>4949</v>
      </c>
      <c r="G442" s="84" t="b">
        <v>0</v>
      </c>
      <c r="H442" s="84" t="b">
        <v>0</v>
      </c>
      <c r="I442" s="84" t="b">
        <v>0</v>
      </c>
      <c r="J442" s="84" t="b">
        <v>0</v>
      </c>
      <c r="K442" s="84" t="b">
        <v>0</v>
      </c>
      <c r="L442" s="84" t="b">
        <v>0</v>
      </c>
    </row>
    <row r="443" spans="1:12" ht="15">
      <c r="A443" s="84" t="s">
        <v>4475</v>
      </c>
      <c r="B443" s="84" t="s">
        <v>4812</v>
      </c>
      <c r="C443" s="84">
        <v>2</v>
      </c>
      <c r="D443" s="118">
        <v>0.0009047218910244905</v>
      </c>
      <c r="E443" s="118">
        <v>2.4010173960880534</v>
      </c>
      <c r="F443" s="84" t="s">
        <v>4949</v>
      </c>
      <c r="G443" s="84" t="b">
        <v>0</v>
      </c>
      <c r="H443" s="84" t="b">
        <v>0</v>
      </c>
      <c r="I443" s="84" t="b">
        <v>0</v>
      </c>
      <c r="J443" s="84" t="b">
        <v>0</v>
      </c>
      <c r="K443" s="84" t="b">
        <v>0</v>
      </c>
      <c r="L443" s="84" t="b">
        <v>0</v>
      </c>
    </row>
    <row r="444" spans="1:12" ht="15">
      <c r="A444" s="84" t="s">
        <v>444</v>
      </c>
      <c r="B444" s="84" t="s">
        <v>4535</v>
      </c>
      <c r="C444" s="84">
        <v>2</v>
      </c>
      <c r="D444" s="118">
        <v>0.0009047218910244905</v>
      </c>
      <c r="E444" s="118">
        <v>2.9573198968553407</v>
      </c>
      <c r="F444" s="84" t="s">
        <v>4949</v>
      </c>
      <c r="G444" s="84" t="b">
        <v>0</v>
      </c>
      <c r="H444" s="84" t="b">
        <v>0</v>
      </c>
      <c r="I444" s="84" t="b">
        <v>0</v>
      </c>
      <c r="J444" s="84" t="b">
        <v>0</v>
      </c>
      <c r="K444" s="84" t="b">
        <v>0</v>
      </c>
      <c r="L444" s="84" t="b">
        <v>0</v>
      </c>
    </row>
    <row r="445" spans="1:12" ht="15">
      <c r="A445" s="84" t="s">
        <v>437</v>
      </c>
      <c r="B445" s="84" t="s">
        <v>4531</v>
      </c>
      <c r="C445" s="84">
        <v>2</v>
      </c>
      <c r="D445" s="118">
        <v>0.0009047218910244905</v>
      </c>
      <c r="E445" s="118">
        <v>2.9573198968553407</v>
      </c>
      <c r="F445" s="84" t="s">
        <v>4949</v>
      </c>
      <c r="G445" s="84" t="b">
        <v>0</v>
      </c>
      <c r="H445" s="84" t="b">
        <v>0</v>
      </c>
      <c r="I445" s="84" t="b">
        <v>0</v>
      </c>
      <c r="J445" s="84" t="b">
        <v>1</v>
      </c>
      <c r="K445" s="84" t="b">
        <v>0</v>
      </c>
      <c r="L445" s="84" t="b">
        <v>0</v>
      </c>
    </row>
    <row r="446" spans="1:12" ht="15">
      <c r="A446" s="84" t="s">
        <v>4696</v>
      </c>
      <c r="B446" s="84" t="s">
        <v>4816</v>
      </c>
      <c r="C446" s="84">
        <v>2</v>
      </c>
      <c r="D446" s="118">
        <v>0.0009047218910244905</v>
      </c>
      <c r="E446" s="118">
        <v>3.1791686464716973</v>
      </c>
      <c r="F446" s="84" t="s">
        <v>4949</v>
      </c>
      <c r="G446" s="84" t="b">
        <v>0</v>
      </c>
      <c r="H446" s="84" t="b">
        <v>0</v>
      </c>
      <c r="I446" s="84" t="b">
        <v>0</v>
      </c>
      <c r="J446" s="84" t="b">
        <v>0</v>
      </c>
      <c r="K446" s="84" t="b">
        <v>0</v>
      </c>
      <c r="L446" s="84" t="b">
        <v>0</v>
      </c>
    </row>
    <row r="447" spans="1:12" ht="15">
      <c r="A447" s="84" t="s">
        <v>4817</v>
      </c>
      <c r="B447" s="84" t="s">
        <v>4615</v>
      </c>
      <c r="C447" s="84">
        <v>2</v>
      </c>
      <c r="D447" s="118">
        <v>0.0009047218910244905</v>
      </c>
      <c r="E447" s="118">
        <v>3.0542299098633974</v>
      </c>
      <c r="F447" s="84" t="s">
        <v>4949</v>
      </c>
      <c r="G447" s="84" t="b">
        <v>0</v>
      </c>
      <c r="H447" s="84" t="b">
        <v>0</v>
      </c>
      <c r="I447" s="84" t="b">
        <v>0</v>
      </c>
      <c r="J447" s="84" t="b">
        <v>0</v>
      </c>
      <c r="K447" s="84" t="b">
        <v>0</v>
      </c>
      <c r="L447" s="84" t="b">
        <v>0</v>
      </c>
    </row>
    <row r="448" spans="1:12" ht="15">
      <c r="A448" s="84" t="s">
        <v>4615</v>
      </c>
      <c r="B448" s="84" t="s">
        <v>4818</v>
      </c>
      <c r="C448" s="84">
        <v>2</v>
      </c>
      <c r="D448" s="118">
        <v>0.0009047218910244905</v>
      </c>
      <c r="E448" s="118">
        <v>3.0542299098633974</v>
      </c>
      <c r="F448" s="84" t="s">
        <v>4949</v>
      </c>
      <c r="G448" s="84" t="b">
        <v>0</v>
      </c>
      <c r="H448" s="84" t="b">
        <v>0</v>
      </c>
      <c r="I448" s="84" t="b">
        <v>0</v>
      </c>
      <c r="J448" s="84" t="b">
        <v>0</v>
      </c>
      <c r="K448" s="84" t="b">
        <v>0</v>
      </c>
      <c r="L448" s="84" t="b">
        <v>0</v>
      </c>
    </row>
    <row r="449" spans="1:12" ht="15">
      <c r="A449" s="84" t="s">
        <v>4818</v>
      </c>
      <c r="B449" s="84" t="s">
        <v>4819</v>
      </c>
      <c r="C449" s="84">
        <v>2</v>
      </c>
      <c r="D449" s="118">
        <v>0.0009047218910244905</v>
      </c>
      <c r="E449" s="118">
        <v>3.3552599055273786</v>
      </c>
      <c r="F449" s="84" t="s">
        <v>4949</v>
      </c>
      <c r="G449" s="84" t="b">
        <v>0</v>
      </c>
      <c r="H449" s="84" t="b">
        <v>0</v>
      </c>
      <c r="I449" s="84" t="b">
        <v>0</v>
      </c>
      <c r="J449" s="84" t="b">
        <v>0</v>
      </c>
      <c r="K449" s="84" t="b">
        <v>0</v>
      </c>
      <c r="L449" s="84" t="b">
        <v>0</v>
      </c>
    </row>
    <row r="450" spans="1:12" ht="15">
      <c r="A450" s="84" t="s">
        <v>4819</v>
      </c>
      <c r="B450" s="84" t="s">
        <v>4615</v>
      </c>
      <c r="C450" s="84">
        <v>2</v>
      </c>
      <c r="D450" s="118">
        <v>0.0009047218910244905</v>
      </c>
      <c r="E450" s="118">
        <v>3.0542299098633974</v>
      </c>
      <c r="F450" s="84" t="s">
        <v>4949</v>
      </c>
      <c r="G450" s="84" t="b">
        <v>0</v>
      </c>
      <c r="H450" s="84" t="b">
        <v>0</v>
      </c>
      <c r="I450" s="84" t="b">
        <v>0</v>
      </c>
      <c r="J450" s="84" t="b">
        <v>0</v>
      </c>
      <c r="K450" s="84" t="b">
        <v>0</v>
      </c>
      <c r="L450" s="84" t="b">
        <v>0</v>
      </c>
    </row>
    <row r="451" spans="1:12" ht="15">
      <c r="A451" s="84" t="s">
        <v>4615</v>
      </c>
      <c r="B451" s="84" t="s">
        <v>4616</v>
      </c>
      <c r="C451" s="84">
        <v>2</v>
      </c>
      <c r="D451" s="118">
        <v>0.0009047218910244905</v>
      </c>
      <c r="E451" s="118">
        <v>2.753199914199416</v>
      </c>
      <c r="F451" s="84" t="s">
        <v>4949</v>
      </c>
      <c r="G451" s="84" t="b">
        <v>0</v>
      </c>
      <c r="H451" s="84" t="b">
        <v>0</v>
      </c>
      <c r="I451" s="84" t="b">
        <v>0</v>
      </c>
      <c r="J451" s="84" t="b">
        <v>0</v>
      </c>
      <c r="K451" s="84" t="b">
        <v>0</v>
      </c>
      <c r="L451" s="84" t="b">
        <v>0</v>
      </c>
    </row>
    <row r="452" spans="1:12" ht="15">
      <c r="A452" s="84" t="s">
        <v>4616</v>
      </c>
      <c r="B452" s="84" t="s">
        <v>4820</v>
      </c>
      <c r="C452" s="84">
        <v>2</v>
      </c>
      <c r="D452" s="118">
        <v>0.0009047218910244905</v>
      </c>
      <c r="E452" s="118">
        <v>3.0542299098633974</v>
      </c>
      <c r="F452" s="84" t="s">
        <v>4949</v>
      </c>
      <c r="G452" s="84" t="b">
        <v>0</v>
      </c>
      <c r="H452" s="84" t="b">
        <v>0</v>
      </c>
      <c r="I452" s="84" t="b">
        <v>0</v>
      </c>
      <c r="J452" s="84" t="b">
        <v>0</v>
      </c>
      <c r="K452" s="84" t="b">
        <v>0</v>
      </c>
      <c r="L452" s="84" t="b">
        <v>0</v>
      </c>
    </row>
    <row r="453" spans="1:12" ht="15">
      <c r="A453" s="84" t="s">
        <v>4820</v>
      </c>
      <c r="B453" s="84" t="s">
        <v>4616</v>
      </c>
      <c r="C453" s="84">
        <v>2</v>
      </c>
      <c r="D453" s="118">
        <v>0.0009047218910244905</v>
      </c>
      <c r="E453" s="118">
        <v>3.0542299098633974</v>
      </c>
      <c r="F453" s="84" t="s">
        <v>4949</v>
      </c>
      <c r="G453" s="84" t="b">
        <v>0</v>
      </c>
      <c r="H453" s="84" t="b">
        <v>0</v>
      </c>
      <c r="I453" s="84" t="b">
        <v>0</v>
      </c>
      <c r="J453" s="84" t="b">
        <v>0</v>
      </c>
      <c r="K453" s="84" t="b">
        <v>0</v>
      </c>
      <c r="L453" s="84" t="b">
        <v>0</v>
      </c>
    </row>
    <row r="454" spans="1:12" ht="15">
      <c r="A454" s="84" t="s">
        <v>4616</v>
      </c>
      <c r="B454" s="84" t="s">
        <v>4821</v>
      </c>
      <c r="C454" s="84">
        <v>2</v>
      </c>
      <c r="D454" s="118">
        <v>0.0009047218910244905</v>
      </c>
      <c r="E454" s="118">
        <v>3.0542299098633974</v>
      </c>
      <c r="F454" s="84" t="s">
        <v>4949</v>
      </c>
      <c r="G454" s="84" t="b">
        <v>0</v>
      </c>
      <c r="H454" s="84" t="b">
        <v>0</v>
      </c>
      <c r="I454" s="84" t="b">
        <v>0</v>
      </c>
      <c r="J454" s="84" t="b">
        <v>0</v>
      </c>
      <c r="K454" s="84" t="b">
        <v>0</v>
      </c>
      <c r="L454" s="84" t="b">
        <v>0</v>
      </c>
    </row>
    <row r="455" spans="1:12" ht="15">
      <c r="A455" s="84" t="s">
        <v>4821</v>
      </c>
      <c r="B455" s="84" t="s">
        <v>4822</v>
      </c>
      <c r="C455" s="84">
        <v>2</v>
      </c>
      <c r="D455" s="118">
        <v>0.0009047218910244905</v>
      </c>
      <c r="E455" s="118">
        <v>3.3552599055273786</v>
      </c>
      <c r="F455" s="84" t="s">
        <v>4949</v>
      </c>
      <c r="G455" s="84" t="b">
        <v>0</v>
      </c>
      <c r="H455" s="84" t="b">
        <v>0</v>
      </c>
      <c r="I455" s="84" t="b">
        <v>0</v>
      </c>
      <c r="J455" s="84" t="b">
        <v>0</v>
      </c>
      <c r="K455" s="84" t="b">
        <v>0</v>
      </c>
      <c r="L455" s="84" t="b">
        <v>0</v>
      </c>
    </row>
    <row r="456" spans="1:12" ht="15">
      <c r="A456" s="84" t="s">
        <v>4822</v>
      </c>
      <c r="B456" s="84" t="s">
        <v>4823</v>
      </c>
      <c r="C456" s="84">
        <v>2</v>
      </c>
      <c r="D456" s="118">
        <v>0.0009047218910244905</v>
      </c>
      <c r="E456" s="118">
        <v>3.3552599055273786</v>
      </c>
      <c r="F456" s="84" t="s">
        <v>4949</v>
      </c>
      <c r="G456" s="84" t="b">
        <v>0</v>
      </c>
      <c r="H456" s="84" t="b">
        <v>0</v>
      </c>
      <c r="I456" s="84" t="b">
        <v>0</v>
      </c>
      <c r="J456" s="84" t="b">
        <v>0</v>
      </c>
      <c r="K456" s="84" t="b">
        <v>0</v>
      </c>
      <c r="L456" s="84" t="b">
        <v>0</v>
      </c>
    </row>
    <row r="457" spans="1:12" ht="15">
      <c r="A457" s="84" t="s">
        <v>4823</v>
      </c>
      <c r="B457" s="84" t="s">
        <v>4824</v>
      </c>
      <c r="C457" s="84">
        <v>2</v>
      </c>
      <c r="D457" s="118">
        <v>0.0009047218910244905</v>
      </c>
      <c r="E457" s="118">
        <v>3.3552599055273786</v>
      </c>
      <c r="F457" s="84" t="s">
        <v>4949</v>
      </c>
      <c r="G457" s="84" t="b">
        <v>0</v>
      </c>
      <c r="H457" s="84" t="b">
        <v>0</v>
      </c>
      <c r="I457" s="84" t="b">
        <v>0</v>
      </c>
      <c r="J457" s="84" t="b">
        <v>0</v>
      </c>
      <c r="K457" s="84" t="b">
        <v>0</v>
      </c>
      <c r="L457" s="84" t="b">
        <v>0</v>
      </c>
    </row>
    <row r="458" spans="1:12" ht="15">
      <c r="A458" s="84" t="s">
        <v>4824</v>
      </c>
      <c r="B458" s="84" t="s">
        <v>3853</v>
      </c>
      <c r="C458" s="84">
        <v>2</v>
      </c>
      <c r="D458" s="118">
        <v>0.0009047218910244905</v>
      </c>
      <c r="E458" s="118">
        <v>2.542346548884523</v>
      </c>
      <c r="F458" s="84" t="s">
        <v>4949</v>
      </c>
      <c r="G458" s="84" t="b">
        <v>0</v>
      </c>
      <c r="H458" s="84" t="b">
        <v>0</v>
      </c>
      <c r="I458" s="84" t="b">
        <v>0</v>
      </c>
      <c r="J458" s="84" t="b">
        <v>0</v>
      </c>
      <c r="K458" s="84" t="b">
        <v>0</v>
      </c>
      <c r="L458" s="84" t="b">
        <v>0</v>
      </c>
    </row>
    <row r="459" spans="1:12" ht="15">
      <c r="A459" s="84" t="s">
        <v>3818</v>
      </c>
      <c r="B459" s="84" t="s">
        <v>4825</v>
      </c>
      <c r="C459" s="84">
        <v>2</v>
      </c>
      <c r="D459" s="118">
        <v>0.0009047218910244905</v>
      </c>
      <c r="E459" s="118">
        <v>1.3844482946548606</v>
      </c>
      <c r="F459" s="84" t="s">
        <v>4949</v>
      </c>
      <c r="G459" s="84" t="b">
        <v>0</v>
      </c>
      <c r="H459" s="84" t="b">
        <v>0</v>
      </c>
      <c r="I459" s="84" t="b">
        <v>0</v>
      </c>
      <c r="J459" s="84" t="b">
        <v>0</v>
      </c>
      <c r="K459" s="84" t="b">
        <v>0</v>
      </c>
      <c r="L459" s="84" t="b">
        <v>0</v>
      </c>
    </row>
    <row r="460" spans="1:12" ht="15">
      <c r="A460" s="84" t="s">
        <v>4825</v>
      </c>
      <c r="B460" s="84" t="s">
        <v>4826</v>
      </c>
      <c r="C460" s="84">
        <v>2</v>
      </c>
      <c r="D460" s="118">
        <v>0.0009047218910244905</v>
      </c>
      <c r="E460" s="118">
        <v>3.3552599055273786</v>
      </c>
      <c r="F460" s="84" t="s">
        <v>4949</v>
      </c>
      <c r="G460" s="84" t="b">
        <v>0</v>
      </c>
      <c r="H460" s="84" t="b">
        <v>0</v>
      </c>
      <c r="I460" s="84" t="b">
        <v>0</v>
      </c>
      <c r="J460" s="84" t="b">
        <v>0</v>
      </c>
      <c r="K460" s="84" t="b">
        <v>0</v>
      </c>
      <c r="L460" s="84" t="b">
        <v>0</v>
      </c>
    </row>
    <row r="461" spans="1:12" ht="15">
      <c r="A461" s="84" t="s">
        <v>4826</v>
      </c>
      <c r="B461" s="84" t="s">
        <v>4827</v>
      </c>
      <c r="C461" s="84">
        <v>2</v>
      </c>
      <c r="D461" s="118">
        <v>0.0009047218910244905</v>
      </c>
      <c r="E461" s="118">
        <v>3.3552599055273786</v>
      </c>
      <c r="F461" s="84" t="s">
        <v>4949</v>
      </c>
      <c r="G461" s="84" t="b">
        <v>0</v>
      </c>
      <c r="H461" s="84" t="b">
        <v>0</v>
      </c>
      <c r="I461" s="84" t="b">
        <v>0</v>
      </c>
      <c r="J461" s="84" t="b">
        <v>0</v>
      </c>
      <c r="K461" s="84" t="b">
        <v>0</v>
      </c>
      <c r="L461" s="84" t="b">
        <v>0</v>
      </c>
    </row>
    <row r="462" spans="1:12" ht="15">
      <c r="A462" s="84" t="s">
        <v>4566</v>
      </c>
      <c r="B462" s="84" t="s">
        <v>4828</v>
      </c>
      <c r="C462" s="84">
        <v>2</v>
      </c>
      <c r="D462" s="118">
        <v>0.0009047218910244905</v>
      </c>
      <c r="E462" s="118">
        <v>2.9573198968553407</v>
      </c>
      <c r="F462" s="84" t="s">
        <v>4949</v>
      </c>
      <c r="G462" s="84" t="b">
        <v>0</v>
      </c>
      <c r="H462" s="84" t="b">
        <v>0</v>
      </c>
      <c r="I462" s="84" t="b">
        <v>0</v>
      </c>
      <c r="J462" s="84" t="b">
        <v>0</v>
      </c>
      <c r="K462" s="84" t="b">
        <v>0</v>
      </c>
      <c r="L462" s="84" t="b">
        <v>0</v>
      </c>
    </row>
    <row r="463" spans="1:12" ht="15">
      <c r="A463" s="84" t="s">
        <v>4828</v>
      </c>
      <c r="B463" s="84" t="s">
        <v>4485</v>
      </c>
      <c r="C463" s="84">
        <v>2</v>
      </c>
      <c r="D463" s="118">
        <v>0.0009047218910244905</v>
      </c>
      <c r="E463" s="118">
        <v>2.6148972160331345</v>
      </c>
      <c r="F463" s="84" t="s">
        <v>4949</v>
      </c>
      <c r="G463" s="84" t="b">
        <v>0</v>
      </c>
      <c r="H463" s="84" t="b">
        <v>0</v>
      </c>
      <c r="I463" s="84" t="b">
        <v>0</v>
      </c>
      <c r="J463" s="84" t="b">
        <v>0</v>
      </c>
      <c r="K463" s="84" t="b">
        <v>0</v>
      </c>
      <c r="L463" s="84" t="b">
        <v>0</v>
      </c>
    </row>
    <row r="464" spans="1:12" ht="15">
      <c r="A464" s="84" t="s">
        <v>4485</v>
      </c>
      <c r="B464" s="84" t="s">
        <v>4829</v>
      </c>
      <c r="C464" s="84">
        <v>2</v>
      </c>
      <c r="D464" s="118">
        <v>0.0009047218910244905</v>
      </c>
      <c r="E464" s="118">
        <v>2.6148972160331345</v>
      </c>
      <c r="F464" s="84" t="s">
        <v>4949</v>
      </c>
      <c r="G464" s="84" t="b">
        <v>0</v>
      </c>
      <c r="H464" s="84" t="b">
        <v>0</v>
      </c>
      <c r="I464" s="84" t="b">
        <v>0</v>
      </c>
      <c r="J464" s="84" t="b">
        <v>0</v>
      </c>
      <c r="K464" s="84" t="b">
        <v>0</v>
      </c>
      <c r="L464" s="84" t="b">
        <v>0</v>
      </c>
    </row>
    <row r="465" spans="1:12" ht="15">
      <c r="A465" s="84" t="s">
        <v>4829</v>
      </c>
      <c r="B465" s="84" t="s">
        <v>3891</v>
      </c>
      <c r="C465" s="84">
        <v>2</v>
      </c>
      <c r="D465" s="118">
        <v>0.0009047218910244905</v>
      </c>
      <c r="E465" s="118">
        <v>2.452169918535435</v>
      </c>
      <c r="F465" s="84" t="s">
        <v>4949</v>
      </c>
      <c r="G465" s="84" t="b">
        <v>0</v>
      </c>
      <c r="H465" s="84" t="b">
        <v>0</v>
      </c>
      <c r="I465" s="84" t="b">
        <v>0</v>
      </c>
      <c r="J465" s="84" t="b">
        <v>0</v>
      </c>
      <c r="K465" s="84" t="b">
        <v>0</v>
      </c>
      <c r="L465" s="84" t="b">
        <v>0</v>
      </c>
    </row>
    <row r="466" spans="1:12" ht="15">
      <c r="A466" s="84" t="s">
        <v>3891</v>
      </c>
      <c r="B466" s="84" t="s">
        <v>4601</v>
      </c>
      <c r="C466" s="84">
        <v>2</v>
      </c>
      <c r="D466" s="118">
        <v>0.0009047218910244905</v>
      </c>
      <c r="E466" s="118">
        <v>2.3138672203691533</v>
      </c>
      <c r="F466" s="84" t="s">
        <v>4949</v>
      </c>
      <c r="G466" s="84" t="b">
        <v>0</v>
      </c>
      <c r="H466" s="84" t="b">
        <v>0</v>
      </c>
      <c r="I466" s="84" t="b">
        <v>0</v>
      </c>
      <c r="J466" s="84" t="b">
        <v>0</v>
      </c>
      <c r="K466" s="84" t="b">
        <v>0</v>
      </c>
      <c r="L466" s="84" t="b">
        <v>0</v>
      </c>
    </row>
    <row r="467" spans="1:12" ht="15">
      <c r="A467" s="84" t="s">
        <v>4601</v>
      </c>
      <c r="B467" s="84" t="s">
        <v>746</v>
      </c>
      <c r="C467" s="84">
        <v>2</v>
      </c>
      <c r="D467" s="118">
        <v>0.0009047218910244905</v>
      </c>
      <c r="E467" s="118">
        <v>2.2760786594797535</v>
      </c>
      <c r="F467" s="84" t="s">
        <v>4949</v>
      </c>
      <c r="G467" s="84" t="b">
        <v>0</v>
      </c>
      <c r="H467" s="84" t="b">
        <v>0</v>
      </c>
      <c r="I467" s="84" t="b">
        <v>0</v>
      </c>
      <c r="J467" s="84" t="b">
        <v>0</v>
      </c>
      <c r="K467" s="84" t="b">
        <v>0</v>
      </c>
      <c r="L467" s="84" t="b">
        <v>0</v>
      </c>
    </row>
    <row r="468" spans="1:12" ht="15">
      <c r="A468" s="84" t="s">
        <v>746</v>
      </c>
      <c r="B468" s="84" t="s">
        <v>3851</v>
      </c>
      <c r="C468" s="84">
        <v>2</v>
      </c>
      <c r="D468" s="118">
        <v>0.0009047218910244905</v>
      </c>
      <c r="E468" s="118">
        <v>1.637173610744287</v>
      </c>
      <c r="F468" s="84" t="s">
        <v>4949</v>
      </c>
      <c r="G468" s="84" t="b">
        <v>0</v>
      </c>
      <c r="H468" s="84" t="b">
        <v>0</v>
      </c>
      <c r="I468" s="84" t="b">
        <v>0</v>
      </c>
      <c r="J468" s="84" t="b">
        <v>0</v>
      </c>
      <c r="K468" s="84" t="b">
        <v>0</v>
      </c>
      <c r="L468" s="84" t="b">
        <v>0</v>
      </c>
    </row>
    <row r="469" spans="1:12" ht="15">
      <c r="A469" s="84" t="s">
        <v>3851</v>
      </c>
      <c r="B469" s="84" t="s">
        <v>4602</v>
      </c>
      <c r="C469" s="84">
        <v>2</v>
      </c>
      <c r="D469" s="118">
        <v>0.0009047218910244905</v>
      </c>
      <c r="E469" s="118">
        <v>2.0542299098633974</v>
      </c>
      <c r="F469" s="84" t="s">
        <v>4949</v>
      </c>
      <c r="G469" s="84" t="b">
        <v>0</v>
      </c>
      <c r="H469" s="84" t="b">
        <v>0</v>
      </c>
      <c r="I469" s="84" t="b">
        <v>0</v>
      </c>
      <c r="J469" s="84" t="b">
        <v>0</v>
      </c>
      <c r="K469" s="84" t="b">
        <v>0</v>
      </c>
      <c r="L469" s="84" t="b">
        <v>0</v>
      </c>
    </row>
    <row r="470" spans="1:12" ht="15">
      <c r="A470" s="84" t="s">
        <v>4602</v>
      </c>
      <c r="B470" s="84" t="s">
        <v>4830</v>
      </c>
      <c r="C470" s="84">
        <v>2</v>
      </c>
      <c r="D470" s="118">
        <v>0.0009047218910244905</v>
      </c>
      <c r="E470" s="118">
        <v>3.0542299098633974</v>
      </c>
      <c r="F470" s="84" t="s">
        <v>4949</v>
      </c>
      <c r="G470" s="84" t="b">
        <v>0</v>
      </c>
      <c r="H470" s="84" t="b">
        <v>0</v>
      </c>
      <c r="I470" s="84" t="b">
        <v>0</v>
      </c>
      <c r="J470" s="84" t="b">
        <v>0</v>
      </c>
      <c r="K470" s="84" t="b">
        <v>0</v>
      </c>
      <c r="L470" s="84" t="b">
        <v>0</v>
      </c>
    </row>
    <row r="471" spans="1:12" ht="15">
      <c r="A471" s="84" t="s">
        <v>4830</v>
      </c>
      <c r="B471" s="84" t="s">
        <v>4831</v>
      </c>
      <c r="C471" s="84">
        <v>2</v>
      </c>
      <c r="D471" s="118">
        <v>0.0009047218910244905</v>
      </c>
      <c r="E471" s="118">
        <v>3.3552599055273786</v>
      </c>
      <c r="F471" s="84" t="s">
        <v>4949</v>
      </c>
      <c r="G471" s="84" t="b">
        <v>0</v>
      </c>
      <c r="H471" s="84" t="b">
        <v>0</v>
      </c>
      <c r="I471" s="84" t="b">
        <v>0</v>
      </c>
      <c r="J471" s="84" t="b">
        <v>0</v>
      </c>
      <c r="K471" s="84" t="b">
        <v>0</v>
      </c>
      <c r="L471" s="84" t="b">
        <v>0</v>
      </c>
    </row>
    <row r="472" spans="1:12" ht="15">
      <c r="A472" s="84" t="s">
        <v>4831</v>
      </c>
      <c r="B472" s="84" t="s">
        <v>4561</v>
      </c>
      <c r="C472" s="84">
        <v>2</v>
      </c>
      <c r="D472" s="118">
        <v>0.0009047218910244905</v>
      </c>
      <c r="E472" s="118">
        <v>2.9573198968553407</v>
      </c>
      <c r="F472" s="84" t="s">
        <v>4949</v>
      </c>
      <c r="G472" s="84" t="b">
        <v>0</v>
      </c>
      <c r="H472" s="84" t="b">
        <v>0</v>
      </c>
      <c r="I472" s="84" t="b">
        <v>0</v>
      </c>
      <c r="J472" s="84" t="b">
        <v>0</v>
      </c>
      <c r="K472" s="84" t="b">
        <v>0</v>
      </c>
      <c r="L472" s="84" t="b">
        <v>0</v>
      </c>
    </row>
    <row r="473" spans="1:12" ht="15">
      <c r="A473" s="84" t="s">
        <v>4561</v>
      </c>
      <c r="B473" s="84" t="s">
        <v>3818</v>
      </c>
      <c r="C473" s="84">
        <v>2</v>
      </c>
      <c r="D473" s="118">
        <v>0.0009047218910244905</v>
      </c>
      <c r="E473" s="118">
        <v>0.9402865575565605</v>
      </c>
      <c r="F473" s="84" t="s">
        <v>4949</v>
      </c>
      <c r="G473" s="84" t="b">
        <v>0</v>
      </c>
      <c r="H473" s="84" t="b">
        <v>0</v>
      </c>
      <c r="I473" s="84" t="b">
        <v>0</v>
      </c>
      <c r="J473" s="84" t="b">
        <v>0</v>
      </c>
      <c r="K473" s="84" t="b">
        <v>0</v>
      </c>
      <c r="L473" s="84" t="b">
        <v>0</v>
      </c>
    </row>
    <row r="474" spans="1:12" ht="15">
      <c r="A474" s="84" t="s">
        <v>4835</v>
      </c>
      <c r="B474" s="84" t="s">
        <v>4698</v>
      </c>
      <c r="C474" s="84">
        <v>2</v>
      </c>
      <c r="D474" s="118">
        <v>0.0009047218910244905</v>
      </c>
      <c r="E474" s="118">
        <v>3.1791686464716973</v>
      </c>
      <c r="F474" s="84" t="s">
        <v>4949</v>
      </c>
      <c r="G474" s="84" t="b">
        <v>0</v>
      </c>
      <c r="H474" s="84" t="b">
        <v>0</v>
      </c>
      <c r="I474" s="84" t="b">
        <v>0</v>
      </c>
      <c r="J474" s="84" t="b">
        <v>0</v>
      </c>
      <c r="K474" s="84" t="b">
        <v>0</v>
      </c>
      <c r="L474" s="84" t="b">
        <v>0</v>
      </c>
    </row>
    <row r="475" spans="1:12" ht="15">
      <c r="A475" s="84" t="s">
        <v>4843</v>
      </c>
      <c r="B475" s="84" t="s">
        <v>4844</v>
      </c>
      <c r="C475" s="84">
        <v>2</v>
      </c>
      <c r="D475" s="118">
        <v>0.0009047218910244905</v>
      </c>
      <c r="E475" s="118">
        <v>3.3552599055273786</v>
      </c>
      <c r="F475" s="84" t="s">
        <v>4949</v>
      </c>
      <c r="G475" s="84" t="b">
        <v>0</v>
      </c>
      <c r="H475" s="84" t="b">
        <v>0</v>
      </c>
      <c r="I475" s="84" t="b">
        <v>0</v>
      </c>
      <c r="J475" s="84" t="b">
        <v>0</v>
      </c>
      <c r="K475" s="84" t="b">
        <v>0</v>
      </c>
      <c r="L475" s="84" t="b">
        <v>0</v>
      </c>
    </row>
    <row r="476" spans="1:12" ht="15">
      <c r="A476" s="84" t="s">
        <v>4844</v>
      </c>
      <c r="B476" s="84" t="s">
        <v>3818</v>
      </c>
      <c r="C476" s="84">
        <v>2</v>
      </c>
      <c r="D476" s="118">
        <v>0.0009047218910244905</v>
      </c>
      <c r="E476" s="118">
        <v>1.3382265662285981</v>
      </c>
      <c r="F476" s="84" t="s">
        <v>4949</v>
      </c>
      <c r="G476" s="84" t="b">
        <v>0</v>
      </c>
      <c r="H476" s="84" t="b">
        <v>0</v>
      </c>
      <c r="I476" s="84" t="b">
        <v>0</v>
      </c>
      <c r="J476" s="84" t="b">
        <v>0</v>
      </c>
      <c r="K476" s="84" t="b">
        <v>0</v>
      </c>
      <c r="L476" s="84" t="b">
        <v>0</v>
      </c>
    </row>
    <row r="477" spans="1:12" ht="15">
      <c r="A477" s="84" t="s">
        <v>3818</v>
      </c>
      <c r="B477" s="84" t="s">
        <v>3851</v>
      </c>
      <c r="C477" s="84">
        <v>2</v>
      </c>
      <c r="D477" s="118">
        <v>0.0009047218910244905</v>
      </c>
      <c r="E477" s="118">
        <v>0.4067246893660129</v>
      </c>
      <c r="F477" s="84" t="s">
        <v>4949</v>
      </c>
      <c r="G477" s="84" t="b">
        <v>0</v>
      </c>
      <c r="H477" s="84" t="b">
        <v>0</v>
      </c>
      <c r="I477" s="84" t="b">
        <v>0</v>
      </c>
      <c r="J477" s="84" t="b">
        <v>0</v>
      </c>
      <c r="K477" s="84" t="b">
        <v>0</v>
      </c>
      <c r="L477" s="84" t="b">
        <v>0</v>
      </c>
    </row>
    <row r="478" spans="1:12" ht="15">
      <c r="A478" s="84" t="s">
        <v>3852</v>
      </c>
      <c r="B478" s="84" t="s">
        <v>3888</v>
      </c>
      <c r="C478" s="84">
        <v>2</v>
      </c>
      <c r="D478" s="118">
        <v>0.0009047218910244905</v>
      </c>
      <c r="E478" s="118">
        <v>1.6476897294294421</v>
      </c>
      <c r="F478" s="84" t="s">
        <v>4949</v>
      </c>
      <c r="G478" s="84" t="b">
        <v>0</v>
      </c>
      <c r="H478" s="84" t="b">
        <v>0</v>
      </c>
      <c r="I478" s="84" t="b">
        <v>0</v>
      </c>
      <c r="J478" s="84" t="b">
        <v>0</v>
      </c>
      <c r="K478" s="84" t="b">
        <v>0</v>
      </c>
      <c r="L478" s="84" t="b">
        <v>0</v>
      </c>
    </row>
    <row r="479" spans="1:12" ht="15">
      <c r="A479" s="84" t="s">
        <v>3888</v>
      </c>
      <c r="B479" s="84" t="s">
        <v>4845</v>
      </c>
      <c r="C479" s="84">
        <v>2</v>
      </c>
      <c r="D479" s="118">
        <v>0.0009047218910244905</v>
      </c>
      <c r="E479" s="118">
        <v>2.452169918535435</v>
      </c>
      <c r="F479" s="84" t="s">
        <v>4949</v>
      </c>
      <c r="G479" s="84" t="b">
        <v>0</v>
      </c>
      <c r="H479" s="84" t="b">
        <v>0</v>
      </c>
      <c r="I479" s="84" t="b">
        <v>0</v>
      </c>
      <c r="J479" s="84" t="b">
        <v>0</v>
      </c>
      <c r="K479" s="84" t="b">
        <v>0</v>
      </c>
      <c r="L479" s="84" t="b">
        <v>0</v>
      </c>
    </row>
    <row r="480" spans="1:12" ht="15">
      <c r="A480" s="84" t="s">
        <v>4845</v>
      </c>
      <c r="B480" s="84" t="s">
        <v>4620</v>
      </c>
      <c r="C480" s="84">
        <v>2</v>
      </c>
      <c r="D480" s="118">
        <v>0.0009047218910244905</v>
      </c>
      <c r="E480" s="118">
        <v>3.0542299098633974</v>
      </c>
      <c r="F480" s="84" t="s">
        <v>4949</v>
      </c>
      <c r="G480" s="84" t="b">
        <v>0</v>
      </c>
      <c r="H480" s="84" t="b">
        <v>0</v>
      </c>
      <c r="I480" s="84" t="b">
        <v>0</v>
      </c>
      <c r="J480" s="84" t="b">
        <v>0</v>
      </c>
      <c r="K480" s="84" t="b">
        <v>0</v>
      </c>
      <c r="L480" s="84" t="b">
        <v>0</v>
      </c>
    </row>
    <row r="481" spans="1:12" ht="15">
      <c r="A481" s="84" t="s">
        <v>4620</v>
      </c>
      <c r="B481" s="84" t="s">
        <v>4614</v>
      </c>
      <c r="C481" s="84">
        <v>2</v>
      </c>
      <c r="D481" s="118">
        <v>0.0009047218910244905</v>
      </c>
      <c r="E481" s="118">
        <v>2.753199914199416</v>
      </c>
      <c r="F481" s="84" t="s">
        <v>4949</v>
      </c>
      <c r="G481" s="84" t="b">
        <v>0</v>
      </c>
      <c r="H481" s="84" t="b">
        <v>0</v>
      </c>
      <c r="I481" s="84" t="b">
        <v>0</v>
      </c>
      <c r="J481" s="84" t="b">
        <v>0</v>
      </c>
      <c r="K481" s="84" t="b">
        <v>0</v>
      </c>
      <c r="L481" s="84" t="b">
        <v>0</v>
      </c>
    </row>
    <row r="482" spans="1:12" ht="15">
      <c r="A482" s="84" t="s">
        <v>4614</v>
      </c>
      <c r="B482" s="84" t="s">
        <v>4621</v>
      </c>
      <c r="C482" s="84">
        <v>2</v>
      </c>
      <c r="D482" s="118">
        <v>0.0009047218910244905</v>
      </c>
      <c r="E482" s="118">
        <v>2.753199914199416</v>
      </c>
      <c r="F482" s="84" t="s">
        <v>4949</v>
      </c>
      <c r="G482" s="84" t="b">
        <v>0</v>
      </c>
      <c r="H482" s="84" t="b">
        <v>0</v>
      </c>
      <c r="I482" s="84" t="b">
        <v>0</v>
      </c>
      <c r="J482" s="84" t="b">
        <v>0</v>
      </c>
      <c r="K482" s="84" t="b">
        <v>0</v>
      </c>
      <c r="L482" s="84" t="b">
        <v>0</v>
      </c>
    </row>
    <row r="483" spans="1:12" ht="15">
      <c r="A483" s="84" t="s">
        <v>4621</v>
      </c>
      <c r="B483" s="84" t="s">
        <v>4477</v>
      </c>
      <c r="C483" s="84">
        <v>2</v>
      </c>
      <c r="D483" s="118">
        <v>0.0009047218910244905</v>
      </c>
      <c r="E483" s="118">
        <v>2.1248109841491045</v>
      </c>
      <c r="F483" s="84" t="s">
        <v>4949</v>
      </c>
      <c r="G483" s="84" t="b">
        <v>0</v>
      </c>
      <c r="H483" s="84" t="b">
        <v>0</v>
      </c>
      <c r="I483" s="84" t="b">
        <v>0</v>
      </c>
      <c r="J483" s="84" t="b">
        <v>0</v>
      </c>
      <c r="K483" s="84" t="b">
        <v>0</v>
      </c>
      <c r="L483" s="84" t="b">
        <v>0</v>
      </c>
    </row>
    <row r="484" spans="1:12" ht="15">
      <c r="A484" s="84" t="s">
        <v>4847</v>
      </c>
      <c r="B484" s="84" t="s">
        <v>4848</v>
      </c>
      <c r="C484" s="84">
        <v>2</v>
      </c>
      <c r="D484" s="118">
        <v>0.0009047218910244905</v>
      </c>
      <c r="E484" s="118">
        <v>3.3552599055273786</v>
      </c>
      <c r="F484" s="84" t="s">
        <v>4949</v>
      </c>
      <c r="G484" s="84" t="b">
        <v>0</v>
      </c>
      <c r="H484" s="84" t="b">
        <v>0</v>
      </c>
      <c r="I484" s="84" t="b">
        <v>0</v>
      </c>
      <c r="J484" s="84" t="b">
        <v>0</v>
      </c>
      <c r="K484" s="84" t="b">
        <v>0</v>
      </c>
      <c r="L484" s="84" t="b">
        <v>0</v>
      </c>
    </row>
    <row r="485" spans="1:12" ht="15">
      <c r="A485" s="84" t="s">
        <v>4848</v>
      </c>
      <c r="B485" s="84" t="s">
        <v>4702</v>
      </c>
      <c r="C485" s="84">
        <v>2</v>
      </c>
      <c r="D485" s="118">
        <v>0.0009047218910244905</v>
      </c>
      <c r="E485" s="118">
        <v>3.1791686464716973</v>
      </c>
      <c r="F485" s="84" t="s">
        <v>4949</v>
      </c>
      <c r="G485" s="84" t="b">
        <v>0</v>
      </c>
      <c r="H485" s="84" t="b">
        <v>0</v>
      </c>
      <c r="I485" s="84" t="b">
        <v>0</v>
      </c>
      <c r="J485" s="84" t="b">
        <v>0</v>
      </c>
      <c r="K485" s="84" t="b">
        <v>0</v>
      </c>
      <c r="L485" s="84" t="b">
        <v>0</v>
      </c>
    </row>
    <row r="486" spans="1:12" ht="15">
      <c r="A486" s="84" t="s">
        <v>4626</v>
      </c>
      <c r="B486" s="84" t="s">
        <v>4849</v>
      </c>
      <c r="C486" s="84">
        <v>2</v>
      </c>
      <c r="D486" s="118">
        <v>0.0009047218910244905</v>
      </c>
      <c r="E486" s="118">
        <v>3.0542299098633974</v>
      </c>
      <c r="F486" s="84" t="s">
        <v>4949</v>
      </c>
      <c r="G486" s="84" t="b">
        <v>0</v>
      </c>
      <c r="H486" s="84" t="b">
        <v>0</v>
      </c>
      <c r="I486" s="84" t="b">
        <v>0</v>
      </c>
      <c r="J486" s="84" t="b">
        <v>0</v>
      </c>
      <c r="K486" s="84" t="b">
        <v>0</v>
      </c>
      <c r="L486" s="84" t="b">
        <v>0</v>
      </c>
    </row>
    <row r="487" spans="1:12" ht="15">
      <c r="A487" s="84" t="s">
        <v>4849</v>
      </c>
      <c r="B487" s="84" t="s">
        <v>4703</v>
      </c>
      <c r="C487" s="84">
        <v>2</v>
      </c>
      <c r="D487" s="118">
        <v>0.0009047218910244905</v>
      </c>
      <c r="E487" s="118">
        <v>3.1791686464716973</v>
      </c>
      <c r="F487" s="84" t="s">
        <v>4949</v>
      </c>
      <c r="G487" s="84" t="b">
        <v>0</v>
      </c>
      <c r="H487" s="84" t="b">
        <v>0</v>
      </c>
      <c r="I487" s="84" t="b">
        <v>0</v>
      </c>
      <c r="J487" s="84" t="b">
        <v>0</v>
      </c>
      <c r="K487" s="84" t="b">
        <v>0</v>
      </c>
      <c r="L487" s="84" t="b">
        <v>0</v>
      </c>
    </row>
    <row r="488" spans="1:12" ht="15">
      <c r="A488" s="84" t="s">
        <v>4704</v>
      </c>
      <c r="B488" s="84" t="s">
        <v>4850</v>
      </c>
      <c r="C488" s="84">
        <v>2</v>
      </c>
      <c r="D488" s="118">
        <v>0.0009047218910244905</v>
      </c>
      <c r="E488" s="118">
        <v>3.1791686464716973</v>
      </c>
      <c r="F488" s="84" t="s">
        <v>4949</v>
      </c>
      <c r="G488" s="84" t="b">
        <v>0</v>
      </c>
      <c r="H488" s="84" t="b">
        <v>0</v>
      </c>
      <c r="I488" s="84" t="b">
        <v>0</v>
      </c>
      <c r="J488" s="84" t="b">
        <v>0</v>
      </c>
      <c r="K488" s="84" t="b">
        <v>0</v>
      </c>
      <c r="L488" s="84" t="b">
        <v>0</v>
      </c>
    </row>
    <row r="489" spans="1:12" ht="15">
      <c r="A489" s="84" t="s">
        <v>4850</v>
      </c>
      <c r="B489" s="84" t="s">
        <v>4705</v>
      </c>
      <c r="C489" s="84">
        <v>2</v>
      </c>
      <c r="D489" s="118">
        <v>0.0009047218910244905</v>
      </c>
      <c r="E489" s="118">
        <v>3.1791686464716973</v>
      </c>
      <c r="F489" s="84" t="s">
        <v>4949</v>
      </c>
      <c r="G489" s="84" t="b">
        <v>0</v>
      </c>
      <c r="H489" s="84" t="b">
        <v>0</v>
      </c>
      <c r="I489" s="84" t="b">
        <v>0</v>
      </c>
      <c r="J489" s="84" t="b">
        <v>0</v>
      </c>
      <c r="K489" s="84" t="b">
        <v>0</v>
      </c>
      <c r="L489" s="84" t="b">
        <v>0</v>
      </c>
    </row>
    <row r="490" spans="1:12" ht="15">
      <c r="A490" s="84" t="s">
        <v>4627</v>
      </c>
      <c r="B490" s="84" t="s">
        <v>3851</v>
      </c>
      <c r="C490" s="84">
        <v>2</v>
      </c>
      <c r="D490" s="118">
        <v>0.0009047218910244905</v>
      </c>
      <c r="E490" s="118">
        <v>2.0765063045745493</v>
      </c>
      <c r="F490" s="84" t="s">
        <v>4949</v>
      </c>
      <c r="G490" s="84" t="b">
        <v>0</v>
      </c>
      <c r="H490" s="84" t="b">
        <v>0</v>
      </c>
      <c r="I490" s="84" t="b">
        <v>0</v>
      </c>
      <c r="J490" s="84" t="b">
        <v>0</v>
      </c>
      <c r="K490" s="84" t="b">
        <v>0</v>
      </c>
      <c r="L490" s="84" t="b">
        <v>0</v>
      </c>
    </row>
    <row r="491" spans="1:12" ht="15">
      <c r="A491" s="84" t="s">
        <v>3851</v>
      </c>
      <c r="B491" s="84" t="s">
        <v>4851</v>
      </c>
      <c r="C491" s="84">
        <v>2</v>
      </c>
      <c r="D491" s="118">
        <v>0.0009047218910244905</v>
      </c>
      <c r="E491" s="118">
        <v>2.3552599055273786</v>
      </c>
      <c r="F491" s="84" t="s">
        <v>4949</v>
      </c>
      <c r="G491" s="84" t="b">
        <v>0</v>
      </c>
      <c r="H491" s="84" t="b">
        <v>0</v>
      </c>
      <c r="I491" s="84" t="b">
        <v>0</v>
      </c>
      <c r="J491" s="84" t="b">
        <v>0</v>
      </c>
      <c r="K491" s="84" t="b">
        <v>0</v>
      </c>
      <c r="L491" s="84" t="b">
        <v>0</v>
      </c>
    </row>
    <row r="492" spans="1:12" ht="15">
      <c r="A492" s="84" t="s">
        <v>4851</v>
      </c>
      <c r="B492" s="84" t="s">
        <v>4852</v>
      </c>
      <c r="C492" s="84">
        <v>2</v>
      </c>
      <c r="D492" s="118">
        <v>0.0009047218910244905</v>
      </c>
      <c r="E492" s="118">
        <v>3.3552599055273786</v>
      </c>
      <c r="F492" s="84" t="s">
        <v>4949</v>
      </c>
      <c r="G492" s="84" t="b">
        <v>0</v>
      </c>
      <c r="H492" s="84" t="b">
        <v>0</v>
      </c>
      <c r="I492" s="84" t="b">
        <v>0</v>
      </c>
      <c r="J492" s="84" t="b">
        <v>0</v>
      </c>
      <c r="K492" s="84" t="b">
        <v>0</v>
      </c>
      <c r="L492" s="84" t="b">
        <v>0</v>
      </c>
    </row>
    <row r="493" spans="1:12" ht="15">
      <c r="A493" s="84" t="s">
        <v>4852</v>
      </c>
      <c r="B493" s="84" t="s">
        <v>4853</v>
      </c>
      <c r="C493" s="84">
        <v>2</v>
      </c>
      <c r="D493" s="118">
        <v>0.0009047218910244905</v>
      </c>
      <c r="E493" s="118">
        <v>3.3552599055273786</v>
      </c>
      <c r="F493" s="84" t="s">
        <v>4949</v>
      </c>
      <c r="G493" s="84" t="b">
        <v>0</v>
      </c>
      <c r="H493" s="84" t="b">
        <v>0</v>
      </c>
      <c r="I493" s="84" t="b">
        <v>0</v>
      </c>
      <c r="J493" s="84" t="b">
        <v>0</v>
      </c>
      <c r="K493" s="84" t="b">
        <v>0</v>
      </c>
      <c r="L493" s="84" t="b">
        <v>0</v>
      </c>
    </row>
    <row r="494" spans="1:12" ht="15">
      <c r="A494" s="84" t="s">
        <v>4853</v>
      </c>
      <c r="B494" s="84" t="s">
        <v>4854</v>
      </c>
      <c r="C494" s="84">
        <v>2</v>
      </c>
      <c r="D494" s="118">
        <v>0.0009047218910244905</v>
      </c>
      <c r="E494" s="118">
        <v>3.3552599055273786</v>
      </c>
      <c r="F494" s="84" t="s">
        <v>4949</v>
      </c>
      <c r="G494" s="84" t="b">
        <v>0</v>
      </c>
      <c r="H494" s="84" t="b">
        <v>0</v>
      </c>
      <c r="I494" s="84" t="b">
        <v>0</v>
      </c>
      <c r="J494" s="84" t="b">
        <v>0</v>
      </c>
      <c r="K494" s="84" t="b">
        <v>0</v>
      </c>
      <c r="L494" s="84" t="b">
        <v>0</v>
      </c>
    </row>
    <row r="495" spans="1:12" ht="15">
      <c r="A495" s="84" t="s">
        <v>3840</v>
      </c>
      <c r="B495" s="84" t="s">
        <v>3842</v>
      </c>
      <c r="C495" s="84">
        <v>2</v>
      </c>
      <c r="D495" s="118">
        <v>0.0009047218910244905</v>
      </c>
      <c r="E495" s="118">
        <v>1.6148972160331347</v>
      </c>
      <c r="F495" s="84" t="s">
        <v>4949</v>
      </c>
      <c r="G495" s="84" t="b">
        <v>0</v>
      </c>
      <c r="H495" s="84" t="b">
        <v>0</v>
      </c>
      <c r="I495" s="84" t="b">
        <v>0</v>
      </c>
      <c r="J495" s="84" t="b">
        <v>0</v>
      </c>
      <c r="K495" s="84" t="b">
        <v>0</v>
      </c>
      <c r="L495" s="84" t="b">
        <v>0</v>
      </c>
    </row>
    <row r="496" spans="1:12" ht="15">
      <c r="A496" s="84" t="s">
        <v>4858</v>
      </c>
      <c r="B496" s="84" t="s">
        <v>3818</v>
      </c>
      <c r="C496" s="84">
        <v>2</v>
      </c>
      <c r="D496" s="118">
        <v>0.0009047218910244905</v>
      </c>
      <c r="E496" s="118">
        <v>1.3382265662285981</v>
      </c>
      <c r="F496" s="84" t="s">
        <v>4949</v>
      </c>
      <c r="G496" s="84" t="b">
        <v>0</v>
      </c>
      <c r="H496" s="84" t="b">
        <v>0</v>
      </c>
      <c r="I496" s="84" t="b">
        <v>0</v>
      </c>
      <c r="J496" s="84" t="b">
        <v>0</v>
      </c>
      <c r="K496" s="84" t="b">
        <v>0</v>
      </c>
      <c r="L496" s="84" t="b">
        <v>0</v>
      </c>
    </row>
    <row r="497" spans="1:12" ht="15">
      <c r="A497" s="84" t="s">
        <v>4700</v>
      </c>
      <c r="B497" s="84" t="s">
        <v>4708</v>
      </c>
      <c r="C497" s="84">
        <v>2</v>
      </c>
      <c r="D497" s="118">
        <v>0.0009047218910244905</v>
      </c>
      <c r="E497" s="118">
        <v>3.003077387416016</v>
      </c>
      <c r="F497" s="84" t="s">
        <v>4949</v>
      </c>
      <c r="G497" s="84" t="b">
        <v>0</v>
      </c>
      <c r="H497" s="84" t="b">
        <v>0</v>
      </c>
      <c r="I497" s="84" t="b">
        <v>0</v>
      </c>
      <c r="J497" s="84" t="b">
        <v>0</v>
      </c>
      <c r="K497" s="84" t="b">
        <v>0</v>
      </c>
      <c r="L497" s="84" t="b">
        <v>0</v>
      </c>
    </row>
    <row r="498" spans="1:12" ht="15">
      <c r="A498" s="84" t="s">
        <v>4708</v>
      </c>
      <c r="B498" s="84" t="s">
        <v>3784</v>
      </c>
      <c r="C498" s="84">
        <v>2</v>
      </c>
      <c r="D498" s="118">
        <v>0.0009047218910244905</v>
      </c>
      <c r="E498" s="118">
        <v>3.003077387416016</v>
      </c>
      <c r="F498" s="84" t="s">
        <v>4949</v>
      </c>
      <c r="G498" s="84" t="b">
        <v>0</v>
      </c>
      <c r="H498" s="84" t="b">
        <v>0</v>
      </c>
      <c r="I498" s="84" t="b">
        <v>0</v>
      </c>
      <c r="J498" s="84" t="b">
        <v>0</v>
      </c>
      <c r="K498" s="84" t="b">
        <v>0</v>
      </c>
      <c r="L498" s="84" t="b">
        <v>0</v>
      </c>
    </row>
    <row r="499" spans="1:12" ht="15">
      <c r="A499" s="84" t="s">
        <v>3784</v>
      </c>
      <c r="B499" s="84" t="s">
        <v>4859</v>
      </c>
      <c r="C499" s="84">
        <v>2</v>
      </c>
      <c r="D499" s="118">
        <v>0.0009047218910244905</v>
      </c>
      <c r="E499" s="118">
        <v>3.1791686464716973</v>
      </c>
      <c r="F499" s="84" t="s">
        <v>4949</v>
      </c>
      <c r="G499" s="84" t="b">
        <v>0</v>
      </c>
      <c r="H499" s="84" t="b">
        <v>0</v>
      </c>
      <c r="I499" s="84" t="b">
        <v>0</v>
      </c>
      <c r="J499" s="84" t="b">
        <v>0</v>
      </c>
      <c r="K499" s="84" t="b">
        <v>0</v>
      </c>
      <c r="L499" s="84" t="b">
        <v>0</v>
      </c>
    </row>
    <row r="500" spans="1:12" ht="15">
      <c r="A500" s="84" t="s">
        <v>4859</v>
      </c>
      <c r="B500" s="84" t="s">
        <v>4860</v>
      </c>
      <c r="C500" s="84">
        <v>2</v>
      </c>
      <c r="D500" s="118">
        <v>0.0009047218910244905</v>
      </c>
      <c r="E500" s="118">
        <v>3.3552599055273786</v>
      </c>
      <c r="F500" s="84" t="s">
        <v>4949</v>
      </c>
      <c r="G500" s="84" t="b">
        <v>0</v>
      </c>
      <c r="H500" s="84" t="b">
        <v>0</v>
      </c>
      <c r="I500" s="84" t="b">
        <v>0</v>
      </c>
      <c r="J500" s="84" t="b">
        <v>0</v>
      </c>
      <c r="K500" s="84" t="b">
        <v>0</v>
      </c>
      <c r="L500" s="84" t="b">
        <v>0</v>
      </c>
    </row>
    <row r="501" spans="1:12" ht="15">
      <c r="A501" s="84" t="s">
        <v>4860</v>
      </c>
      <c r="B501" s="84" t="s">
        <v>4709</v>
      </c>
      <c r="C501" s="84">
        <v>2</v>
      </c>
      <c r="D501" s="118">
        <v>0.0009047218910244905</v>
      </c>
      <c r="E501" s="118">
        <v>3.1791686464716973</v>
      </c>
      <c r="F501" s="84" t="s">
        <v>4949</v>
      </c>
      <c r="G501" s="84" t="b">
        <v>0</v>
      </c>
      <c r="H501" s="84" t="b">
        <v>0</v>
      </c>
      <c r="I501" s="84" t="b">
        <v>0</v>
      </c>
      <c r="J501" s="84" t="b">
        <v>0</v>
      </c>
      <c r="K501" s="84" t="b">
        <v>0</v>
      </c>
      <c r="L501" s="84" t="b">
        <v>0</v>
      </c>
    </row>
    <row r="502" spans="1:12" ht="15">
      <c r="A502" s="84" t="s">
        <v>4709</v>
      </c>
      <c r="B502" s="84" t="s">
        <v>4630</v>
      </c>
      <c r="C502" s="84">
        <v>2</v>
      </c>
      <c r="D502" s="118">
        <v>0.0009047218910244905</v>
      </c>
      <c r="E502" s="118">
        <v>2.878138650807716</v>
      </c>
      <c r="F502" s="84" t="s">
        <v>4949</v>
      </c>
      <c r="G502" s="84" t="b">
        <v>0</v>
      </c>
      <c r="H502" s="84" t="b">
        <v>0</v>
      </c>
      <c r="I502" s="84" t="b">
        <v>0</v>
      </c>
      <c r="J502" s="84" t="b">
        <v>0</v>
      </c>
      <c r="K502" s="84" t="b">
        <v>0</v>
      </c>
      <c r="L502" s="84" t="b">
        <v>0</v>
      </c>
    </row>
    <row r="503" spans="1:12" ht="15">
      <c r="A503" s="84" t="s">
        <v>4630</v>
      </c>
      <c r="B503" s="84" t="s">
        <v>3822</v>
      </c>
      <c r="C503" s="84">
        <v>2</v>
      </c>
      <c r="D503" s="118">
        <v>0.0009047218910244905</v>
      </c>
      <c r="E503" s="118">
        <v>1.7754763089105683</v>
      </c>
      <c r="F503" s="84" t="s">
        <v>4949</v>
      </c>
      <c r="G503" s="84" t="b">
        <v>0</v>
      </c>
      <c r="H503" s="84" t="b">
        <v>0</v>
      </c>
      <c r="I503" s="84" t="b">
        <v>0</v>
      </c>
      <c r="J503" s="84" t="b">
        <v>0</v>
      </c>
      <c r="K503" s="84" t="b">
        <v>0</v>
      </c>
      <c r="L503" s="84" t="b">
        <v>0</v>
      </c>
    </row>
    <row r="504" spans="1:12" ht="15">
      <c r="A504" s="84" t="s">
        <v>3822</v>
      </c>
      <c r="B504" s="84" t="s">
        <v>3819</v>
      </c>
      <c r="C504" s="84">
        <v>2</v>
      </c>
      <c r="D504" s="118">
        <v>0.0009047218910244905</v>
      </c>
      <c r="E504" s="118">
        <v>0.7664281799331712</v>
      </c>
      <c r="F504" s="84" t="s">
        <v>4949</v>
      </c>
      <c r="G504" s="84" t="b">
        <v>0</v>
      </c>
      <c r="H504" s="84" t="b">
        <v>0</v>
      </c>
      <c r="I504" s="84" t="b">
        <v>0</v>
      </c>
      <c r="J504" s="84" t="b">
        <v>0</v>
      </c>
      <c r="K504" s="84" t="b">
        <v>0</v>
      </c>
      <c r="L504" s="84" t="b">
        <v>0</v>
      </c>
    </row>
    <row r="505" spans="1:12" ht="15">
      <c r="A505" s="84" t="s">
        <v>3819</v>
      </c>
      <c r="B505" s="84" t="s">
        <v>3818</v>
      </c>
      <c r="C505" s="84">
        <v>2</v>
      </c>
      <c r="D505" s="118">
        <v>0.0009047218910244905</v>
      </c>
      <c r="E505" s="118">
        <v>-0.3519695137999156</v>
      </c>
      <c r="F505" s="84" t="s">
        <v>4949</v>
      </c>
      <c r="G505" s="84" t="b">
        <v>0</v>
      </c>
      <c r="H505" s="84" t="b">
        <v>0</v>
      </c>
      <c r="I505" s="84" t="b">
        <v>0</v>
      </c>
      <c r="J505" s="84" t="b">
        <v>0</v>
      </c>
      <c r="K505" s="84" t="b">
        <v>0</v>
      </c>
      <c r="L505" s="84" t="b">
        <v>0</v>
      </c>
    </row>
    <row r="506" spans="1:12" ht="15">
      <c r="A506" s="84" t="s">
        <v>4605</v>
      </c>
      <c r="B506" s="84" t="s">
        <v>4477</v>
      </c>
      <c r="C506" s="84">
        <v>2</v>
      </c>
      <c r="D506" s="118">
        <v>0.0009047218910244905</v>
      </c>
      <c r="E506" s="118">
        <v>2.1248109841491045</v>
      </c>
      <c r="F506" s="84" t="s">
        <v>4949</v>
      </c>
      <c r="G506" s="84" t="b">
        <v>0</v>
      </c>
      <c r="H506" s="84" t="b">
        <v>0</v>
      </c>
      <c r="I506" s="84" t="b">
        <v>0</v>
      </c>
      <c r="J506" s="84" t="b">
        <v>0</v>
      </c>
      <c r="K506" s="84" t="b">
        <v>0</v>
      </c>
      <c r="L506" s="84" t="b">
        <v>0</v>
      </c>
    </row>
    <row r="507" spans="1:12" ht="15">
      <c r="A507" s="84" t="s">
        <v>4875</v>
      </c>
      <c r="B507" s="84" t="s">
        <v>4876</v>
      </c>
      <c r="C507" s="84">
        <v>2</v>
      </c>
      <c r="D507" s="118">
        <v>0.0009047218910244905</v>
      </c>
      <c r="E507" s="118">
        <v>3.3552599055273786</v>
      </c>
      <c r="F507" s="84" t="s">
        <v>4949</v>
      </c>
      <c r="G507" s="84" t="b">
        <v>0</v>
      </c>
      <c r="H507" s="84" t="b">
        <v>0</v>
      </c>
      <c r="I507" s="84" t="b">
        <v>0</v>
      </c>
      <c r="J507" s="84" t="b">
        <v>0</v>
      </c>
      <c r="K507" s="84" t="b">
        <v>0</v>
      </c>
      <c r="L507" s="84" t="b">
        <v>0</v>
      </c>
    </row>
    <row r="508" spans="1:12" ht="15">
      <c r="A508" s="84" t="s">
        <v>4876</v>
      </c>
      <c r="B508" s="84" t="s">
        <v>4877</v>
      </c>
      <c r="C508" s="84">
        <v>2</v>
      </c>
      <c r="D508" s="118">
        <v>0.0009047218910244905</v>
      </c>
      <c r="E508" s="118">
        <v>3.3552599055273786</v>
      </c>
      <c r="F508" s="84" t="s">
        <v>4949</v>
      </c>
      <c r="G508" s="84" t="b">
        <v>0</v>
      </c>
      <c r="H508" s="84" t="b">
        <v>0</v>
      </c>
      <c r="I508" s="84" t="b">
        <v>0</v>
      </c>
      <c r="J508" s="84" t="b">
        <v>0</v>
      </c>
      <c r="K508" s="84" t="b">
        <v>0</v>
      </c>
      <c r="L508" s="84" t="b">
        <v>0</v>
      </c>
    </row>
    <row r="509" spans="1:12" ht="15">
      <c r="A509" s="84" t="s">
        <v>4880</v>
      </c>
      <c r="B509" s="84" t="s">
        <v>3818</v>
      </c>
      <c r="C509" s="84">
        <v>2</v>
      </c>
      <c r="D509" s="118">
        <v>0.0009047218910244905</v>
      </c>
      <c r="E509" s="118">
        <v>1.3382265662285981</v>
      </c>
      <c r="F509" s="84" t="s">
        <v>4949</v>
      </c>
      <c r="G509" s="84" t="b">
        <v>0</v>
      </c>
      <c r="H509" s="84" t="b">
        <v>0</v>
      </c>
      <c r="I509" s="84" t="b">
        <v>0</v>
      </c>
      <c r="J509" s="84" t="b">
        <v>0</v>
      </c>
      <c r="K509" s="84" t="b">
        <v>0</v>
      </c>
      <c r="L509" s="84" t="b">
        <v>0</v>
      </c>
    </row>
    <row r="510" spans="1:12" ht="15">
      <c r="A510" s="84" t="s">
        <v>3818</v>
      </c>
      <c r="B510" s="84" t="s">
        <v>3842</v>
      </c>
      <c r="C510" s="84">
        <v>2</v>
      </c>
      <c r="D510" s="118">
        <v>0.0009047218910244905</v>
      </c>
      <c r="E510" s="118">
        <v>0.6440856051606169</v>
      </c>
      <c r="F510" s="84" t="s">
        <v>4949</v>
      </c>
      <c r="G510" s="84" t="b">
        <v>0</v>
      </c>
      <c r="H510" s="84" t="b">
        <v>0</v>
      </c>
      <c r="I510" s="84" t="b">
        <v>0</v>
      </c>
      <c r="J510" s="84" t="b">
        <v>0</v>
      </c>
      <c r="K510" s="84" t="b">
        <v>0</v>
      </c>
      <c r="L510" s="84" t="b">
        <v>0</v>
      </c>
    </row>
    <row r="511" spans="1:12" ht="15">
      <c r="A511" s="84" t="s">
        <v>4500</v>
      </c>
      <c r="B511" s="84" t="s">
        <v>4718</v>
      </c>
      <c r="C511" s="84">
        <v>2</v>
      </c>
      <c r="D511" s="118">
        <v>0.0009047218910244905</v>
      </c>
      <c r="E511" s="118">
        <v>2.7020473917520347</v>
      </c>
      <c r="F511" s="84" t="s">
        <v>4949</v>
      </c>
      <c r="G511" s="84" t="b">
        <v>0</v>
      </c>
      <c r="H511" s="84" t="b">
        <v>0</v>
      </c>
      <c r="I511" s="84" t="b">
        <v>0</v>
      </c>
      <c r="J511" s="84" t="b">
        <v>0</v>
      </c>
      <c r="K511" s="84" t="b">
        <v>0</v>
      </c>
      <c r="L511" s="84" t="b">
        <v>0</v>
      </c>
    </row>
    <row r="512" spans="1:12" ht="15">
      <c r="A512" s="84" t="s">
        <v>4719</v>
      </c>
      <c r="B512" s="84" t="s">
        <v>3818</v>
      </c>
      <c r="C512" s="84">
        <v>2</v>
      </c>
      <c r="D512" s="118">
        <v>0.0009047218910244905</v>
      </c>
      <c r="E512" s="118">
        <v>1.1621353071729168</v>
      </c>
      <c r="F512" s="84" t="s">
        <v>4949</v>
      </c>
      <c r="G512" s="84" t="b">
        <v>0</v>
      </c>
      <c r="H512" s="84" t="b">
        <v>0</v>
      </c>
      <c r="I512" s="84" t="b">
        <v>0</v>
      </c>
      <c r="J512" s="84" t="b">
        <v>0</v>
      </c>
      <c r="K512" s="84" t="b">
        <v>0</v>
      </c>
      <c r="L512" s="84" t="b">
        <v>0</v>
      </c>
    </row>
    <row r="513" spans="1:12" ht="15">
      <c r="A513" s="84" t="s">
        <v>3818</v>
      </c>
      <c r="B513" s="84" t="s">
        <v>4483</v>
      </c>
      <c r="C513" s="84">
        <v>2</v>
      </c>
      <c r="D513" s="118">
        <v>0.0009047218910244905</v>
      </c>
      <c r="E513" s="118">
        <v>0.606297044271217</v>
      </c>
      <c r="F513" s="84" t="s">
        <v>4949</v>
      </c>
      <c r="G513" s="84" t="b">
        <v>0</v>
      </c>
      <c r="H513" s="84" t="b">
        <v>0</v>
      </c>
      <c r="I513" s="84" t="b">
        <v>0</v>
      </c>
      <c r="J513" s="84" t="b">
        <v>0</v>
      </c>
      <c r="K513" s="84" t="b">
        <v>0</v>
      </c>
      <c r="L513" s="84" t="b">
        <v>0</v>
      </c>
    </row>
    <row r="514" spans="1:12" ht="15">
      <c r="A514" s="84" t="s">
        <v>4483</v>
      </c>
      <c r="B514" s="84" t="s">
        <v>4894</v>
      </c>
      <c r="C514" s="84">
        <v>2</v>
      </c>
      <c r="D514" s="118">
        <v>0.0009047218910244905</v>
      </c>
      <c r="E514" s="118">
        <v>2.5771086551437348</v>
      </c>
      <c r="F514" s="84" t="s">
        <v>4949</v>
      </c>
      <c r="G514" s="84" t="b">
        <v>0</v>
      </c>
      <c r="H514" s="84" t="b">
        <v>0</v>
      </c>
      <c r="I514" s="84" t="b">
        <v>0</v>
      </c>
      <c r="J514" s="84" t="b">
        <v>0</v>
      </c>
      <c r="K514" s="84" t="b">
        <v>0</v>
      </c>
      <c r="L514" s="84" t="b">
        <v>0</v>
      </c>
    </row>
    <row r="515" spans="1:12" ht="15">
      <c r="A515" s="84" t="s">
        <v>4894</v>
      </c>
      <c r="B515" s="84" t="s">
        <v>3888</v>
      </c>
      <c r="C515" s="84">
        <v>2</v>
      </c>
      <c r="D515" s="118">
        <v>0.0009047218910244905</v>
      </c>
      <c r="E515" s="118">
        <v>2.4258409798130858</v>
      </c>
      <c r="F515" s="84" t="s">
        <v>4949</v>
      </c>
      <c r="G515" s="84" t="b">
        <v>0</v>
      </c>
      <c r="H515" s="84" t="b">
        <v>0</v>
      </c>
      <c r="I515" s="84" t="b">
        <v>0</v>
      </c>
      <c r="J515" s="84" t="b">
        <v>0</v>
      </c>
      <c r="K515" s="84" t="b">
        <v>0</v>
      </c>
      <c r="L515" s="84" t="b">
        <v>0</v>
      </c>
    </row>
    <row r="516" spans="1:12" ht="15">
      <c r="A516" s="84" t="s">
        <v>3888</v>
      </c>
      <c r="B516" s="84" t="s">
        <v>3882</v>
      </c>
      <c r="C516" s="84">
        <v>2</v>
      </c>
      <c r="D516" s="118">
        <v>0.0009047218910244905</v>
      </c>
      <c r="E516" s="118">
        <v>1.607071878521178</v>
      </c>
      <c r="F516" s="84" t="s">
        <v>4949</v>
      </c>
      <c r="G516" s="84" t="b">
        <v>0</v>
      </c>
      <c r="H516" s="84" t="b">
        <v>0</v>
      </c>
      <c r="I516" s="84" t="b">
        <v>0</v>
      </c>
      <c r="J516" s="84" t="b">
        <v>0</v>
      </c>
      <c r="K516" s="84" t="b">
        <v>0</v>
      </c>
      <c r="L516" s="84" t="b">
        <v>0</v>
      </c>
    </row>
    <row r="517" spans="1:12" ht="15">
      <c r="A517" s="84" t="s">
        <v>3882</v>
      </c>
      <c r="B517" s="84" t="s">
        <v>4565</v>
      </c>
      <c r="C517" s="84">
        <v>2</v>
      </c>
      <c r="D517" s="118">
        <v>0.0009047218910244905</v>
      </c>
      <c r="E517" s="118">
        <v>2.112221856841084</v>
      </c>
      <c r="F517" s="84" t="s">
        <v>4949</v>
      </c>
      <c r="G517" s="84" t="b">
        <v>0</v>
      </c>
      <c r="H517" s="84" t="b">
        <v>0</v>
      </c>
      <c r="I517" s="84" t="b">
        <v>0</v>
      </c>
      <c r="J517" s="84" t="b">
        <v>0</v>
      </c>
      <c r="K517" s="84" t="b">
        <v>0</v>
      </c>
      <c r="L517" s="84" t="b">
        <v>0</v>
      </c>
    </row>
    <row r="518" spans="1:12" ht="15">
      <c r="A518" s="84" t="s">
        <v>4475</v>
      </c>
      <c r="B518" s="84" t="s">
        <v>3797</v>
      </c>
      <c r="C518" s="84">
        <v>2</v>
      </c>
      <c r="D518" s="118">
        <v>0.0009047218910244905</v>
      </c>
      <c r="E518" s="118">
        <v>2.4010173960880534</v>
      </c>
      <c r="F518" s="84" t="s">
        <v>4949</v>
      </c>
      <c r="G518" s="84" t="b">
        <v>0</v>
      </c>
      <c r="H518" s="84" t="b">
        <v>0</v>
      </c>
      <c r="I518" s="84" t="b">
        <v>0</v>
      </c>
      <c r="J518" s="84" t="b">
        <v>0</v>
      </c>
      <c r="K518" s="84" t="b">
        <v>0</v>
      </c>
      <c r="L518" s="84" t="b">
        <v>0</v>
      </c>
    </row>
    <row r="519" spans="1:12" ht="15">
      <c r="A519" s="84" t="s">
        <v>3797</v>
      </c>
      <c r="B519" s="84" t="s">
        <v>4895</v>
      </c>
      <c r="C519" s="84">
        <v>2</v>
      </c>
      <c r="D519" s="118">
        <v>0.0009047218910244905</v>
      </c>
      <c r="E519" s="118">
        <v>3.3552599055273786</v>
      </c>
      <c r="F519" s="84" t="s">
        <v>4949</v>
      </c>
      <c r="G519" s="84" t="b">
        <v>0</v>
      </c>
      <c r="H519" s="84" t="b">
        <v>0</v>
      </c>
      <c r="I519" s="84" t="b">
        <v>0</v>
      </c>
      <c r="J519" s="84" t="b">
        <v>0</v>
      </c>
      <c r="K519" s="84" t="b">
        <v>0</v>
      </c>
      <c r="L519" s="84" t="b">
        <v>0</v>
      </c>
    </row>
    <row r="520" spans="1:12" ht="15">
      <c r="A520" s="84" t="s">
        <v>4895</v>
      </c>
      <c r="B520" s="84" t="s">
        <v>3877</v>
      </c>
      <c r="C520" s="84">
        <v>2</v>
      </c>
      <c r="D520" s="118">
        <v>0.0009047218910244905</v>
      </c>
      <c r="E520" s="118">
        <v>2.4258409798130858</v>
      </c>
      <c r="F520" s="84" t="s">
        <v>4949</v>
      </c>
      <c r="G520" s="84" t="b">
        <v>0</v>
      </c>
      <c r="H520" s="84" t="b">
        <v>0</v>
      </c>
      <c r="I520" s="84" t="b">
        <v>0</v>
      </c>
      <c r="J520" s="84" t="b">
        <v>0</v>
      </c>
      <c r="K520" s="84" t="b">
        <v>0</v>
      </c>
      <c r="L520" s="84" t="b">
        <v>0</v>
      </c>
    </row>
    <row r="521" spans="1:12" ht="15">
      <c r="A521" s="84" t="s">
        <v>3877</v>
      </c>
      <c r="B521" s="84" t="s">
        <v>4896</v>
      </c>
      <c r="C521" s="84">
        <v>2</v>
      </c>
      <c r="D521" s="118">
        <v>0.0009047218910244905</v>
      </c>
      <c r="E521" s="118">
        <v>2.4801986421356785</v>
      </c>
      <c r="F521" s="84" t="s">
        <v>4949</v>
      </c>
      <c r="G521" s="84" t="b">
        <v>0</v>
      </c>
      <c r="H521" s="84" t="b">
        <v>0</v>
      </c>
      <c r="I521" s="84" t="b">
        <v>0</v>
      </c>
      <c r="J521" s="84" t="b">
        <v>0</v>
      </c>
      <c r="K521" s="84" t="b">
        <v>0</v>
      </c>
      <c r="L521" s="84" t="b">
        <v>0</v>
      </c>
    </row>
    <row r="522" spans="1:12" ht="15">
      <c r="A522" s="84" t="s">
        <v>4520</v>
      </c>
      <c r="B522" s="84" t="s">
        <v>3848</v>
      </c>
      <c r="C522" s="84">
        <v>2</v>
      </c>
      <c r="D522" s="118">
        <v>0.0010290630705635162</v>
      </c>
      <c r="E522" s="118">
        <v>1.88177293546281</v>
      </c>
      <c r="F522" s="84" t="s">
        <v>4949</v>
      </c>
      <c r="G522" s="84" t="b">
        <v>0</v>
      </c>
      <c r="H522" s="84" t="b">
        <v>0</v>
      </c>
      <c r="I522" s="84" t="b">
        <v>0</v>
      </c>
      <c r="J522" s="84" t="b">
        <v>0</v>
      </c>
      <c r="K522" s="84" t="b">
        <v>0</v>
      </c>
      <c r="L522" s="84" t="b">
        <v>0</v>
      </c>
    </row>
    <row r="523" spans="1:12" ht="15">
      <c r="A523" s="84" t="s">
        <v>4729</v>
      </c>
      <c r="B523" s="84" t="s">
        <v>4901</v>
      </c>
      <c r="C523" s="84">
        <v>2</v>
      </c>
      <c r="D523" s="118">
        <v>0.0009047218910244905</v>
      </c>
      <c r="E523" s="118">
        <v>3.1791686464716973</v>
      </c>
      <c r="F523" s="84" t="s">
        <v>4949</v>
      </c>
      <c r="G523" s="84" t="b">
        <v>0</v>
      </c>
      <c r="H523" s="84" t="b">
        <v>0</v>
      </c>
      <c r="I523" s="84" t="b">
        <v>0</v>
      </c>
      <c r="J523" s="84" t="b">
        <v>0</v>
      </c>
      <c r="K523" s="84" t="b">
        <v>0</v>
      </c>
      <c r="L523" s="84" t="b">
        <v>0</v>
      </c>
    </row>
    <row r="524" spans="1:12" ht="15">
      <c r="A524" s="84" t="s">
        <v>4901</v>
      </c>
      <c r="B524" s="84" t="s">
        <v>3771</v>
      </c>
      <c r="C524" s="84">
        <v>2</v>
      </c>
      <c r="D524" s="118">
        <v>0.0009047218910244905</v>
      </c>
      <c r="E524" s="118">
        <v>2.4010173960880534</v>
      </c>
      <c r="F524" s="84" t="s">
        <v>4949</v>
      </c>
      <c r="G524" s="84" t="b">
        <v>0</v>
      </c>
      <c r="H524" s="84" t="b">
        <v>0</v>
      </c>
      <c r="I524" s="84" t="b">
        <v>0</v>
      </c>
      <c r="J524" s="84" t="b">
        <v>0</v>
      </c>
      <c r="K524" s="84" t="b">
        <v>0</v>
      </c>
      <c r="L524" s="84" t="b">
        <v>0</v>
      </c>
    </row>
    <row r="525" spans="1:12" ht="15">
      <c r="A525" s="84" t="s">
        <v>3771</v>
      </c>
      <c r="B525" s="84" t="s">
        <v>3840</v>
      </c>
      <c r="C525" s="84">
        <v>2</v>
      </c>
      <c r="D525" s="118">
        <v>0.0009047218910244905</v>
      </c>
      <c r="E525" s="118">
        <v>1.474446313246587</v>
      </c>
      <c r="F525" s="84" t="s">
        <v>4949</v>
      </c>
      <c r="G525" s="84" t="b">
        <v>0</v>
      </c>
      <c r="H525" s="84" t="b">
        <v>0</v>
      </c>
      <c r="I525" s="84" t="b">
        <v>0</v>
      </c>
      <c r="J525" s="84" t="b">
        <v>0</v>
      </c>
      <c r="K525" s="84" t="b">
        <v>0</v>
      </c>
      <c r="L525" s="84" t="b">
        <v>0</v>
      </c>
    </row>
    <row r="526" spans="1:12" ht="15">
      <c r="A526" s="84" t="s">
        <v>3818</v>
      </c>
      <c r="B526" s="84" t="s">
        <v>3841</v>
      </c>
      <c r="C526" s="84">
        <v>2</v>
      </c>
      <c r="D526" s="118">
        <v>0.0009047218910244905</v>
      </c>
      <c r="E526" s="118">
        <v>0.9073270399351983</v>
      </c>
      <c r="F526" s="84" t="s">
        <v>4949</v>
      </c>
      <c r="G526" s="84" t="b">
        <v>0</v>
      </c>
      <c r="H526" s="84" t="b">
        <v>0</v>
      </c>
      <c r="I526" s="84" t="b">
        <v>0</v>
      </c>
      <c r="J526" s="84" t="b">
        <v>0</v>
      </c>
      <c r="K526" s="84" t="b">
        <v>0</v>
      </c>
      <c r="L526" s="84" t="b">
        <v>0</v>
      </c>
    </row>
    <row r="527" spans="1:12" ht="15">
      <c r="A527" s="84" t="s">
        <v>3822</v>
      </c>
      <c r="B527" s="84" t="s">
        <v>4723</v>
      </c>
      <c r="C527" s="84">
        <v>2</v>
      </c>
      <c r="D527" s="118">
        <v>0.0009047218910244905</v>
      </c>
      <c r="E527" s="118">
        <v>2.2760786594797535</v>
      </c>
      <c r="F527" s="84" t="s">
        <v>4949</v>
      </c>
      <c r="G527" s="84" t="b">
        <v>0</v>
      </c>
      <c r="H527" s="84" t="b">
        <v>0</v>
      </c>
      <c r="I527" s="84" t="b">
        <v>0</v>
      </c>
      <c r="J527" s="84" t="b">
        <v>0</v>
      </c>
      <c r="K527" s="84" t="b">
        <v>0</v>
      </c>
      <c r="L527" s="84" t="b">
        <v>0</v>
      </c>
    </row>
    <row r="528" spans="1:12" ht="15">
      <c r="A528" s="84" t="s">
        <v>4723</v>
      </c>
      <c r="B528" s="84" t="s">
        <v>3819</v>
      </c>
      <c r="C528" s="84">
        <v>2</v>
      </c>
      <c r="D528" s="118">
        <v>0.0009047218910244905</v>
      </c>
      <c r="E528" s="118">
        <v>1.4934269078694336</v>
      </c>
      <c r="F528" s="84" t="s">
        <v>4949</v>
      </c>
      <c r="G528" s="84" t="b">
        <v>0</v>
      </c>
      <c r="H528" s="84" t="b">
        <v>0</v>
      </c>
      <c r="I528" s="84" t="b">
        <v>0</v>
      </c>
      <c r="J528" s="84" t="b">
        <v>0</v>
      </c>
      <c r="K528" s="84" t="b">
        <v>0</v>
      </c>
      <c r="L528" s="84" t="b">
        <v>0</v>
      </c>
    </row>
    <row r="529" spans="1:12" ht="15">
      <c r="A529" s="84" t="s">
        <v>4725</v>
      </c>
      <c r="B529" s="84" t="s">
        <v>3820</v>
      </c>
      <c r="C529" s="84">
        <v>2</v>
      </c>
      <c r="D529" s="118">
        <v>0.0009047218910244905</v>
      </c>
      <c r="E529" s="118">
        <v>1.7320106151294778</v>
      </c>
      <c r="F529" s="84" t="s">
        <v>4949</v>
      </c>
      <c r="G529" s="84" t="b">
        <v>0</v>
      </c>
      <c r="H529" s="84" t="b">
        <v>0</v>
      </c>
      <c r="I529" s="84" t="b">
        <v>0</v>
      </c>
      <c r="J529" s="84" t="b">
        <v>0</v>
      </c>
      <c r="K529" s="84" t="b">
        <v>0</v>
      </c>
      <c r="L529" s="84" t="b">
        <v>0</v>
      </c>
    </row>
    <row r="530" spans="1:12" ht="15">
      <c r="A530" s="84" t="s">
        <v>3820</v>
      </c>
      <c r="B530" s="84" t="s">
        <v>4569</v>
      </c>
      <c r="C530" s="84">
        <v>2</v>
      </c>
      <c r="D530" s="118">
        <v>0.0009047218910244905</v>
      </c>
      <c r="E530" s="118">
        <v>1.607071878521178</v>
      </c>
      <c r="F530" s="84" t="s">
        <v>4949</v>
      </c>
      <c r="G530" s="84" t="b">
        <v>0</v>
      </c>
      <c r="H530" s="84" t="b">
        <v>0</v>
      </c>
      <c r="I530" s="84" t="b">
        <v>0</v>
      </c>
      <c r="J530" s="84" t="b">
        <v>0</v>
      </c>
      <c r="K530" s="84" t="b">
        <v>0</v>
      </c>
      <c r="L530" s="84" t="b">
        <v>0</v>
      </c>
    </row>
    <row r="531" spans="1:12" ht="15">
      <c r="A531" s="84" t="s">
        <v>469</v>
      </c>
      <c r="B531" s="84" t="s">
        <v>4902</v>
      </c>
      <c r="C531" s="84">
        <v>2</v>
      </c>
      <c r="D531" s="118">
        <v>0.0009047218910244905</v>
      </c>
      <c r="E531" s="118">
        <v>2.878138650807716</v>
      </c>
      <c r="F531" s="84" t="s">
        <v>4949</v>
      </c>
      <c r="G531" s="84" t="b">
        <v>0</v>
      </c>
      <c r="H531" s="84" t="b">
        <v>0</v>
      </c>
      <c r="I531" s="84" t="b">
        <v>0</v>
      </c>
      <c r="J531" s="84" t="b">
        <v>0</v>
      </c>
      <c r="K531" s="84" t="b">
        <v>1</v>
      </c>
      <c r="L531" s="84" t="b">
        <v>0</v>
      </c>
    </row>
    <row r="532" spans="1:12" ht="15">
      <c r="A532" s="84" t="s">
        <v>4902</v>
      </c>
      <c r="B532" s="84" t="s">
        <v>4903</v>
      </c>
      <c r="C532" s="84">
        <v>2</v>
      </c>
      <c r="D532" s="118">
        <v>0.0009047218910244905</v>
      </c>
      <c r="E532" s="118">
        <v>3.3552599055273786</v>
      </c>
      <c r="F532" s="84" t="s">
        <v>4949</v>
      </c>
      <c r="G532" s="84" t="b">
        <v>0</v>
      </c>
      <c r="H532" s="84" t="b">
        <v>1</v>
      </c>
      <c r="I532" s="84" t="b">
        <v>0</v>
      </c>
      <c r="J532" s="84" t="b">
        <v>0</v>
      </c>
      <c r="K532" s="84" t="b">
        <v>0</v>
      </c>
      <c r="L532" s="84" t="b">
        <v>0</v>
      </c>
    </row>
    <row r="533" spans="1:12" ht="15">
      <c r="A533" s="84" t="s">
        <v>4903</v>
      </c>
      <c r="B533" s="84" t="s">
        <v>4726</v>
      </c>
      <c r="C533" s="84">
        <v>2</v>
      </c>
      <c r="D533" s="118">
        <v>0.0009047218910244905</v>
      </c>
      <c r="E533" s="118">
        <v>3.1791686464716973</v>
      </c>
      <c r="F533" s="84" t="s">
        <v>4949</v>
      </c>
      <c r="G533" s="84" t="b">
        <v>0</v>
      </c>
      <c r="H533" s="84" t="b">
        <v>0</v>
      </c>
      <c r="I533" s="84" t="b">
        <v>0</v>
      </c>
      <c r="J533" s="84" t="b">
        <v>1</v>
      </c>
      <c r="K533" s="84" t="b">
        <v>0</v>
      </c>
      <c r="L533" s="84" t="b">
        <v>0</v>
      </c>
    </row>
    <row r="534" spans="1:12" ht="15">
      <c r="A534" s="84" t="s">
        <v>4505</v>
      </c>
      <c r="B534" s="84" t="s">
        <v>4904</v>
      </c>
      <c r="C534" s="84">
        <v>2</v>
      </c>
      <c r="D534" s="118">
        <v>0.0009047218910244905</v>
      </c>
      <c r="E534" s="118">
        <v>2.753199914199416</v>
      </c>
      <c r="F534" s="84" t="s">
        <v>4949</v>
      </c>
      <c r="G534" s="84" t="b">
        <v>1</v>
      </c>
      <c r="H534" s="84" t="b">
        <v>0</v>
      </c>
      <c r="I534" s="84" t="b">
        <v>0</v>
      </c>
      <c r="J534" s="84" t="b">
        <v>1</v>
      </c>
      <c r="K534" s="84" t="b">
        <v>0</v>
      </c>
      <c r="L534" s="84" t="b">
        <v>0</v>
      </c>
    </row>
    <row r="535" spans="1:12" ht="15">
      <c r="A535" s="84" t="s">
        <v>274</v>
      </c>
      <c r="B535" s="84" t="s">
        <v>479</v>
      </c>
      <c r="C535" s="84">
        <v>2</v>
      </c>
      <c r="D535" s="118">
        <v>0.0009047218910244905</v>
      </c>
      <c r="E535" s="118">
        <v>3.3552599055273786</v>
      </c>
      <c r="F535" s="84" t="s">
        <v>4949</v>
      </c>
      <c r="G535" s="84" t="b">
        <v>0</v>
      </c>
      <c r="H535" s="84" t="b">
        <v>0</v>
      </c>
      <c r="I535" s="84" t="b">
        <v>0</v>
      </c>
      <c r="J535" s="84" t="b">
        <v>0</v>
      </c>
      <c r="K535" s="84" t="b">
        <v>0</v>
      </c>
      <c r="L535" s="84" t="b">
        <v>0</v>
      </c>
    </row>
    <row r="536" spans="1:12" ht="15">
      <c r="A536" s="84" t="s">
        <v>4908</v>
      </c>
      <c r="B536" s="84" t="s">
        <v>3865</v>
      </c>
      <c r="C536" s="84">
        <v>2</v>
      </c>
      <c r="D536" s="118">
        <v>0.0009047218910244905</v>
      </c>
      <c r="E536" s="118">
        <v>2.1791686464716973</v>
      </c>
      <c r="F536" s="84" t="s">
        <v>4949</v>
      </c>
      <c r="G536" s="84" t="b">
        <v>0</v>
      </c>
      <c r="H536" s="84" t="b">
        <v>0</v>
      </c>
      <c r="I536" s="84" t="b">
        <v>0</v>
      </c>
      <c r="J536" s="84" t="b">
        <v>0</v>
      </c>
      <c r="K536" s="84" t="b">
        <v>0</v>
      </c>
      <c r="L536" s="84" t="b">
        <v>0</v>
      </c>
    </row>
    <row r="537" spans="1:12" ht="15">
      <c r="A537" s="84" t="s">
        <v>3865</v>
      </c>
      <c r="B537" s="84" t="s">
        <v>4909</v>
      </c>
      <c r="C537" s="84">
        <v>2</v>
      </c>
      <c r="D537" s="118">
        <v>0.0009047218910244905</v>
      </c>
      <c r="E537" s="118">
        <v>2.1791686464716973</v>
      </c>
      <c r="F537" s="84" t="s">
        <v>4949</v>
      </c>
      <c r="G537" s="84" t="b">
        <v>0</v>
      </c>
      <c r="H537" s="84" t="b">
        <v>0</v>
      </c>
      <c r="I537" s="84" t="b">
        <v>0</v>
      </c>
      <c r="J537" s="84" t="b">
        <v>0</v>
      </c>
      <c r="K537" s="84" t="b">
        <v>0</v>
      </c>
      <c r="L537" s="84" t="b">
        <v>0</v>
      </c>
    </row>
    <row r="538" spans="1:12" ht="15">
      <c r="A538" s="84" t="s">
        <v>4909</v>
      </c>
      <c r="B538" s="84" t="s">
        <v>3840</v>
      </c>
      <c r="C538" s="84">
        <v>2</v>
      </c>
      <c r="D538" s="118">
        <v>0.0009047218910244905</v>
      </c>
      <c r="E538" s="118">
        <v>2.3775363002385306</v>
      </c>
      <c r="F538" s="84" t="s">
        <v>4949</v>
      </c>
      <c r="G538" s="84" t="b">
        <v>0</v>
      </c>
      <c r="H538" s="84" t="b">
        <v>0</v>
      </c>
      <c r="I538" s="84" t="b">
        <v>0</v>
      </c>
      <c r="J538" s="84" t="b">
        <v>0</v>
      </c>
      <c r="K538" s="84" t="b">
        <v>0</v>
      </c>
      <c r="L538" s="84" t="b">
        <v>0</v>
      </c>
    </row>
    <row r="539" spans="1:12" ht="15">
      <c r="A539" s="84" t="s">
        <v>3840</v>
      </c>
      <c r="B539" s="84" t="s">
        <v>4477</v>
      </c>
      <c r="C539" s="84">
        <v>2</v>
      </c>
      <c r="D539" s="118">
        <v>0.0009047218910244905</v>
      </c>
      <c r="E539" s="118">
        <v>1.4258409798130858</v>
      </c>
      <c r="F539" s="84" t="s">
        <v>4949</v>
      </c>
      <c r="G539" s="84" t="b">
        <v>0</v>
      </c>
      <c r="H539" s="84" t="b">
        <v>0</v>
      </c>
      <c r="I539" s="84" t="b">
        <v>0</v>
      </c>
      <c r="J539" s="84" t="b">
        <v>0</v>
      </c>
      <c r="K539" s="84" t="b">
        <v>0</v>
      </c>
      <c r="L539" s="84" t="b">
        <v>0</v>
      </c>
    </row>
    <row r="540" spans="1:12" ht="15">
      <c r="A540" s="84" t="s">
        <v>3851</v>
      </c>
      <c r="B540" s="84" t="s">
        <v>3818</v>
      </c>
      <c r="C540" s="84">
        <v>2</v>
      </c>
      <c r="D540" s="118">
        <v>0.0009047218910244905</v>
      </c>
      <c r="E540" s="118">
        <v>0.33822656622859815</v>
      </c>
      <c r="F540" s="84" t="s">
        <v>4949</v>
      </c>
      <c r="G540" s="84" t="b">
        <v>0</v>
      </c>
      <c r="H540" s="84" t="b">
        <v>0</v>
      </c>
      <c r="I540" s="84" t="b">
        <v>0</v>
      </c>
      <c r="J540" s="84" t="b">
        <v>0</v>
      </c>
      <c r="K540" s="84" t="b">
        <v>0</v>
      </c>
      <c r="L540" s="84" t="b">
        <v>0</v>
      </c>
    </row>
    <row r="541" spans="1:12" ht="15">
      <c r="A541" s="84" t="s">
        <v>4910</v>
      </c>
      <c r="B541" s="84" t="s">
        <v>3758</v>
      </c>
      <c r="C541" s="84">
        <v>2</v>
      </c>
      <c r="D541" s="118">
        <v>0.0009047218910244905</v>
      </c>
      <c r="E541" s="118">
        <v>2.5101618655131217</v>
      </c>
      <c r="F541" s="84" t="s">
        <v>4949</v>
      </c>
      <c r="G541" s="84" t="b">
        <v>0</v>
      </c>
      <c r="H541" s="84" t="b">
        <v>0</v>
      </c>
      <c r="I541" s="84" t="b">
        <v>0</v>
      </c>
      <c r="J541" s="84" t="b">
        <v>0</v>
      </c>
      <c r="K541" s="84" t="b">
        <v>0</v>
      </c>
      <c r="L541" s="84" t="b">
        <v>0</v>
      </c>
    </row>
    <row r="542" spans="1:12" ht="15">
      <c r="A542" s="84" t="s">
        <v>3851</v>
      </c>
      <c r="B542" s="84" t="s">
        <v>4911</v>
      </c>
      <c r="C542" s="84">
        <v>2</v>
      </c>
      <c r="D542" s="118">
        <v>0.0009047218910244905</v>
      </c>
      <c r="E542" s="118">
        <v>2.3552599055273786</v>
      </c>
      <c r="F542" s="84" t="s">
        <v>4949</v>
      </c>
      <c r="G542" s="84" t="b">
        <v>0</v>
      </c>
      <c r="H542" s="84" t="b">
        <v>0</v>
      </c>
      <c r="I542" s="84" t="b">
        <v>0</v>
      </c>
      <c r="J542" s="84" t="b">
        <v>1</v>
      </c>
      <c r="K542" s="84" t="b">
        <v>0</v>
      </c>
      <c r="L542" s="84" t="b">
        <v>0</v>
      </c>
    </row>
    <row r="543" spans="1:12" ht="15">
      <c r="A543" s="84" t="s">
        <v>4911</v>
      </c>
      <c r="B543" s="84" t="s">
        <v>4912</v>
      </c>
      <c r="C543" s="84">
        <v>2</v>
      </c>
      <c r="D543" s="118">
        <v>0.0009047218910244905</v>
      </c>
      <c r="E543" s="118">
        <v>3.3552599055273786</v>
      </c>
      <c r="F543" s="84" t="s">
        <v>4949</v>
      </c>
      <c r="G543" s="84" t="b">
        <v>1</v>
      </c>
      <c r="H543" s="84" t="b">
        <v>0</v>
      </c>
      <c r="I543" s="84" t="b">
        <v>0</v>
      </c>
      <c r="J543" s="84" t="b">
        <v>0</v>
      </c>
      <c r="K543" s="84" t="b">
        <v>0</v>
      </c>
      <c r="L543" s="84" t="b">
        <v>0</v>
      </c>
    </row>
    <row r="544" spans="1:12" ht="15">
      <c r="A544" s="84" t="s">
        <v>4912</v>
      </c>
      <c r="B544" s="84" t="s">
        <v>4630</v>
      </c>
      <c r="C544" s="84">
        <v>2</v>
      </c>
      <c r="D544" s="118">
        <v>0.0009047218910244905</v>
      </c>
      <c r="E544" s="118">
        <v>3.0542299098633974</v>
      </c>
      <c r="F544" s="84" t="s">
        <v>4949</v>
      </c>
      <c r="G544" s="84" t="b">
        <v>0</v>
      </c>
      <c r="H544" s="84" t="b">
        <v>0</v>
      </c>
      <c r="I544" s="84" t="b">
        <v>0</v>
      </c>
      <c r="J544" s="84" t="b">
        <v>0</v>
      </c>
      <c r="K544" s="84" t="b">
        <v>0</v>
      </c>
      <c r="L544" s="84" t="b">
        <v>0</v>
      </c>
    </row>
    <row r="545" spans="1:12" ht="15">
      <c r="A545" s="84" t="s">
        <v>4630</v>
      </c>
      <c r="B545" s="84" t="s">
        <v>3819</v>
      </c>
      <c r="C545" s="84">
        <v>2</v>
      </c>
      <c r="D545" s="118">
        <v>0.0009047218910244905</v>
      </c>
      <c r="E545" s="118">
        <v>1.3684881712611336</v>
      </c>
      <c r="F545" s="84" t="s">
        <v>4949</v>
      </c>
      <c r="G545" s="84" t="b">
        <v>0</v>
      </c>
      <c r="H545" s="84" t="b">
        <v>0</v>
      </c>
      <c r="I545" s="84" t="b">
        <v>0</v>
      </c>
      <c r="J545" s="84" t="b">
        <v>0</v>
      </c>
      <c r="K545" s="84" t="b">
        <v>0</v>
      </c>
      <c r="L545" s="84" t="b">
        <v>0</v>
      </c>
    </row>
    <row r="546" spans="1:12" ht="15">
      <c r="A546" s="84" t="s">
        <v>3819</v>
      </c>
      <c r="B546" s="84" t="s">
        <v>3840</v>
      </c>
      <c r="C546" s="84">
        <v>2</v>
      </c>
      <c r="D546" s="118">
        <v>0.0009047218910244905</v>
      </c>
      <c r="E546" s="118">
        <v>0.6873402202100171</v>
      </c>
      <c r="F546" s="84" t="s">
        <v>4949</v>
      </c>
      <c r="G546" s="84" t="b">
        <v>0</v>
      </c>
      <c r="H546" s="84" t="b">
        <v>0</v>
      </c>
      <c r="I546" s="84" t="b">
        <v>0</v>
      </c>
      <c r="J546" s="84" t="b">
        <v>0</v>
      </c>
      <c r="K546" s="84" t="b">
        <v>0</v>
      </c>
      <c r="L546" s="84" t="b">
        <v>0</v>
      </c>
    </row>
    <row r="547" spans="1:12" ht="15">
      <c r="A547" s="84" t="s">
        <v>4715</v>
      </c>
      <c r="B547" s="84" t="s">
        <v>3818</v>
      </c>
      <c r="C547" s="84">
        <v>2</v>
      </c>
      <c r="D547" s="118">
        <v>0.0009047218910244905</v>
      </c>
      <c r="E547" s="118">
        <v>1.1621353071729168</v>
      </c>
      <c r="F547" s="84" t="s">
        <v>4949</v>
      </c>
      <c r="G547" s="84" t="b">
        <v>0</v>
      </c>
      <c r="H547" s="84" t="b">
        <v>0</v>
      </c>
      <c r="I547" s="84" t="b">
        <v>0</v>
      </c>
      <c r="J547" s="84" t="b">
        <v>0</v>
      </c>
      <c r="K547" s="84" t="b">
        <v>0</v>
      </c>
      <c r="L547" s="84" t="b">
        <v>0</v>
      </c>
    </row>
    <row r="548" spans="1:12" ht="15">
      <c r="A548" s="84" t="s">
        <v>470</v>
      </c>
      <c r="B548" s="84" t="s">
        <v>4607</v>
      </c>
      <c r="C548" s="84">
        <v>2</v>
      </c>
      <c r="D548" s="118">
        <v>0.0009047218910244905</v>
      </c>
      <c r="E548" s="118">
        <v>2.878138650807716</v>
      </c>
      <c r="F548" s="84" t="s">
        <v>4949</v>
      </c>
      <c r="G548" s="84" t="b">
        <v>0</v>
      </c>
      <c r="H548" s="84" t="b">
        <v>0</v>
      </c>
      <c r="I548" s="84" t="b">
        <v>0</v>
      </c>
      <c r="J548" s="84" t="b">
        <v>0</v>
      </c>
      <c r="K548" s="84" t="b">
        <v>0</v>
      </c>
      <c r="L548" s="84" t="b">
        <v>0</v>
      </c>
    </row>
    <row r="549" spans="1:12" ht="15">
      <c r="A549" s="84" t="s">
        <v>4915</v>
      </c>
      <c r="B549" s="84" t="s">
        <v>4475</v>
      </c>
      <c r="C549" s="84">
        <v>2</v>
      </c>
      <c r="D549" s="118">
        <v>0.0010290630705635162</v>
      </c>
      <c r="E549" s="118">
        <v>2.4010173960880534</v>
      </c>
      <c r="F549" s="84" t="s">
        <v>4949</v>
      </c>
      <c r="G549" s="84" t="b">
        <v>0</v>
      </c>
      <c r="H549" s="84" t="b">
        <v>0</v>
      </c>
      <c r="I549" s="84" t="b">
        <v>0</v>
      </c>
      <c r="J549" s="84" t="b">
        <v>0</v>
      </c>
      <c r="K549" s="84" t="b">
        <v>0</v>
      </c>
      <c r="L549" s="84" t="b">
        <v>0</v>
      </c>
    </row>
    <row r="550" spans="1:12" ht="15">
      <c r="A550" s="84" t="s">
        <v>244</v>
      </c>
      <c r="B550" s="84" t="s">
        <v>4736</v>
      </c>
      <c r="C550" s="84">
        <v>2</v>
      </c>
      <c r="D550" s="118">
        <v>0.0009047218910244905</v>
      </c>
      <c r="E550" s="118">
        <v>3.3552599055273786</v>
      </c>
      <c r="F550" s="84" t="s">
        <v>4949</v>
      </c>
      <c r="G550" s="84" t="b">
        <v>0</v>
      </c>
      <c r="H550" s="84" t="b">
        <v>0</v>
      </c>
      <c r="I550" s="84" t="b">
        <v>0</v>
      </c>
      <c r="J550" s="84" t="b">
        <v>0</v>
      </c>
      <c r="K550" s="84" t="b">
        <v>0</v>
      </c>
      <c r="L550" s="84" t="b">
        <v>0</v>
      </c>
    </row>
    <row r="551" spans="1:12" ht="15">
      <c r="A551" s="84" t="s">
        <v>4743</v>
      </c>
      <c r="B551" s="84" t="s">
        <v>4917</v>
      </c>
      <c r="C551" s="84">
        <v>2</v>
      </c>
      <c r="D551" s="118">
        <v>0.0009047218910244905</v>
      </c>
      <c r="E551" s="118">
        <v>3.1791686464716973</v>
      </c>
      <c r="F551" s="84" t="s">
        <v>4949</v>
      </c>
      <c r="G551" s="84" t="b">
        <v>0</v>
      </c>
      <c r="H551" s="84" t="b">
        <v>0</v>
      </c>
      <c r="I551" s="84" t="b">
        <v>0</v>
      </c>
      <c r="J551" s="84" t="b">
        <v>0</v>
      </c>
      <c r="K551" s="84" t="b">
        <v>0</v>
      </c>
      <c r="L551" s="84" t="b">
        <v>0</v>
      </c>
    </row>
    <row r="552" spans="1:12" ht="15">
      <c r="A552" s="84" t="s">
        <v>403</v>
      </c>
      <c r="B552" s="84" t="s">
        <v>4502</v>
      </c>
      <c r="C552" s="84">
        <v>2</v>
      </c>
      <c r="D552" s="118">
        <v>0.0009047218910244905</v>
      </c>
      <c r="E552" s="118">
        <v>1.7989574047600911</v>
      </c>
      <c r="F552" s="84" t="s">
        <v>4949</v>
      </c>
      <c r="G552" s="84" t="b">
        <v>0</v>
      </c>
      <c r="H552" s="84" t="b">
        <v>0</v>
      </c>
      <c r="I552" s="84" t="b">
        <v>0</v>
      </c>
      <c r="J552" s="84" t="b">
        <v>0</v>
      </c>
      <c r="K552" s="84" t="b">
        <v>0</v>
      </c>
      <c r="L552" s="84" t="b">
        <v>0</v>
      </c>
    </row>
    <row r="553" spans="1:12" ht="15">
      <c r="A553" s="84" t="s">
        <v>4753</v>
      </c>
      <c r="B553" s="84" t="s">
        <v>3847</v>
      </c>
      <c r="C553" s="84">
        <v>2</v>
      </c>
      <c r="D553" s="118">
        <v>0.0009047218910244905</v>
      </c>
      <c r="E553" s="118">
        <v>2.1184708061180855</v>
      </c>
      <c r="F553" s="84" t="s">
        <v>4949</v>
      </c>
      <c r="G553" s="84" t="b">
        <v>0</v>
      </c>
      <c r="H553" s="84" t="b">
        <v>0</v>
      </c>
      <c r="I553" s="84" t="b">
        <v>0</v>
      </c>
      <c r="J553" s="84" t="b">
        <v>0</v>
      </c>
      <c r="K553" s="84" t="b">
        <v>0</v>
      </c>
      <c r="L553" s="84" t="b">
        <v>0</v>
      </c>
    </row>
    <row r="554" spans="1:12" ht="15">
      <c r="A554" s="84" t="s">
        <v>4500</v>
      </c>
      <c r="B554" s="84" t="s">
        <v>4920</v>
      </c>
      <c r="C554" s="84">
        <v>2</v>
      </c>
      <c r="D554" s="118">
        <v>0.0010290630705635162</v>
      </c>
      <c r="E554" s="118">
        <v>2.7020473917520347</v>
      </c>
      <c r="F554" s="84" t="s">
        <v>4949</v>
      </c>
      <c r="G554" s="84" t="b">
        <v>0</v>
      </c>
      <c r="H554" s="84" t="b">
        <v>0</v>
      </c>
      <c r="I554" s="84" t="b">
        <v>0</v>
      </c>
      <c r="J554" s="84" t="b">
        <v>0</v>
      </c>
      <c r="K554" s="84" t="b">
        <v>0</v>
      </c>
      <c r="L554" s="84" t="b">
        <v>0</v>
      </c>
    </row>
    <row r="555" spans="1:12" ht="15">
      <c r="A555" s="84" t="s">
        <v>4920</v>
      </c>
      <c r="B555" s="84" t="s">
        <v>4520</v>
      </c>
      <c r="C555" s="84">
        <v>2</v>
      </c>
      <c r="D555" s="118">
        <v>0.0010290630705635162</v>
      </c>
      <c r="E555" s="118">
        <v>2.878138650807716</v>
      </c>
      <c r="F555" s="84" t="s">
        <v>4949</v>
      </c>
      <c r="G555" s="84" t="b">
        <v>0</v>
      </c>
      <c r="H555" s="84" t="b">
        <v>0</v>
      </c>
      <c r="I555" s="84" t="b">
        <v>0</v>
      </c>
      <c r="J555" s="84" t="b">
        <v>0</v>
      </c>
      <c r="K555" s="84" t="b">
        <v>0</v>
      </c>
      <c r="L555" s="84" t="b">
        <v>0</v>
      </c>
    </row>
    <row r="556" spans="1:12" ht="15">
      <c r="A556" s="84" t="s">
        <v>233</v>
      </c>
      <c r="B556" s="84" t="s">
        <v>3881</v>
      </c>
      <c r="C556" s="84">
        <v>2</v>
      </c>
      <c r="D556" s="118">
        <v>0.0009047218910244905</v>
      </c>
      <c r="E556" s="118">
        <v>2.542346548884523</v>
      </c>
      <c r="F556" s="84" t="s">
        <v>4949</v>
      </c>
      <c r="G556" s="84" t="b">
        <v>0</v>
      </c>
      <c r="H556" s="84" t="b">
        <v>0</v>
      </c>
      <c r="I556" s="84" t="b">
        <v>0</v>
      </c>
      <c r="J556" s="84" t="b">
        <v>0</v>
      </c>
      <c r="K556" s="84" t="b">
        <v>0</v>
      </c>
      <c r="L556" s="84" t="b">
        <v>0</v>
      </c>
    </row>
    <row r="557" spans="1:12" ht="15">
      <c r="A557" s="84" t="s">
        <v>3843</v>
      </c>
      <c r="B557" s="84" t="s">
        <v>4921</v>
      </c>
      <c r="C557" s="84">
        <v>2</v>
      </c>
      <c r="D557" s="118">
        <v>0.0010290630705635162</v>
      </c>
      <c r="E557" s="118">
        <v>2.753199914199416</v>
      </c>
      <c r="F557" s="84" t="s">
        <v>4949</v>
      </c>
      <c r="G557" s="84" t="b">
        <v>0</v>
      </c>
      <c r="H557" s="84" t="b">
        <v>0</v>
      </c>
      <c r="I557" s="84" t="b">
        <v>0</v>
      </c>
      <c r="J557" s="84" t="b">
        <v>0</v>
      </c>
      <c r="K557" s="84" t="b">
        <v>0</v>
      </c>
      <c r="L557" s="84" t="b">
        <v>0</v>
      </c>
    </row>
    <row r="558" spans="1:12" ht="15">
      <c r="A558" s="84" t="s">
        <v>465</v>
      </c>
      <c r="B558" s="84" t="s">
        <v>4923</v>
      </c>
      <c r="C558" s="84">
        <v>2</v>
      </c>
      <c r="D558" s="118">
        <v>0.0009047218910244905</v>
      </c>
      <c r="E558" s="118">
        <v>3.3552599055273786</v>
      </c>
      <c r="F558" s="84" t="s">
        <v>4949</v>
      </c>
      <c r="G558" s="84" t="b">
        <v>0</v>
      </c>
      <c r="H558" s="84" t="b">
        <v>0</v>
      </c>
      <c r="I558" s="84" t="b">
        <v>0</v>
      </c>
      <c r="J558" s="84" t="b">
        <v>0</v>
      </c>
      <c r="K558" s="84" t="b">
        <v>0</v>
      </c>
      <c r="L558" s="84" t="b">
        <v>0</v>
      </c>
    </row>
    <row r="559" spans="1:12" ht="15">
      <c r="A559" s="84" t="s">
        <v>4923</v>
      </c>
      <c r="B559" s="84" t="s">
        <v>4924</v>
      </c>
      <c r="C559" s="84">
        <v>2</v>
      </c>
      <c r="D559" s="118">
        <v>0.0009047218910244905</v>
      </c>
      <c r="E559" s="118">
        <v>3.3552599055273786</v>
      </c>
      <c r="F559" s="84" t="s">
        <v>4949</v>
      </c>
      <c r="G559" s="84" t="b">
        <v>0</v>
      </c>
      <c r="H559" s="84" t="b">
        <v>0</v>
      </c>
      <c r="I559" s="84" t="b">
        <v>0</v>
      </c>
      <c r="J559" s="84" t="b">
        <v>0</v>
      </c>
      <c r="K559" s="84" t="b">
        <v>0</v>
      </c>
      <c r="L559" s="84" t="b">
        <v>0</v>
      </c>
    </row>
    <row r="560" spans="1:12" ht="15">
      <c r="A560" s="84" t="s">
        <v>4924</v>
      </c>
      <c r="B560" s="84" t="s">
        <v>4925</v>
      </c>
      <c r="C560" s="84">
        <v>2</v>
      </c>
      <c r="D560" s="118">
        <v>0.0009047218910244905</v>
      </c>
      <c r="E560" s="118">
        <v>3.3552599055273786</v>
      </c>
      <c r="F560" s="84" t="s">
        <v>4949</v>
      </c>
      <c r="G560" s="84" t="b">
        <v>0</v>
      </c>
      <c r="H560" s="84" t="b">
        <v>0</v>
      </c>
      <c r="I560" s="84" t="b">
        <v>0</v>
      </c>
      <c r="J560" s="84" t="b">
        <v>0</v>
      </c>
      <c r="K560" s="84" t="b">
        <v>0</v>
      </c>
      <c r="L560" s="84" t="b">
        <v>0</v>
      </c>
    </row>
    <row r="561" spans="1:12" ht="15">
      <c r="A561" s="84" t="s">
        <v>4925</v>
      </c>
      <c r="B561" s="84" t="s">
        <v>4717</v>
      </c>
      <c r="C561" s="84">
        <v>2</v>
      </c>
      <c r="D561" s="118">
        <v>0.0009047218910244905</v>
      </c>
      <c r="E561" s="118">
        <v>3.1791686464716973</v>
      </c>
      <c r="F561" s="84" t="s">
        <v>4949</v>
      </c>
      <c r="G561" s="84" t="b">
        <v>0</v>
      </c>
      <c r="H561" s="84" t="b">
        <v>0</v>
      </c>
      <c r="I561" s="84" t="b">
        <v>0</v>
      </c>
      <c r="J561" s="84" t="b">
        <v>0</v>
      </c>
      <c r="K561" s="84" t="b">
        <v>0</v>
      </c>
      <c r="L561" s="84" t="b">
        <v>0</v>
      </c>
    </row>
    <row r="562" spans="1:12" ht="15">
      <c r="A562" s="84" t="s">
        <v>4717</v>
      </c>
      <c r="B562" s="84" t="s">
        <v>3818</v>
      </c>
      <c r="C562" s="84">
        <v>2</v>
      </c>
      <c r="D562" s="118">
        <v>0.0009047218910244905</v>
      </c>
      <c r="E562" s="118">
        <v>1.1621353071729168</v>
      </c>
      <c r="F562" s="84" t="s">
        <v>4949</v>
      </c>
      <c r="G562" s="84" t="b">
        <v>0</v>
      </c>
      <c r="H562" s="84" t="b">
        <v>0</v>
      </c>
      <c r="I562" s="84" t="b">
        <v>0</v>
      </c>
      <c r="J562" s="84" t="b">
        <v>0</v>
      </c>
      <c r="K562" s="84" t="b">
        <v>0</v>
      </c>
      <c r="L562" s="84" t="b">
        <v>0</v>
      </c>
    </row>
    <row r="563" spans="1:12" ht="15">
      <c r="A563" s="84" t="s">
        <v>224</v>
      </c>
      <c r="B563" s="84" t="s">
        <v>4500</v>
      </c>
      <c r="C563" s="84">
        <v>2</v>
      </c>
      <c r="D563" s="118">
        <v>0.0009047218910244905</v>
      </c>
      <c r="E563" s="118">
        <v>2.4801986421356785</v>
      </c>
      <c r="F563" s="84" t="s">
        <v>4949</v>
      </c>
      <c r="G563" s="84" t="b">
        <v>0</v>
      </c>
      <c r="H563" s="84" t="b">
        <v>0</v>
      </c>
      <c r="I563" s="84" t="b">
        <v>0</v>
      </c>
      <c r="J563" s="84" t="b">
        <v>0</v>
      </c>
      <c r="K563" s="84" t="b">
        <v>0</v>
      </c>
      <c r="L563" s="84" t="b">
        <v>0</v>
      </c>
    </row>
    <row r="564" spans="1:12" ht="15">
      <c r="A564" s="84" t="s">
        <v>4491</v>
      </c>
      <c r="B564" s="84" t="s">
        <v>4928</v>
      </c>
      <c r="C564" s="84">
        <v>2</v>
      </c>
      <c r="D564" s="118">
        <v>0.0009047218910244905</v>
      </c>
      <c r="E564" s="118">
        <v>2.6562899011913594</v>
      </c>
      <c r="F564" s="84" t="s">
        <v>4949</v>
      </c>
      <c r="G564" s="84" t="b">
        <v>0</v>
      </c>
      <c r="H564" s="84" t="b">
        <v>0</v>
      </c>
      <c r="I564" s="84" t="b">
        <v>0</v>
      </c>
      <c r="J564" s="84" t="b">
        <v>0</v>
      </c>
      <c r="K564" s="84" t="b">
        <v>0</v>
      </c>
      <c r="L564" s="84" t="b">
        <v>0</v>
      </c>
    </row>
    <row r="565" spans="1:12" ht="15">
      <c r="A565" s="84" t="s">
        <v>4934</v>
      </c>
      <c r="B565" s="84" t="s">
        <v>4935</v>
      </c>
      <c r="C565" s="84">
        <v>2</v>
      </c>
      <c r="D565" s="118">
        <v>0.0009047218910244905</v>
      </c>
      <c r="E565" s="118">
        <v>3.3552599055273786</v>
      </c>
      <c r="F565" s="84" t="s">
        <v>4949</v>
      </c>
      <c r="G565" s="84" t="b">
        <v>0</v>
      </c>
      <c r="H565" s="84" t="b">
        <v>0</v>
      </c>
      <c r="I565" s="84" t="b">
        <v>0</v>
      </c>
      <c r="J565" s="84" t="b">
        <v>0</v>
      </c>
      <c r="K565" s="84" t="b">
        <v>0</v>
      </c>
      <c r="L565" s="84" t="b">
        <v>0</v>
      </c>
    </row>
    <row r="566" spans="1:12" ht="15">
      <c r="A566" s="84" t="s">
        <v>4935</v>
      </c>
      <c r="B566" s="84" t="s">
        <v>4936</v>
      </c>
      <c r="C566" s="84">
        <v>2</v>
      </c>
      <c r="D566" s="118">
        <v>0.0009047218910244905</v>
      </c>
      <c r="E566" s="118">
        <v>3.3552599055273786</v>
      </c>
      <c r="F566" s="84" t="s">
        <v>4949</v>
      </c>
      <c r="G566" s="84" t="b">
        <v>0</v>
      </c>
      <c r="H566" s="84" t="b">
        <v>0</v>
      </c>
      <c r="I566" s="84" t="b">
        <v>0</v>
      </c>
      <c r="J566" s="84" t="b">
        <v>0</v>
      </c>
      <c r="K566" s="84" t="b">
        <v>0</v>
      </c>
      <c r="L566" s="84" t="b">
        <v>0</v>
      </c>
    </row>
    <row r="567" spans="1:12" ht="15">
      <c r="A567" s="84" t="s">
        <v>4936</v>
      </c>
      <c r="B567" s="84" t="s">
        <v>4937</v>
      </c>
      <c r="C567" s="84">
        <v>2</v>
      </c>
      <c r="D567" s="118">
        <v>0.0009047218910244905</v>
      </c>
      <c r="E567" s="118">
        <v>3.3552599055273786</v>
      </c>
      <c r="F567" s="84" t="s">
        <v>4949</v>
      </c>
      <c r="G567" s="84" t="b">
        <v>0</v>
      </c>
      <c r="H567" s="84" t="b">
        <v>0</v>
      </c>
      <c r="I567" s="84" t="b">
        <v>0</v>
      </c>
      <c r="J567" s="84" t="b">
        <v>0</v>
      </c>
      <c r="K567" s="84" t="b">
        <v>0</v>
      </c>
      <c r="L567" s="84" t="b">
        <v>0</v>
      </c>
    </row>
    <row r="568" spans="1:12" ht="15">
      <c r="A568" s="84" t="s">
        <v>4937</v>
      </c>
      <c r="B568" s="84" t="s">
        <v>4485</v>
      </c>
      <c r="C568" s="84">
        <v>2</v>
      </c>
      <c r="D568" s="118">
        <v>0.0009047218910244905</v>
      </c>
      <c r="E568" s="118">
        <v>2.6148972160331345</v>
      </c>
      <c r="F568" s="84" t="s">
        <v>4949</v>
      </c>
      <c r="G568" s="84" t="b">
        <v>0</v>
      </c>
      <c r="H568" s="84" t="b">
        <v>0</v>
      </c>
      <c r="I568" s="84" t="b">
        <v>0</v>
      </c>
      <c r="J568" s="84" t="b">
        <v>0</v>
      </c>
      <c r="K568" s="84" t="b">
        <v>0</v>
      </c>
      <c r="L568" s="84" t="b">
        <v>0</v>
      </c>
    </row>
    <row r="569" spans="1:12" ht="15">
      <c r="A569" s="84" t="s">
        <v>4485</v>
      </c>
      <c r="B569" s="84" t="s">
        <v>4938</v>
      </c>
      <c r="C569" s="84">
        <v>2</v>
      </c>
      <c r="D569" s="118">
        <v>0.0009047218910244905</v>
      </c>
      <c r="E569" s="118">
        <v>2.6148972160331345</v>
      </c>
      <c r="F569" s="84" t="s">
        <v>4949</v>
      </c>
      <c r="G569" s="84" t="b">
        <v>0</v>
      </c>
      <c r="H569" s="84" t="b">
        <v>0</v>
      </c>
      <c r="I569" s="84" t="b">
        <v>0</v>
      </c>
      <c r="J569" s="84" t="b">
        <v>0</v>
      </c>
      <c r="K569" s="84" t="b">
        <v>0</v>
      </c>
      <c r="L569" s="84" t="b">
        <v>0</v>
      </c>
    </row>
    <row r="570" spans="1:12" ht="15">
      <c r="A570" s="84" t="s">
        <v>4938</v>
      </c>
      <c r="B570" s="84" t="s">
        <v>1760</v>
      </c>
      <c r="C570" s="84">
        <v>2</v>
      </c>
      <c r="D570" s="118">
        <v>0.0009047218910244905</v>
      </c>
      <c r="E570" s="118">
        <v>3.1791686464716973</v>
      </c>
      <c r="F570" s="84" t="s">
        <v>4949</v>
      </c>
      <c r="G570" s="84" t="b">
        <v>0</v>
      </c>
      <c r="H570" s="84" t="b">
        <v>0</v>
      </c>
      <c r="I570" s="84" t="b">
        <v>0</v>
      </c>
      <c r="J570" s="84" t="b">
        <v>0</v>
      </c>
      <c r="K570" s="84" t="b">
        <v>0</v>
      </c>
      <c r="L570" s="84" t="b">
        <v>0</v>
      </c>
    </row>
    <row r="571" spans="1:12" ht="15">
      <c r="A571" s="84" t="s">
        <v>1760</v>
      </c>
      <c r="B571" s="84" t="s">
        <v>4939</v>
      </c>
      <c r="C571" s="84">
        <v>2</v>
      </c>
      <c r="D571" s="118">
        <v>0.0009047218910244905</v>
      </c>
      <c r="E571" s="118">
        <v>3.1791686464716973</v>
      </c>
      <c r="F571" s="84" t="s">
        <v>4949</v>
      </c>
      <c r="G571" s="84" t="b">
        <v>0</v>
      </c>
      <c r="H571" s="84" t="b">
        <v>0</v>
      </c>
      <c r="I571" s="84" t="b">
        <v>0</v>
      </c>
      <c r="J571" s="84" t="b">
        <v>0</v>
      </c>
      <c r="K571" s="84" t="b">
        <v>0</v>
      </c>
      <c r="L571" s="84" t="b">
        <v>0</v>
      </c>
    </row>
    <row r="572" spans="1:12" ht="15">
      <c r="A572" s="84" t="s">
        <v>4939</v>
      </c>
      <c r="B572" s="84" t="s">
        <v>4940</v>
      </c>
      <c r="C572" s="84">
        <v>2</v>
      </c>
      <c r="D572" s="118">
        <v>0.0009047218910244905</v>
      </c>
      <c r="E572" s="118">
        <v>3.3552599055273786</v>
      </c>
      <c r="F572" s="84" t="s">
        <v>4949</v>
      </c>
      <c r="G572" s="84" t="b">
        <v>0</v>
      </c>
      <c r="H572" s="84" t="b">
        <v>0</v>
      </c>
      <c r="I572" s="84" t="b">
        <v>0</v>
      </c>
      <c r="J572" s="84" t="b">
        <v>0</v>
      </c>
      <c r="K572" s="84" t="b">
        <v>0</v>
      </c>
      <c r="L572" s="84" t="b">
        <v>0</v>
      </c>
    </row>
    <row r="573" spans="1:12" ht="15">
      <c r="A573" s="84" t="s">
        <v>4940</v>
      </c>
      <c r="B573" s="84" t="s">
        <v>4566</v>
      </c>
      <c r="C573" s="84">
        <v>2</v>
      </c>
      <c r="D573" s="118">
        <v>0.0009047218910244905</v>
      </c>
      <c r="E573" s="118">
        <v>3.0542299098633974</v>
      </c>
      <c r="F573" s="84" t="s">
        <v>4949</v>
      </c>
      <c r="G573" s="84" t="b">
        <v>0</v>
      </c>
      <c r="H573" s="84" t="b">
        <v>0</v>
      </c>
      <c r="I573" s="84" t="b">
        <v>0</v>
      </c>
      <c r="J573" s="84" t="b">
        <v>0</v>
      </c>
      <c r="K573" s="84" t="b">
        <v>0</v>
      </c>
      <c r="L573" s="84" t="b">
        <v>0</v>
      </c>
    </row>
    <row r="574" spans="1:12" ht="15">
      <c r="A574" s="84" t="s">
        <v>4566</v>
      </c>
      <c r="B574" s="84" t="s">
        <v>4941</v>
      </c>
      <c r="C574" s="84">
        <v>2</v>
      </c>
      <c r="D574" s="118">
        <v>0.0009047218910244905</v>
      </c>
      <c r="E574" s="118">
        <v>2.9573198968553407</v>
      </c>
      <c r="F574" s="84" t="s">
        <v>4949</v>
      </c>
      <c r="G574" s="84" t="b">
        <v>0</v>
      </c>
      <c r="H574" s="84" t="b">
        <v>0</v>
      </c>
      <c r="I574" s="84" t="b">
        <v>0</v>
      </c>
      <c r="J574" s="84" t="b">
        <v>0</v>
      </c>
      <c r="K574" s="84" t="b">
        <v>0</v>
      </c>
      <c r="L574" s="84" t="b">
        <v>0</v>
      </c>
    </row>
    <row r="575" spans="1:12" ht="15">
      <c r="A575" s="84" t="s">
        <v>4941</v>
      </c>
      <c r="B575" s="84" t="s">
        <v>4942</v>
      </c>
      <c r="C575" s="84">
        <v>2</v>
      </c>
      <c r="D575" s="118">
        <v>0.0009047218910244905</v>
      </c>
      <c r="E575" s="118">
        <v>3.3552599055273786</v>
      </c>
      <c r="F575" s="84" t="s">
        <v>4949</v>
      </c>
      <c r="G575" s="84" t="b">
        <v>0</v>
      </c>
      <c r="H575" s="84" t="b">
        <v>0</v>
      </c>
      <c r="I575" s="84" t="b">
        <v>0</v>
      </c>
      <c r="J575" s="84" t="b">
        <v>0</v>
      </c>
      <c r="K575" s="84" t="b">
        <v>0</v>
      </c>
      <c r="L575" s="84" t="b">
        <v>0</v>
      </c>
    </row>
    <row r="576" spans="1:12" ht="15">
      <c r="A576" s="84" t="s">
        <v>4942</v>
      </c>
      <c r="B576" s="84" t="s">
        <v>4943</v>
      </c>
      <c r="C576" s="84">
        <v>2</v>
      </c>
      <c r="D576" s="118">
        <v>0.0009047218910244905</v>
      </c>
      <c r="E576" s="118">
        <v>3.3552599055273786</v>
      </c>
      <c r="F576" s="84" t="s">
        <v>4949</v>
      </c>
      <c r="G576" s="84" t="b">
        <v>0</v>
      </c>
      <c r="H576" s="84" t="b">
        <v>0</v>
      </c>
      <c r="I576" s="84" t="b">
        <v>0</v>
      </c>
      <c r="J576" s="84" t="b">
        <v>0</v>
      </c>
      <c r="K576" s="84" t="b">
        <v>0</v>
      </c>
      <c r="L576" s="84" t="b">
        <v>0</v>
      </c>
    </row>
    <row r="577" spans="1:12" ht="15">
      <c r="A577" s="84" t="s">
        <v>4943</v>
      </c>
      <c r="B577" s="84" t="s">
        <v>3818</v>
      </c>
      <c r="C577" s="84">
        <v>2</v>
      </c>
      <c r="D577" s="118">
        <v>0.0009047218910244905</v>
      </c>
      <c r="E577" s="118">
        <v>1.3382265662285981</v>
      </c>
      <c r="F577" s="84" t="s">
        <v>4949</v>
      </c>
      <c r="G577" s="84" t="b">
        <v>0</v>
      </c>
      <c r="H577" s="84" t="b">
        <v>0</v>
      </c>
      <c r="I577" s="84" t="b">
        <v>0</v>
      </c>
      <c r="J577" s="84" t="b">
        <v>0</v>
      </c>
      <c r="K577" s="84" t="b">
        <v>0</v>
      </c>
      <c r="L577" s="84" t="b">
        <v>0</v>
      </c>
    </row>
    <row r="578" spans="1:12" ht="15">
      <c r="A578" s="84" t="s">
        <v>4944</v>
      </c>
      <c r="B578" s="84" t="s">
        <v>4503</v>
      </c>
      <c r="C578" s="84">
        <v>2</v>
      </c>
      <c r="D578" s="118">
        <v>0.0009047218910244905</v>
      </c>
      <c r="E578" s="118">
        <v>2.7020473917520347</v>
      </c>
      <c r="F578" s="84" t="s">
        <v>4949</v>
      </c>
      <c r="G578" s="84" t="b">
        <v>0</v>
      </c>
      <c r="H578" s="84" t="b">
        <v>0</v>
      </c>
      <c r="I578" s="84" t="b">
        <v>0</v>
      </c>
      <c r="J578" s="84" t="b">
        <v>0</v>
      </c>
      <c r="K578" s="84" t="b">
        <v>0</v>
      </c>
      <c r="L578" s="84" t="b">
        <v>0</v>
      </c>
    </row>
    <row r="579" spans="1:12" ht="15">
      <c r="A579" s="84" t="s">
        <v>4570</v>
      </c>
      <c r="B579" s="84" t="s">
        <v>746</v>
      </c>
      <c r="C579" s="84">
        <v>2</v>
      </c>
      <c r="D579" s="118">
        <v>0.0009047218910244905</v>
      </c>
      <c r="E579" s="118">
        <v>2.1791686464716973</v>
      </c>
      <c r="F579" s="84" t="s">
        <v>4949</v>
      </c>
      <c r="G579" s="84" t="b">
        <v>0</v>
      </c>
      <c r="H579" s="84" t="b">
        <v>0</v>
      </c>
      <c r="I579" s="84" t="b">
        <v>0</v>
      </c>
      <c r="J579" s="84" t="b">
        <v>0</v>
      </c>
      <c r="K579" s="84" t="b">
        <v>0</v>
      </c>
      <c r="L579" s="84" t="b">
        <v>0</v>
      </c>
    </row>
    <row r="580" spans="1:12" ht="15">
      <c r="A580" s="84" t="s">
        <v>746</v>
      </c>
      <c r="B580" s="84" t="s">
        <v>4764</v>
      </c>
      <c r="C580" s="84">
        <v>2</v>
      </c>
      <c r="D580" s="118">
        <v>0.0009047218910244905</v>
      </c>
      <c r="E580" s="118">
        <v>2.438805956977453</v>
      </c>
      <c r="F580" s="84" t="s">
        <v>4949</v>
      </c>
      <c r="G580" s="84" t="b">
        <v>0</v>
      </c>
      <c r="H580" s="84" t="b">
        <v>0</v>
      </c>
      <c r="I580" s="84" t="b">
        <v>0</v>
      </c>
      <c r="J580" s="84" t="b">
        <v>0</v>
      </c>
      <c r="K580" s="84" t="b">
        <v>0</v>
      </c>
      <c r="L580" s="84" t="b">
        <v>0</v>
      </c>
    </row>
    <row r="581" spans="1:12" ht="15">
      <c r="A581" s="84" t="s">
        <v>4765</v>
      </c>
      <c r="B581" s="84" t="s">
        <v>4766</v>
      </c>
      <c r="C581" s="84">
        <v>2</v>
      </c>
      <c r="D581" s="118">
        <v>0.0009047218910244905</v>
      </c>
      <c r="E581" s="118">
        <v>3.003077387416016</v>
      </c>
      <c r="F581" s="84" t="s">
        <v>4949</v>
      </c>
      <c r="G581" s="84" t="b">
        <v>1</v>
      </c>
      <c r="H581" s="84" t="b">
        <v>0</v>
      </c>
      <c r="I581" s="84" t="b">
        <v>0</v>
      </c>
      <c r="J581" s="84" t="b">
        <v>0</v>
      </c>
      <c r="K581" s="84" t="b">
        <v>0</v>
      </c>
      <c r="L581" s="84" t="b">
        <v>0</v>
      </c>
    </row>
    <row r="582" spans="1:12" ht="15">
      <c r="A582" s="84" t="s">
        <v>4493</v>
      </c>
      <c r="B582" s="84" t="s">
        <v>4519</v>
      </c>
      <c r="C582" s="84">
        <v>2</v>
      </c>
      <c r="D582" s="118">
        <v>0.0009047218910244905</v>
      </c>
      <c r="E582" s="118">
        <v>2.112221856841084</v>
      </c>
      <c r="F582" s="84" t="s">
        <v>4949</v>
      </c>
      <c r="G582" s="84" t="b">
        <v>0</v>
      </c>
      <c r="H582" s="84" t="b">
        <v>0</v>
      </c>
      <c r="I582" s="84" t="b">
        <v>0</v>
      </c>
      <c r="J582" s="84" t="b">
        <v>0</v>
      </c>
      <c r="K582" s="84" t="b">
        <v>0</v>
      </c>
      <c r="L582" s="84" t="b">
        <v>0</v>
      </c>
    </row>
    <row r="583" spans="1:12" ht="15">
      <c r="A583" s="84" t="s">
        <v>4764</v>
      </c>
      <c r="B583" s="84" t="s">
        <v>4765</v>
      </c>
      <c r="C583" s="84">
        <v>2</v>
      </c>
      <c r="D583" s="118">
        <v>0.0009047218910244905</v>
      </c>
      <c r="E583" s="118">
        <v>3.003077387416016</v>
      </c>
      <c r="F583" s="84" t="s">
        <v>4949</v>
      </c>
      <c r="G583" s="84" t="b">
        <v>0</v>
      </c>
      <c r="H583" s="84" t="b">
        <v>0</v>
      </c>
      <c r="I583" s="84" t="b">
        <v>0</v>
      </c>
      <c r="J583" s="84" t="b">
        <v>1</v>
      </c>
      <c r="K583" s="84" t="b">
        <v>0</v>
      </c>
      <c r="L583" s="84" t="b">
        <v>0</v>
      </c>
    </row>
    <row r="584" spans="1:12" ht="15">
      <c r="A584" s="84" t="s">
        <v>4766</v>
      </c>
      <c r="B584" s="84" t="s">
        <v>3864</v>
      </c>
      <c r="C584" s="84">
        <v>2</v>
      </c>
      <c r="D584" s="118">
        <v>0.0009047218910244905</v>
      </c>
      <c r="E584" s="118">
        <v>2.0822586334636406</v>
      </c>
      <c r="F584" s="84" t="s">
        <v>4949</v>
      </c>
      <c r="G584" s="84" t="b">
        <v>0</v>
      </c>
      <c r="H584" s="84" t="b">
        <v>0</v>
      </c>
      <c r="I584" s="84" t="b">
        <v>0</v>
      </c>
      <c r="J584" s="84" t="b">
        <v>0</v>
      </c>
      <c r="K584" s="84" t="b">
        <v>0</v>
      </c>
      <c r="L584" s="84" t="b">
        <v>0</v>
      </c>
    </row>
    <row r="585" spans="1:12" ht="15">
      <c r="A585" s="84" t="s">
        <v>3824</v>
      </c>
      <c r="B585" s="84" t="s">
        <v>3825</v>
      </c>
      <c r="C585" s="84">
        <v>36</v>
      </c>
      <c r="D585" s="118">
        <v>0</v>
      </c>
      <c r="E585" s="118">
        <v>1.0940050223646494</v>
      </c>
      <c r="F585" s="84" t="s">
        <v>3648</v>
      </c>
      <c r="G585" s="84" t="b">
        <v>0</v>
      </c>
      <c r="H585" s="84" t="b">
        <v>0</v>
      </c>
      <c r="I585" s="84" t="b">
        <v>0</v>
      </c>
      <c r="J585" s="84" t="b">
        <v>0</v>
      </c>
      <c r="K585" s="84" t="b">
        <v>0</v>
      </c>
      <c r="L585" s="84" t="b">
        <v>0</v>
      </c>
    </row>
    <row r="586" spans="1:12" ht="15">
      <c r="A586" s="84" t="s">
        <v>3825</v>
      </c>
      <c r="B586" s="84" t="s">
        <v>3819</v>
      </c>
      <c r="C586" s="84">
        <v>36</v>
      </c>
      <c r="D586" s="118">
        <v>0</v>
      </c>
      <c r="E586" s="118">
        <v>0.7929750267006681</v>
      </c>
      <c r="F586" s="84" t="s">
        <v>3648</v>
      </c>
      <c r="G586" s="84" t="b">
        <v>0</v>
      </c>
      <c r="H586" s="84" t="b">
        <v>0</v>
      </c>
      <c r="I586" s="84" t="b">
        <v>0</v>
      </c>
      <c r="J586" s="84" t="b">
        <v>0</v>
      </c>
      <c r="K586" s="84" t="b">
        <v>0</v>
      </c>
      <c r="L586" s="84" t="b">
        <v>0</v>
      </c>
    </row>
    <row r="587" spans="1:12" ht="15">
      <c r="A587" s="84" t="s">
        <v>3819</v>
      </c>
      <c r="B587" s="84" t="s">
        <v>3826</v>
      </c>
      <c r="C587" s="84">
        <v>36</v>
      </c>
      <c r="D587" s="118">
        <v>0</v>
      </c>
      <c r="E587" s="118">
        <v>0.7929750267006681</v>
      </c>
      <c r="F587" s="84" t="s">
        <v>3648</v>
      </c>
      <c r="G587" s="84" t="b">
        <v>0</v>
      </c>
      <c r="H587" s="84" t="b">
        <v>0</v>
      </c>
      <c r="I587" s="84" t="b">
        <v>0</v>
      </c>
      <c r="J587" s="84" t="b">
        <v>0</v>
      </c>
      <c r="K587" s="84" t="b">
        <v>0</v>
      </c>
      <c r="L587" s="84" t="b">
        <v>0</v>
      </c>
    </row>
    <row r="588" spans="1:12" ht="15">
      <c r="A588" s="84" t="s">
        <v>3826</v>
      </c>
      <c r="B588" s="84" t="s">
        <v>3827</v>
      </c>
      <c r="C588" s="84">
        <v>36</v>
      </c>
      <c r="D588" s="118">
        <v>0</v>
      </c>
      <c r="E588" s="118">
        <v>1.0940050223646494</v>
      </c>
      <c r="F588" s="84" t="s">
        <v>3648</v>
      </c>
      <c r="G588" s="84" t="b">
        <v>0</v>
      </c>
      <c r="H588" s="84" t="b">
        <v>0</v>
      </c>
      <c r="I588" s="84" t="b">
        <v>0</v>
      </c>
      <c r="J588" s="84" t="b">
        <v>0</v>
      </c>
      <c r="K588" s="84" t="b">
        <v>0</v>
      </c>
      <c r="L588" s="84" t="b">
        <v>0</v>
      </c>
    </row>
    <row r="589" spans="1:12" ht="15">
      <c r="A589" s="84" t="s">
        <v>3827</v>
      </c>
      <c r="B589" s="84" t="s">
        <v>494</v>
      </c>
      <c r="C589" s="84">
        <v>36</v>
      </c>
      <c r="D589" s="118">
        <v>0</v>
      </c>
      <c r="E589" s="118">
        <v>1.0940050223646494</v>
      </c>
      <c r="F589" s="84" t="s">
        <v>3648</v>
      </c>
      <c r="G589" s="84" t="b">
        <v>0</v>
      </c>
      <c r="H589" s="84" t="b">
        <v>0</v>
      </c>
      <c r="I589" s="84" t="b">
        <v>0</v>
      </c>
      <c r="J589" s="84" t="b">
        <v>0</v>
      </c>
      <c r="K589" s="84" t="b">
        <v>0</v>
      </c>
      <c r="L589" s="84" t="b">
        <v>0</v>
      </c>
    </row>
    <row r="590" spans="1:12" ht="15">
      <c r="A590" s="84" t="s">
        <v>494</v>
      </c>
      <c r="B590" s="84" t="s">
        <v>3828</v>
      </c>
      <c r="C590" s="84">
        <v>36</v>
      </c>
      <c r="D590" s="118">
        <v>0</v>
      </c>
      <c r="E590" s="118">
        <v>1.0940050223646494</v>
      </c>
      <c r="F590" s="84" t="s">
        <v>3648</v>
      </c>
      <c r="G590" s="84" t="b">
        <v>0</v>
      </c>
      <c r="H590" s="84" t="b">
        <v>0</v>
      </c>
      <c r="I590" s="84" t="b">
        <v>0</v>
      </c>
      <c r="J590" s="84" t="b">
        <v>0</v>
      </c>
      <c r="K590" s="84" t="b">
        <v>0</v>
      </c>
      <c r="L590" s="84" t="b">
        <v>0</v>
      </c>
    </row>
    <row r="591" spans="1:12" ht="15">
      <c r="A591" s="84" t="s">
        <v>3828</v>
      </c>
      <c r="B591" s="84" t="s">
        <v>493</v>
      </c>
      <c r="C591" s="84">
        <v>36</v>
      </c>
      <c r="D591" s="118">
        <v>0</v>
      </c>
      <c r="E591" s="118">
        <v>1.0940050223646494</v>
      </c>
      <c r="F591" s="84" t="s">
        <v>3648</v>
      </c>
      <c r="G591" s="84" t="b">
        <v>0</v>
      </c>
      <c r="H591" s="84" t="b">
        <v>0</v>
      </c>
      <c r="I591" s="84" t="b">
        <v>0</v>
      </c>
      <c r="J591" s="84" t="b">
        <v>0</v>
      </c>
      <c r="K591" s="84" t="b">
        <v>0</v>
      </c>
      <c r="L591" s="84" t="b">
        <v>0</v>
      </c>
    </row>
    <row r="592" spans="1:12" ht="15">
      <c r="A592" s="84" t="s">
        <v>493</v>
      </c>
      <c r="B592" s="84" t="s">
        <v>3829</v>
      </c>
      <c r="C592" s="84">
        <v>36</v>
      </c>
      <c r="D592" s="118">
        <v>0</v>
      </c>
      <c r="E592" s="118">
        <v>1.0940050223646494</v>
      </c>
      <c r="F592" s="84" t="s">
        <v>3648</v>
      </c>
      <c r="G592" s="84" t="b">
        <v>0</v>
      </c>
      <c r="H592" s="84" t="b">
        <v>0</v>
      </c>
      <c r="I592" s="84" t="b">
        <v>0</v>
      </c>
      <c r="J592" s="84" t="b">
        <v>0</v>
      </c>
      <c r="K592" s="84" t="b">
        <v>0</v>
      </c>
      <c r="L592" s="84" t="b">
        <v>0</v>
      </c>
    </row>
    <row r="593" spans="1:12" ht="15">
      <c r="A593" s="84" t="s">
        <v>3829</v>
      </c>
      <c r="B593" s="84" t="s">
        <v>3830</v>
      </c>
      <c r="C593" s="84">
        <v>36</v>
      </c>
      <c r="D593" s="118">
        <v>0</v>
      </c>
      <c r="E593" s="118">
        <v>1.0940050223646494</v>
      </c>
      <c r="F593" s="84" t="s">
        <v>3648</v>
      </c>
      <c r="G593" s="84" t="b">
        <v>0</v>
      </c>
      <c r="H593" s="84" t="b">
        <v>0</v>
      </c>
      <c r="I593" s="84" t="b">
        <v>0</v>
      </c>
      <c r="J593" s="84" t="b">
        <v>0</v>
      </c>
      <c r="K593" s="84" t="b">
        <v>0</v>
      </c>
      <c r="L593" s="84" t="b">
        <v>0</v>
      </c>
    </row>
    <row r="594" spans="1:12" ht="15">
      <c r="A594" s="84" t="s">
        <v>3830</v>
      </c>
      <c r="B594" s="84" t="s">
        <v>3819</v>
      </c>
      <c r="C594" s="84">
        <v>36</v>
      </c>
      <c r="D594" s="118">
        <v>0</v>
      </c>
      <c r="E594" s="118">
        <v>0.7929750267006681</v>
      </c>
      <c r="F594" s="84" t="s">
        <v>3648</v>
      </c>
      <c r="G594" s="84" t="b">
        <v>0</v>
      </c>
      <c r="H594" s="84" t="b">
        <v>0</v>
      </c>
      <c r="I594" s="84" t="b">
        <v>0</v>
      </c>
      <c r="J594" s="84" t="b">
        <v>0</v>
      </c>
      <c r="K594" s="84" t="b">
        <v>0</v>
      </c>
      <c r="L594" s="84" t="b">
        <v>0</v>
      </c>
    </row>
    <row r="595" spans="1:12" ht="15">
      <c r="A595" s="84" t="s">
        <v>434</v>
      </c>
      <c r="B595" s="84" t="s">
        <v>3824</v>
      </c>
      <c r="C595" s="84">
        <v>35</v>
      </c>
      <c r="D595" s="118">
        <v>0.0008865548128269265</v>
      </c>
      <c r="E595" s="118">
        <v>1.106239478781661</v>
      </c>
      <c r="F595" s="84" t="s">
        <v>3648</v>
      </c>
      <c r="G595" s="84" t="b">
        <v>0</v>
      </c>
      <c r="H595" s="84" t="b">
        <v>0</v>
      </c>
      <c r="I595" s="84" t="b">
        <v>0</v>
      </c>
      <c r="J595" s="84" t="b">
        <v>0</v>
      </c>
      <c r="K595" s="84" t="b">
        <v>0</v>
      </c>
      <c r="L595" s="84" t="b">
        <v>0</v>
      </c>
    </row>
    <row r="596" spans="1:12" ht="15">
      <c r="A596" s="84" t="s">
        <v>3819</v>
      </c>
      <c r="B596" s="84" t="s">
        <v>4471</v>
      </c>
      <c r="C596" s="84">
        <v>35</v>
      </c>
      <c r="D596" s="118">
        <v>0.0008865548128269265</v>
      </c>
      <c r="E596" s="118">
        <v>0.7929750267006681</v>
      </c>
      <c r="F596" s="84" t="s">
        <v>3648</v>
      </c>
      <c r="G596" s="84" t="b">
        <v>0</v>
      </c>
      <c r="H596" s="84" t="b">
        <v>0</v>
      </c>
      <c r="I596" s="84" t="b">
        <v>0</v>
      </c>
      <c r="J596" s="84" t="b">
        <v>0</v>
      </c>
      <c r="K596" s="84" t="b">
        <v>0</v>
      </c>
      <c r="L596" s="84" t="b">
        <v>0</v>
      </c>
    </row>
    <row r="597" spans="1:12" ht="15">
      <c r="A597" s="84" t="s">
        <v>3818</v>
      </c>
      <c r="B597" s="84" t="s">
        <v>3820</v>
      </c>
      <c r="C597" s="84">
        <v>31</v>
      </c>
      <c r="D597" s="118">
        <v>0.002596312984232682</v>
      </c>
      <c r="E597" s="118">
        <v>1.0641747434226736</v>
      </c>
      <c r="F597" s="84" t="s">
        <v>3649</v>
      </c>
      <c r="G597" s="84" t="b">
        <v>0</v>
      </c>
      <c r="H597" s="84" t="b">
        <v>0</v>
      </c>
      <c r="I597" s="84" t="b">
        <v>0</v>
      </c>
      <c r="J597" s="84" t="b">
        <v>0</v>
      </c>
      <c r="K597" s="84" t="b">
        <v>0</v>
      </c>
      <c r="L597" s="84" t="b">
        <v>0</v>
      </c>
    </row>
    <row r="598" spans="1:12" ht="15">
      <c r="A598" s="84" t="s">
        <v>3833</v>
      </c>
      <c r="B598" s="84" t="s">
        <v>3834</v>
      </c>
      <c r="C598" s="84">
        <v>24</v>
      </c>
      <c r="D598" s="118">
        <v>0.007579173711765302</v>
      </c>
      <c r="E598" s="118">
        <v>1.156998317146659</v>
      </c>
      <c r="F598" s="84" t="s">
        <v>3649</v>
      </c>
      <c r="G598" s="84" t="b">
        <v>0</v>
      </c>
      <c r="H598" s="84" t="b">
        <v>0</v>
      </c>
      <c r="I598" s="84" t="b">
        <v>0</v>
      </c>
      <c r="J598" s="84" t="b">
        <v>1</v>
      </c>
      <c r="K598" s="84" t="b">
        <v>0</v>
      </c>
      <c r="L598" s="84" t="b">
        <v>0</v>
      </c>
    </row>
    <row r="599" spans="1:12" ht="15">
      <c r="A599" s="84" t="s">
        <v>3834</v>
      </c>
      <c r="B599" s="84" t="s">
        <v>3822</v>
      </c>
      <c r="C599" s="84">
        <v>24</v>
      </c>
      <c r="D599" s="118">
        <v>0.007579173711765302</v>
      </c>
      <c r="E599" s="118">
        <v>1.2681487692693256</v>
      </c>
      <c r="F599" s="84" t="s">
        <v>3649</v>
      </c>
      <c r="G599" s="84" t="b">
        <v>1</v>
      </c>
      <c r="H599" s="84" t="b">
        <v>0</v>
      </c>
      <c r="I599" s="84" t="b">
        <v>0</v>
      </c>
      <c r="J599" s="84" t="b">
        <v>0</v>
      </c>
      <c r="K599" s="84" t="b">
        <v>0</v>
      </c>
      <c r="L599" s="84" t="b">
        <v>0</v>
      </c>
    </row>
    <row r="600" spans="1:12" ht="15">
      <c r="A600" s="84" t="s">
        <v>3756</v>
      </c>
      <c r="B600" s="84" t="s">
        <v>3835</v>
      </c>
      <c r="C600" s="84">
        <v>23</v>
      </c>
      <c r="D600" s="118">
        <v>0.008150886980307371</v>
      </c>
      <c r="E600" s="118">
        <v>1.2866321749633387</v>
      </c>
      <c r="F600" s="84" t="s">
        <v>3649</v>
      </c>
      <c r="G600" s="84" t="b">
        <v>0</v>
      </c>
      <c r="H600" s="84" t="b">
        <v>0</v>
      </c>
      <c r="I600" s="84" t="b">
        <v>0</v>
      </c>
      <c r="J600" s="84" t="b">
        <v>1</v>
      </c>
      <c r="K600" s="84" t="b">
        <v>0</v>
      </c>
      <c r="L600" s="84" t="b">
        <v>0</v>
      </c>
    </row>
    <row r="601" spans="1:12" ht="15">
      <c r="A601" s="84" t="s">
        <v>3835</v>
      </c>
      <c r="B601" s="84" t="s">
        <v>3836</v>
      </c>
      <c r="C601" s="84">
        <v>23</v>
      </c>
      <c r="D601" s="118">
        <v>0.008150886980307371</v>
      </c>
      <c r="E601" s="118">
        <v>1.2866321749633387</v>
      </c>
      <c r="F601" s="84" t="s">
        <v>3649</v>
      </c>
      <c r="G601" s="84" t="b">
        <v>1</v>
      </c>
      <c r="H601" s="84" t="b">
        <v>0</v>
      </c>
      <c r="I601" s="84" t="b">
        <v>0</v>
      </c>
      <c r="J601" s="84" t="b">
        <v>0</v>
      </c>
      <c r="K601" s="84" t="b">
        <v>0</v>
      </c>
      <c r="L601" s="84" t="b">
        <v>0</v>
      </c>
    </row>
    <row r="602" spans="1:12" ht="15">
      <c r="A602" s="84" t="s">
        <v>3836</v>
      </c>
      <c r="B602" s="84" t="s">
        <v>3832</v>
      </c>
      <c r="C602" s="84">
        <v>23</v>
      </c>
      <c r="D602" s="118">
        <v>0.008150886980307371</v>
      </c>
      <c r="E602" s="118">
        <v>1.1712387562612692</v>
      </c>
      <c r="F602" s="84" t="s">
        <v>3649</v>
      </c>
      <c r="G602" s="84" t="b">
        <v>0</v>
      </c>
      <c r="H602" s="84" t="b">
        <v>0</v>
      </c>
      <c r="I602" s="84" t="b">
        <v>0</v>
      </c>
      <c r="J602" s="84" t="b">
        <v>0</v>
      </c>
      <c r="K602" s="84" t="b">
        <v>0</v>
      </c>
      <c r="L602" s="84" t="b">
        <v>0</v>
      </c>
    </row>
    <row r="603" spans="1:12" ht="15">
      <c r="A603" s="84" t="s">
        <v>3832</v>
      </c>
      <c r="B603" s="84" t="s">
        <v>4472</v>
      </c>
      <c r="C603" s="84">
        <v>23</v>
      </c>
      <c r="D603" s="118">
        <v>0.008150886980307371</v>
      </c>
      <c r="E603" s="118">
        <v>1.156998317146659</v>
      </c>
      <c r="F603" s="84" t="s">
        <v>3649</v>
      </c>
      <c r="G603" s="84" t="b">
        <v>0</v>
      </c>
      <c r="H603" s="84" t="b">
        <v>0</v>
      </c>
      <c r="I603" s="84" t="b">
        <v>0</v>
      </c>
      <c r="J603" s="84" t="b">
        <v>0</v>
      </c>
      <c r="K603" s="84" t="b">
        <v>0</v>
      </c>
      <c r="L603" s="84" t="b">
        <v>0</v>
      </c>
    </row>
    <row r="604" spans="1:12" ht="15">
      <c r="A604" s="84" t="s">
        <v>4472</v>
      </c>
      <c r="B604" s="84" t="s">
        <v>3818</v>
      </c>
      <c r="C604" s="84">
        <v>23</v>
      </c>
      <c r="D604" s="118">
        <v>0.008150886980307371</v>
      </c>
      <c r="E604" s="118">
        <v>1.1168810939386764</v>
      </c>
      <c r="F604" s="84" t="s">
        <v>3649</v>
      </c>
      <c r="G604" s="84" t="b">
        <v>0</v>
      </c>
      <c r="H604" s="84" t="b">
        <v>0</v>
      </c>
      <c r="I604" s="84" t="b">
        <v>0</v>
      </c>
      <c r="J604" s="84" t="b">
        <v>0</v>
      </c>
      <c r="K604" s="84" t="b">
        <v>0</v>
      </c>
      <c r="L604" s="84" t="b">
        <v>0</v>
      </c>
    </row>
    <row r="605" spans="1:12" ht="15">
      <c r="A605" s="84" t="s">
        <v>3820</v>
      </c>
      <c r="B605" s="84" t="s">
        <v>4473</v>
      </c>
      <c r="C605" s="84">
        <v>23</v>
      </c>
      <c r="D605" s="118">
        <v>0.008150886980307371</v>
      </c>
      <c r="E605" s="118">
        <v>1.104291966630656</v>
      </c>
      <c r="F605" s="84" t="s">
        <v>3649</v>
      </c>
      <c r="G605" s="84" t="b">
        <v>0</v>
      </c>
      <c r="H605" s="84" t="b">
        <v>0</v>
      </c>
      <c r="I605" s="84" t="b">
        <v>0</v>
      </c>
      <c r="J605" s="84" t="b">
        <v>0</v>
      </c>
      <c r="K605" s="84" t="b">
        <v>0</v>
      </c>
      <c r="L605" s="84" t="b">
        <v>0</v>
      </c>
    </row>
    <row r="606" spans="1:12" ht="15">
      <c r="A606" s="84" t="s">
        <v>4473</v>
      </c>
      <c r="B606" s="84" t="s">
        <v>3821</v>
      </c>
      <c r="C606" s="84">
        <v>23</v>
      </c>
      <c r="D606" s="118">
        <v>0.008150886980307371</v>
      </c>
      <c r="E606" s="118">
        <v>1.156998317146659</v>
      </c>
      <c r="F606" s="84" t="s">
        <v>3649</v>
      </c>
      <c r="G606" s="84" t="b">
        <v>0</v>
      </c>
      <c r="H606" s="84" t="b">
        <v>0</v>
      </c>
      <c r="I606" s="84" t="b">
        <v>0</v>
      </c>
      <c r="J606" s="84" t="b">
        <v>0</v>
      </c>
      <c r="K606" s="84" t="b">
        <v>0</v>
      </c>
      <c r="L606" s="84" t="b">
        <v>0</v>
      </c>
    </row>
    <row r="607" spans="1:12" ht="15">
      <c r="A607" s="84" t="s">
        <v>3821</v>
      </c>
      <c r="B607" s="84" t="s">
        <v>3833</v>
      </c>
      <c r="C607" s="84">
        <v>23</v>
      </c>
      <c r="D607" s="118">
        <v>0.008150886980307371</v>
      </c>
      <c r="E607" s="118">
        <v>1.027364459329979</v>
      </c>
      <c r="F607" s="84" t="s">
        <v>3649</v>
      </c>
      <c r="G607" s="84" t="b">
        <v>0</v>
      </c>
      <c r="H607" s="84" t="b">
        <v>0</v>
      </c>
      <c r="I607" s="84" t="b">
        <v>0</v>
      </c>
      <c r="J607" s="84" t="b">
        <v>0</v>
      </c>
      <c r="K607" s="84" t="b">
        <v>0</v>
      </c>
      <c r="L607" s="84" t="b">
        <v>0</v>
      </c>
    </row>
    <row r="608" spans="1:12" ht="15">
      <c r="A608" s="84" t="s">
        <v>359</v>
      </c>
      <c r="B608" s="84" t="s">
        <v>3756</v>
      </c>
      <c r="C608" s="84">
        <v>22</v>
      </c>
      <c r="D608" s="118">
        <v>0.008683167425555482</v>
      </c>
      <c r="E608" s="118">
        <v>1.3059373301587254</v>
      </c>
      <c r="F608" s="84" t="s">
        <v>3649</v>
      </c>
      <c r="G608" s="84" t="b">
        <v>0</v>
      </c>
      <c r="H608" s="84" t="b">
        <v>0</v>
      </c>
      <c r="I608" s="84" t="b">
        <v>0</v>
      </c>
      <c r="J608" s="84" t="b">
        <v>0</v>
      </c>
      <c r="K608" s="84" t="b">
        <v>0</v>
      </c>
      <c r="L608" s="84" t="b">
        <v>0</v>
      </c>
    </row>
    <row r="609" spans="1:12" ht="15">
      <c r="A609" s="84" t="s">
        <v>3832</v>
      </c>
      <c r="B609" s="84" t="s">
        <v>4513</v>
      </c>
      <c r="C609" s="84">
        <v>8</v>
      </c>
      <c r="D609" s="118">
        <v>0.010495013445516684</v>
      </c>
      <c r="E609" s="118">
        <v>1.156998317146659</v>
      </c>
      <c r="F609" s="84" t="s">
        <v>3649</v>
      </c>
      <c r="G609" s="84" t="b">
        <v>0</v>
      </c>
      <c r="H609" s="84" t="b">
        <v>0</v>
      </c>
      <c r="I609" s="84" t="b">
        <v>0</v>
      </c>
      <c r="J609" s="84" t="b">
        <v>0</v>
      </c>
      <c r="K609" s="84" t="b">
        <v>0</v>
      </c>
      <c r="L609" s="84" t="b">
        <v>0</v>
      </c>
    </row>
    <row r="610" spans="1:12" ht="15">
      <c r="A610" s="84" t="s">
        <v>4513</v>
      </c>
      <c r="B610" s="84" t="s">
        <v>4486</v>
      </c>
      <c r="C610" s="84">
        <v>8</v>
      </c>
      <c r="D610" s="118">
        <v>0.010495013445516684</v>
      </c>
      <c r="E610" s="118">
        <v>1.745270023988988</v>
      </c>
      <c r="F610" s="84" t="s">
        <v>3649</v>
      </c>
      <c r="G610" s="84" t="b">
        <v>0</v>
      </c>
      <c r="H610" s="84" t="b">
        <v>0</v>
      </c>
      <c r="I610" s="84" t="b">
        <v>0</v>
      </c>
      <c r="J610" s="84" t="b">
        <v>0</v>
      </c>
      <c r="K610" s="84" t="b">
        <v>0</v>
      </c>
      <c r="L610" s="84" t="b">
        <v>0</v>
      </c>
    </row>
    <row r="611" spans="1:12" ht="15">
      <c r="A611" s="84" t="s">
        <v>4486</v>
      </c>
      <c r="B611" s="84" t="s">
        <v>4482</v>
      </c>
      <c r="C611" s="84">
        <v>8</v>
      </c>
      <c r="D611" s="118">
        <v>0.010495013445516684</v>
      </c>
      <c r="E611" s="118">
        <v>1.745270023988988</v>
      </c>
      <c r="F611" s="84" t="s">
        <v>3649</v>
      </c>
      <c r="G611" s="84" t="b">
        <v>0</v>
      </c>
      <c r="H611" s="84" t="b">
        <v>0</v>
      </c>
      <c r="I611" s="84" t="b">
        <v>0</v>
      </c>
      <c r="J611" s="84" t="b">
        <v>0</v>
      </c>
      <c r="K611" s="84" t="b">
        <v>0</v>
      </c>
      <c r="L611" s="84" t="b">
        <v>0</v>
      </c>
    </row>
    <row r="612" spans="1:12" ht="15">
      <c r="A612" s="84" t="s">
        <v>4482</v>
      </c>
      <c r="B612" s="84" t="s">
        <v>4514</v>
      </c>
      <c r="C612" s="84">
        <v>8</v>
      </c>
      <c r="D612" s="118">
        <v>0.010495013445516684</v>
      </c>
      <c r="E612" s="118">
        <v>1.745270023988988</v>
      </c>
      <c r="F612" s="84" t="s">
        <v>3649</v>
      </c>
      <c r="G612" s="84" t="b">
        <v>0</v>
      </c>
      <c r="H612" s="84" t="b">
        <v>0</v>
      </c>
      <c r="I612" s="84" t="b">
        <v>0</v>
      </c>
      <c r="J612" s="84" t="b">
        <v>0</v>
      </c>
      <c r="K612" s="84" t="b">
        <v>0</v>
      </c>
      <c r="L612" s="84" t="b">
        <v>0</v>
      </c>
    </row>
    <row r="613" spans="1:12" ht="15">
      <c r="A613" s="84" t="s">
        <v>4514</v>
      </c>
      <c r="B613" s="84" t="s">
        <v>4480</v>
      </c>
      <c r="C613" s="84">
        <v>8</v>
      </c>
      <c r="D613" s="118">
        <v>0.010495013445516684</v>
      </c>
      <c r="E613" s="118">
        <v>1.745270023988988</v>
      </c>
      <c r="F613" s="84" t="s">
        <v>3649</v>
      </c>
      <c r="G613" s="84" t="b">
        <v>0</v>
      </c>
      <c r="H613" s="84" t="b">
        <v>0</v>
      </c>
      <c r="I613" s="84" t="b">
        <v>0</v>
      </c>
      <c r="J613" s="84" t="b">
        <v>0</v>
      </c>
      <c r="K613" s="84" t="b">
        <v>0</v>
      </c>
      <c r="L613" s="84" t="b">
        <v>0</v>
      </c>
    </row>
    <row r="614" spans="1:12" ht="15">
      <c r="A614" s="84" t="s">
        <v>4480</v>
      </c>
      <c r="B614" s="84" t="s">
        <v>3818</v>
      </c>
      <c r="C614" s="84">
        <v>8</v>
      </c>
      <c r="D614" s="118">
        <v>0.010495013445516684</v>
      </c>
      <c r="E614" s="118">
        <v>1.1168810939386764</v>
      </c>
      <c r="F614" s="84" t="s">
        <v>3649</v>
      </c>
      <c r="G614" s="84" t="b">
        <v>0</v>
      </c>
      <c r="H614" s="84" t="b">
        <v>0</v>
      </c>
      <c r="I614" s="84" t="b">
        <v>0</v>
      </c>
      <c r="J614" s="84" t="b">
        <v>0</v>
      </c>
      <c r="K614" s="84" t="b">
        <v>0</v>
      </c>
      <c r="L614" s="84" t="b">
        <v>0</v>
      </c>
    </row>
    <row r="615" spans="1:12" ht="15">
      <c r="A615" s="84" t="s">
        <v>3820</v>
      </c>
      <c r="B615" s="84" t="s">
        <v>3821</v>
      </c>
      <c r="C615" s="84">
        <v>8</v>
      </c>
      <c r="D615" s="118">
        <v>0.010495013445516684</v>
      </c>
      <c r="E615" s="118">
        <v>0.5160202597883269</v>
      </c>
      <c r="F615" s="84" t="s">
        <v>3649</v>
      </c>
      <c r="G615" s="84" t="b">
        <v>0</v>
      </c>
      <c r="H615" s="84" t="b">
        <v>0</v>
      </c>
      <c r="I615" s="84" t="b">
        <v>0</v>
      </c>
      <c r="J615" s="84" t="b">
        <v>0</v>
      </c>
      <c r="K615" s="84" t="b">
        <v>0</v>
      </c>
      <c r="L615" s="84" t="b">
        <v>0</v>
      </c>
    </row>
    <row r="616" spans="1:12" ht="15">
      <c r="A616" s="84" t="s">
        <v>3821</v>
      </c>
      <c r="B616" s="84" t="s">
        <v>4515</v>
      </c>
      <c r="C616" s="84">
        <v>8</v>
      </c>
      <c r="D616" s="118">
        <v>0.010495013445516684</v>
      </c>
      <c r="E616" s="118">
        <v>1.156998317146659</v>
      </c>
      <c r="F616" s="84" t="s">
        <v>3649</v>
      </c>
      <c r="G616" s="84" t="b">
        <v>0</v>
      </c>
      <c r="H616" s="84" t="b">
        <v>0</v>
      </c>
      <c r="I616" s="84" t="b">
        <v>0</v>
      </c>
      <c r="J616" s="84" t="b">
        <v>0</v>
      </c>
      <c r="K616" s="84" t="b">
        <v>0</v>
      </c>
      <c r="L616" s="84" t="b">
        <v>0</v>
      </c>
    </row>
    <row r="617" spans="1:12" ht="15">
      <c r="A617" s="84" t="s">
        <v>4515</v>
      </c>
      <c r="B617" s="84" t="s">
        <v>3833</v>
      </c>
      <c r="C617" s="84">
        <v>8</v>
      </c>
      <c r="D617" s="118">
        <v>0.010495013445516684</v>
      </c>
      <c r="E617" s="118">
        <v>1.156998317146659</v>
      </c>
      <c r="F617" s="84" t="s">
        <v>3649</v>
      </c>
      <c r="G617" s="84" t="b">
        <v>0</v>
      </c>
      <c r="H617" s="84" t="b">
        <v>0</v>
      </c>
      <c r="I617" s="84" t="b">
        <v>0</v>
      </c>
      <c r="J617" s="84" t="b">
        <v>0</v>
      </c>
      <c r="K617" s="84" t="b">
        <v>0</v>
      </c>
      <c r="L617" s="84" t="b">
        <v>0</v>
      </c>
    </row>
    <row r="618" spans="1:12" ht="15">
      <c r="A618" s="84" t="s">
        <v>338</v>
      </c>
      <c r="B618" s="84" t="s">
        <v>3832</v>
      </c>
      <c r="C618" s="84">
        <v>7</v>
      </c>
      <c r="D618" s="118">
        <v>0.010030618244668032</v>
      </c>
      <c r="E618" s="118">
        <v>1.1712387562612692</v>
      </c>
      <c r="F618" s="84" t="s">
        <v>3649</v>
      </c>
      <c r="G618" s="84" t="b">
        <v>0</v>
      </c>
      <c r="H618" s="84" t="b">
        <v>0</v>
      </c>
      <c r="I618" s="84" t="b">
        <v>0</v>
      </c>
      <c r="J618" s="84" t="b">
        <v>0</v>
      </c>
      <c r="K618" s="84" t="b">
        <v>0</v>
      </c>
      <c r="L618" s="84" t="b">
        <v>0</v>
      </c>
    </row>
    <row r="619" spans="1:12" ht="15">
      <c r="A619" s="84" t="s">
        <v>3833</v>
      </c>
      <c r="B619" s="84" t="s">
        <v>4516</v>
      </c>
      <c r="C619" s="84">
        <v>7</v>
      </c>
      <c r="D619" s="118">
        <v>0.010030618244668032</v>
      </c>
      <c r="E619" s="118">
        <v>1.156998317146659</v>
      </c>
      <c r="F619" s="84" t="s">
        <v>3649</v>
      </c>
      <c r="G619" s="84" t="b">
        <v>0</v>
      </c>
      <c r="H619" s="84" t="b">
        <v>0</v>
      </c>
      <c r="I619" s="84" t="b">
        <v>0</v>
      </c>
      <c r="J619" s="84" t="b">
        <v>0</v>
      </c>
      <c r="K619" s="84" t="b">
        <v>0</v>
      </c>
      <c r="L619" s="84" t="b">
        <v>0</v>
      </c>
    </row>
    <row r="620" spans="1:12" ht="15">
      <c r="A620" s="84" t="s">
        <v>3819</v>
      </c>
      <c r="B620" s="84" t="s">
        <v>4724</v>
      </c>
      <c r="C620" s="84">
        <v>2</v>
      </c>
      <c r="D620" s="118">
        <v>0.0051375737844604336</v>
      </c>
      <c r="E620" s="118">
        <v>2.1712387562612694</v>
      </c>
      <c r="F620" s="84" t="s">
        <v>3649</v>
      </c>
      <c r="G620" s="84" t="b">
        <v>0</v>
      </c>
      <c r="H620" s="84" t="b">
        <v>0</v>
      </c>
      <c r="I620" s="84" t="b">
        <v>0</v>
      </c>
      <c r="J620" s="84" t="b">
        <v>0</v>
      </c>
      <c r="K620" s="84" t="b">
        <v>0</v>
      </c>
      <c r="L620" s="84" t="b">
        <v>0</v>
      </c>
    </row>
    <row r="621" spans="1:12" ht="15">
      <c r="A621" s="84" t="s">
        <v>4724</v>
      </c>
      <c r="B621" s="84" t="s">
        <v>3820</v>
      </c>
      <c r="C621" s="84">
        <v>2</v>
      </c>
      <c r="D621" s="118">
        <v>0.0051375737844604336</v>
      </c>
      <c r="E621" s="118">
        <v>1.104291966630656</v>
      </c>
      <c r="F621" s="84" t="s">
        <v>3649</v>
      </c>
      <c r="G621" s="84" t="b">
        <v>0</v>
      </c>
      <c r="H621" s="84" t="b">
        <v>0</v>
      </c>
      <c r="I621" s="84" t="b">
        <v>0</v>
      </c>
      <c r="J621" s="84" t="b">
        <v>0</v>
      </c>
      <c r="K621" s="84" t="b">
        <v>0</v>
      </c>
      <c r="L621" s="84" t="b">
        <v>0</v>
      </c>
    </row>
    <row r="622" spans="1:12" ht="15">
      <c r="A622" s="84" t="s">
        <v>3820</v>
      </c>
      <c r="B622" s="84" t="s">
        <v>4725</v>
      </c>
      <c r="C622" s="84">
        <v>2</v>
      </c>
      <c r="D622" s="118">
        <v>0.0051375737844604336</v>
      </c>
      <c r="E622" s="118">
        <v>1.104291966630656</v>
      </c>
      <c r="F622" s="84" t="s">
        <v>3649</v>
      </c>
      <c r="G622" s="84" t="b">
        <v>0</v>
      </c>
      <c r="H622" s="84" t="b">
        <v>0</v>
      </c>
      <c r="I622" s="84" t="b">
        <v>0</v>
      </c>
      <c r="J622" s="84" t="b">
        <v>0</v>
      </c>
      <c r="K622" s="84" t="b">
        <v>0</v>
      </c>
      <c r="L622" s="84" t="b">
        <v>0</v>
      </c>
    </row>
    <row r="623" spans="1:12" ht="15">
      <c r="A623" s="84" t="s">
        <v>4569</v>
      </c>
      <c r="B623" s="84" t="s">
        <v>469</v>
      </c>
      <c r="C623" s="84">
        <v>2</v>
      </c>
      <c r="D623" s="118">
        <v>0.0051375737844604336</v>
      </c>
      <c r="E623" s="118">
        <v>2.046300019652969</v>
      </c>
      <c r="F623" s="84" t="s">
        <v>3649</v>
      </c>
      <c r="G623" s="84" t="b">
        <v>0</v>
      </c>
      <c r="H623" s="84" t="b">
        <v>0</v>
      </c>
      <c r="I623" s="84" t="b">
        <v>0</v>
      </c>
      <c r="J623" s="84" t="b">
        <v>0</v>
      </c>
      <c r="K623" s="84" t="b">
        <v>0</v>
      </c>
      <c r="L623" s="84" t="b">
        <v>0</v>
      </c>
    </row>
    <row r="624" spans="1:12" ht="15">
      <c r="A624" s="84" t="s">
        <v>3838</v>
      </c>
      <c r="B624" s="84" t="s">
        <v>3839</v>
      </c>
      <c r="C624" s="84">
        <v>5</v>
      </c>
      <c r="D624" s="118">
        <v>0.008159716335869304</v>
      </c>
      <c r="E624" s="118">
        <v>1.7403626894942439</v>
      </c>
      <c r="F624" s="84" t="s">
        <v>3650</v>
      </c>
      <c r="G624" s="84" t="b">
        <v>0</v>
      </c>
      <c r="H624" s="84" t="b">
        <v>0</v>
      </c>
      <c r="I624" s="84" t="b">
        <v>0</v>
      </c>
      <c r="J624" s="84" t="b">
        <v>0</v>
      </c>
      <c r="K624" s="84" t="b">
        <v>0</v>
      </c>
      <c r="L624" s="84" t="b">
        <v>0</v>
      </c>
    </row>
    <row r="625" spans="1:12" ht="15">
      <c r="A625" s="84" t="s">
        <v>3840</v>
      </c>
      <c r="B625" s="84" t="s">
        <v>3818</v>
      </c>
      <c r="C625" s="84">
        <v>4</v>
      </c>
      <c r="D625" s="118">
        <v>0.007312469530299138</v>
      </c>
      <c r="E625" s="118">
        <v>1.026152718601488</v>
      </c>
      <c r="F625" s="84" t="s">
        <v>3650</v>
      </c>
      <c r="G625" s="84" t="b">
        <v>0</v>
      </c>
      <c r="H625" s="84" t="b">
        <v>0</v>
      </c>
      <c r="I625" s="84" t="b">
        <v>0</v>
      </c>
      <c r="J625" s="84" t="b">
        <v>0</v>
      </c>
      <c r="K625" s="84" t="b">
        <v>0</v>
      </c>
      <c r="L625" s="84" t="b">
        <v>0</v>
      </c>
    </row>
    <row r="626" spans="1:12" ht="15">
      <c r="A626" s="84" t="s">
        <v>3818</v>
      </c>
      <c r="B626" s="84" t="s">
        <v>3838</v>
      </c>
      <c r="C626" s="84">
        <v>4</v>
      </c>
      <c r="D626" s="118">
        <v>0.007312469530299138</v>
      </c>
      <c r="E626" s="118">
        <v>0.9902401627108437</v>
      </c>
      <c r="F626" s="84" t="s">
        <v>3650</v>
      </c>
      <c r="G626" s="84" t="b">
        <v>0</v>
      </c>
      <c r="H626" s="84" t="b">
        <v>0</v>
      </c>
      <c r="I626" s="84" t="b">
        <v>0</v>
      </c>
      <c r="J626" s="84" t="b">
        <v>0</v>
      </c>
      <c r="K626" s="84" t="b">
        <v>0</v>
      </c>
      <c r="L626" s="84" t="b">
        <v>0</v>
      </c>
    </row>
    <row r="627" spans="1:12" ht="15">
      <c r="A627" s="84" t="s">
        <v>3818</v>
      </c>
      <c r="B627" s="84" t="s">
        <v>3844</v>
      </c>
      <c r="C627" s="84">
        <v>4</v>
      </c>
      <c r="D627" s="118">
        <v>0.007312469530299138</v>
      </c>
      <c r="E627" s="118">
        <v>1.2332782113971381</v>
      </c>
      <c r="F627" s="84" t="s">
        <v>3650</v>
      </c>
      <c r="G627" s="84" t="b">
        <v>0</v>
      </c>
      <c r="H627" s="84" t="b">
        <v>0</v>
      </c>
      <c r="I627" s="84" t="b">
        <v>0</v>
      </c>
      <c r="J627" s="84" t="b">
        <v>0</v>
      </c>
      <c r="K627" s="84" t="b">
        <v>0</v>
      </c>
      <c r="L627" s="84" t="b">
        <v>0</v>
      </c>
    </row>
    <row r="628" spans="1:12" ht="15">
      <c r="A628" s="84" t="s">
        <v>3839</v>
      </c>
      <c r="B628" s="84" t="s">
        <v>3818</v>
      </c>
      <c r="C628" s="84">
        <v>3</v>
      </c>
      <c r="D628" s="118">
        <v>0.006243089414576377</v>
      </c>
      <c r="E628" s="118">
        <v>1.0773052410488695</v>
      </c>
      <c r="F628" s="84" t="s">
        <v>3650</v>
      </c>
      <c r="G628" s="84" t="b">
        <v>0</v>
      </c>
      <c r="H628" s="84" t="b">
        <v>0</v>
      </c>
      <c r="I628" s="84" t="b">
        <v>0</v>
      </c>
      <c r="J628" s="84" t="b">
        <v>0</v>
      </c>
      <c r="K628" s="84" t="b">
        <v>0</v>
      </c>
      <c r="L628" s="84" t="b">
        <v>0</v>
      </c>
    </row>
    <row r="629" spans="1:12" ht="15">
      <c r="A629" s="84" t="s">
        <v>3818</v>
      </c>
      <c r="B629" s="84" t="s">
        <v>4627</v>
      </c>
      <c r="C629" s="84">
        <v>2</v>
      </c>
      <c r="D629" s="118">
        <v>0.004874979686866092</v>
      </c>
      <c r="E629" s="118">
        <v>1.2332782113971381</v>
      </c>
      <c r="F629" s="84" t="s">
        <v>3650</v>
      </c>
      <c r="G629" s="84" t="b">
        <v>0</v>
      </c>
      <c r="H629" s="84" t="b">
        <v>0</v>
      </c>
      <c r="I629" s="84" t="b">
        <v>0</v>
      </c>
      <c r="J629" s="84" t="b">
        <v>0</v>
      </c>
      <c r="K629" s="84" t="b">
        <v>0</v>
      </c>
      <c r="L629" s="84" t="b">
        <v>0</v>
      </c>
    </row>
    <row r="630" spans="1:12" ht="15">
      <c r="A630" s="84" t="s">
        <v>4627</v>
      </c>
      <c r="B630" s="84" t="s">
        <v>3851</v>
      </c>
      <c r="C630" s="84">
        <v>2</v>
      </c>
      <c r="D630" s="118">
        <v>0.004874979686866092</v>
      </c>
      <c r="E630" s="118">
        <v>2.3636119798921444</v>
      </c>
      <c r="F630" s="84" t="s">
        <v>3650</v>
      </c>
      <c r="G630" s="84" t="b">
        <v>0</v>
      </c>
      <c r="H630" s="84" t="b">
        <v>0</v>
      </c>
      <c r="I630" s="84" t="b">
        <v>0</v>
      </c>
      <c r="J630" s="84" t="b">
        <v>0</v>
      </c>
      <c r="K630" s="84" t="b">
        <v>0</v>
      </c>
      <c r="L630" s="84" t="b">
        <v>0</v>
      </c>
    </row>
    <row r="631" spans="1:12" ht="15">
      <c r="A631" s="84" t="s">
        <v>3851</v>
      </c>
      <c r="B631" s="84" t="s">
        <v>4851</v>
      </c>
      <c r="C631" s="84">
        <v>2</v>
      </c>
      <c r="D631" s="118">
        <v>0.004874979686866092</v>
      </c>
      <c r="E631" s="118">
        <v>2.3636119798921444</v>
      </c>
      <c r="F631" s="84" t="s">
        <v>3650</v>
      </c>
      <c r="G631" s="84" t="b">
        <v>0</v>
      </c>
      <c r="H631" s="84" t="b">
        <v>0</v>
      </c>
      <c r="I631" s="84" t="b">
        <v>0</v>
      </c>
      <c r="J631" s="84" t="b">
        <v>0</v>
      </c>
      <c r="K631" s="84" t="b">
        <v>0</v>
      </c>
      <c r="L631" s="84" t="b">
        <v>0</v>
      </c>
    </row>
    <row r="632" spans="1:12" ht="15">
      <c r="A632" s="84" t="s">
        <v>4851</v>
      </c>
      <c r="B632" s="84" t="s">
        <v>4852</v>
      </c>
      <c r="C632" s="84">
        <v>2</v>
      </c>
      <c r="D632" s="118">
        <v>0.004874979686866092</v>
      </c>
      <c r="E632" s="118">
        <v>2.3636119798921444</v>
      </c>
      <c r="F632" s="84" t="s">
        <v>3650</v>
      </c>
      <c r="G632" s="84" t="b">
        <v>0</v>
      </c>
      <c r="H632" s="84" t="b">
        <v>0</v>
      </c>
      <c r="I632" s="84" t="b">
        <v>0</v>
      </c>
      <c r="J632" s="84" t="b">
        <v>0</v>
      </c>
      <c r="K632" s="84" t="b">
        <v>0</v>
      </c>
      <c r="L632" s="84" t="b">
        <v>0</v>
      </c>
    </row>
    <row r="633" spans="1:12" ht="15">
      <c r="A633" s="84" t="s">
        <v>4852</v>
      </c>
      <c r="B633" s="84" t="s">
        <v>4853</v>
      </c>
      <c r="C633" s="84">
        <v>2</v>
      </c>
      <c r="D633" s="118">
        <v>0.004874979686866092</v>
      </c>
      <c r="E633" s="118">
        <v>2.3636119798921444</v>
      </c>
      <c r="F633" s="84" t="s">
        <v>3650</v>
      </c>
      <c r="G633" s="84" t="b">
        <v>0</v>
      </c>
      <c r="H633" s="84" t="b">
        <v>0</v>
      </c>
      <c r="I633" s="84" t="b">
        <v>0</v>
      </c>
      <c r="J633" s="84" t="b">
        <v>0</v>
      </c>
      <c r="K633" s="84" t="b">
        <v>0</v>
      </c>
      <c r="L633" s="84" t="b">
        <v>0</v>
      </c>
    </row>
    <row r="634" spans="1:12" ht="15">
      <c r="A634" s="84" t="s">
        <v>4853</v>
      </c>
      <c r="B634" s="84" t="s">
        <v>4854</v>
      </c>
      <c r="C634" s="84">
        <v>2</v>
      </c>
      <c r="D634" s="118">
        <v>0.004874979686866092</v>
      </c>
      <c r="E634" s="118">
        <v>2.3636119798921444</v>
      </c>
      <c r="F634" s="84" t="s">
        <v>3650</v>
      </c>
      <c r="G634" s="84" t="b">
        <v>0</v>
      </c>
      <c r="H634" s="84" t="b">
        <v>0</v>
      </c>
      <c r="I634" s="84" t="b">
        <v>0</v>
      </c>
      <c r="J634" s="84" t="b">
        <v>0</v>
      </c>
      <c r="K634" s="84" t="b">
        <v>0</v>
      </c>
      <c r="L634" s="84" t="b">
        <v>0</v>
      </c>
    </row>
    <row r="635" spans="1:12" ht="15">
      <c r="A635" s="84" t="s">
        <v>3840</v>
      </c>
      <c r="B635" s="84" t="s">
        <v>3842</v>
      </c>
      <c r="C635" s="84">
        <v>2</v>
      </c>
      <c r="D635" s="118">
        <v>0.004874979686866092</v>
      </c>
      <c r="E635" s="118">
        <v>1.5854607295085006</v>
      </c>
      <c r="F635" s="84" t="s">
        <v>3650</v>
      </c>
      <c r="G635" s="84" t="b">
        <v>0</v>
      </c>
      <c r="H635" s="84" t="b">
        <v>0</v>
      </c>
      <c r="I635" s="84" t="b">
        <v>0</v>
      </c>
      <c r="J635" s="84" t="b">
        <v>0</v>
      </c>
      <c r="K635" s="84" t="b">
        <v>0</v>
      </c>
      <c r="L635" s="84" t="b">
        <v>0</v>
      </c>
    </row>
    <row r="636" spans="1:12" ht="15">
      <c r="A636" s="84" t="s">
        <v>3843</v>
      </c>
      <c r="B636" s="84" t="s">
        <v>4921</v>
      </c>
      <c r="C636" s="84">
        <v>2</v>
      </c>
      <c r="D636" s="118">
        <v>0.006093724608582616</v>
      </c>
      <c r="E636" s="118">
        <v>2.062581984228163</v>
      </c>
      <c r="F636" s="84" t="s">
        <v>3650</v>
      </c>
      <c r="G636" s="84" t="b">
        <v>0</v>
      </c>
      <c r="H636" s="84" t="b">
        <v>0</v>
      </c>
      <c r="I636" s="84" t="b">
        <v>0</v>
      </c>
      <c r="J636" s="84" t="b">
        <v>0</v>
      </c>
      <c r="K636" s="84" t="b">
        <v>0</v>
      </c>
      <c r="L636" s="84" t="b">
        <v>0</v>
      </c>
    </row>
    <row r="637" spans="1:12" ht="15">
      <c r="A637" s="84" t="s">
        <v>4500</v>
      </c>
      <c r="B637" s="84" t="s">
        <v>4920</v>
      </c>
      <c r="C637" s="84">
        <v>2</v>
      </c>
      <c r="D637" s="118">
        <v>0.006093724608582616</v>
      </c>
      <c r="E637" s="118">
        <v>2.3636119798921444</v>
      </c>
      <c r="F637" s="84" t="s">
        <v>3650</v>
      </c>
      <c r="G637" s="84" t="b">
        <v>0</v>
      </c>
      <c r="H637" s="84" t="b">
        <v>0</v>
      </c>
      <c r="I637" s="84" t="b">
        <v>0</v>
      </c>
      <c r="J637" s="84" t="b">
        <v>0</v>
      </c>
      <c r="K637" s="84" t="b">
        <v>0</v>
      </c>
      <c r="L637" s="84" t="b">
        <v>0</v>
      </c>
    </row>
    <row r="638" spans="1:12" ht="15">
      <c r="A638" s="84" t="s">
        <v>4920</v>
      </c>
      <c r="B638" s="84" t="s">
        <v>4520</v>
      </c>
      <c r="C638" s="84">
        <v>2</v>
      </c>
      <c r="D638" s="118">
        <v>0.006093724608582616</v>
      </c>
      <c r="E638" s="118">
        <v>2.3636119798921444</v>
      </c>
      <c r="F638" s="84" t="s">
        <v>3650</v>
      </c>
      <c r="G638" s="84" t="b">
        <v>0</v>
      </c>
      <c r="H638" s="84" t="b">
        <v>0</v>
      </c>
      <c r="I638" s="84" t="b">
        <v>0</v>
      </c>
      <c r="J638" s="84" t="b">
        <v>0</v>
      </c>
      <c r="K638" s="84" t="b">
        <v>0</v>
      </c>
      <c r="L638" s="84" t="b">
        <v>0</v>
      </c>
    </row>
    <row r="639" spans="1:12" ht="15">
      <c r="A639" s="84" t="s">
        <v>4915</v>
      </c>
      <c r="B639" s="84" t="s">
        <v>4475</v>
      </c>
      <c r="C639" s="84">
        <v>2</v>
      </c>
      <c r="D639" s="118">
        <v>0.006093724608582616</v>
      </c>
      <c r="E639" s="118">
        <v>2.187520720836463</v>
      </c>
      <c r="F639" s="84" t="s">
        <v>3650</v>
      </c>
      <c r="G639" s="84" t="b">
        <v>0</v>
      </c>
      <c r="H639" s="84" t="b">
        <v>0</v>
      </c>
      <c r="I639" s="84" t="b">
        <v>0</v>
      </c>
      <c r="J639" s="84" t="b">
        <v>0</v>
      </c>
      <c r="K639" s="84" t="b">
        <v>0</v>
      </c>
      <c r="L639" s="84" t="b">
        <v>0</v>
      </c>
    </row>
    <row r="640" spans="1:12" ht="15">
      <c r="A640" s="84" t="s">
        <v>4729</v>
      </c>
      <c r="B640" s="84" t="s">
        <v>4901</v>
      </c>
      <c r="C640" s="84">
        <v>2</v>
      </c>
      <c r="D640" s="118">
        <v>0.004874979686866092</v>
      </c>
      <c r="E640" s="118">
        <v>2.3636119798921444</v>
      </c>
      <c r="F640" s="84" t="s">
        <v>3650</v>
      </c>
      <c r="G640" s="84" t="b">
        <v>0</v>
      </c>
      <c r="H640" s="84" t="b">
        <v>0</v>
      </c>
      <c r="I640" s="84" t="b">
        <v>0</v>
      </c>
      <c r="J640" s="84" t="b">
        <v>0</v>
      </c>
      <c r="K640" s="84" t="b">
        <v>0</v>
      </c>
      <c r="L640" s="84" t="b">
        <v>0</v>
      </c>
    </row>
    <row r="641" spans="1:12" ht="15">
      <c r="A641" s="84" t="s">
        <v>4901</v>
      </c>
      <c r="B641" s="84" t="s">
        <v>3771</v>
      </c>
      <c r="C641" s="84">
        <v>2</v>
      </c>
      <c r="D641" s="118">
        <v>0.004874979686866092</v>
      </c>
      <c r="E641" s="118">
        <v>2.062581984228163</v>
      </c>
      <c r="F641" s="84" t="s">
        <v>3650</v>
      </c>
      <c r="G641" s="84" t="b">
        <v>0</v>
      </c>
      <c r="H641" s="84" t="b">
        <v>0</v>
      </c>
      <c r="I641" s="84" t="b">
        <v>0</v>
      </c>
      <c r="J641" s="84" t="b">
        <v>0</v>
      </c>
      <c r="K641" s="84" t="b">
        <v>0</v>
      </c>
      <c r="L641" s="84" t="b">
        <v>0</v>
      </c>
    </row>
    <row r="642" spans="1:12" ht="15">
      <c r="A642" s="84" t="s">
        <v>3771</v>
      </c>
      <c r="B642" s="84" t="s">
        <v>3840</v>
      </c>
      <c r="C642" s="84">
        <v>2</v>
      </c>
      <c r="D642" s="118">
        <v>0.004874979686866092</v>
      </c>
      <c r="E642" s="118">
        <v>1.6646419755561255</v>
      </c>
      <c r="F642" s="84" t="s">
        <v>3650</v>
      </c>
      <c r="G642" s="84" t="b">
        <v>0</v>
      </c>
      <c r="H642" s="84" t="b">
        <v>0</v>
      </c>
      <c r="I642" s="84" t="b">
        <v>0</v>
      </c>
      <c r="J642" s="84" t="b">
        <v>0</v>
      </c>
      <c r="K642" s="84" t="b">
        <v>0</v>
      </c>
      <c r="L642" s="84" t="b">
        <v>0</v>
      </c>
    </row>
    <row r="643" spans="1:12" ht="15">
      <c r="A643" s="84" t="s">
        <v>3818</v>
      </c>
      <c r="B643" s="84" t="s">
        <v>3841</v>
      </c>
      <c r="C643" s="84">
        <v>2</v>
      </c>
      <c r="D643" s="118">
        <v>0.004874979686866092</v>
      </c>
      <c r="E643" s="118">
        <v>0.8353382027251006</v>
      </c>
      <c r="F643" s="84" t="s">
        <v>3650</v>
      </c>
      <c r="G643" s="84" t="b">
        <v>0</v>
      </c>
      <c r="H643" s="84" t="b">
        <v>0</v>
      </c>
      <c r="I643" s="84" t="b">
        <v>0</v>
      </c>
      <c r="J643" s="84" t="b">
        <v>0</v>
      </c>
      <c r="K643" s="84" t="b">
        <v>0</v>
      </c>
      <c r="L643" s="84" t="b">
        <v>0</v>
      </c>
    </row>
    <row r="644" spans="1:12" ht="15">
      <c r="A644" s="84" t="s">
        <v>3818</v>
      </c>
      <c r="B644" s="84" t="s">
        <v>4477</v>
      </c>
      <c r="C644" s="84">
        <v>2</v>
      </c>
      <c r="D644" s="118">
        <v>0.004874979686866092</v>
      </c>
      <c r="E644" s="118">
        <v>1.2332782113971381</v>
      </c>
      <c r="F644" s="84" t="s">
        <v>3650</v>
      </c>
      <c r="G644" s="84" t="b">
        <v>0</v>
      </c>
      <c r="H644" s="84" t="b">
        <v>0</v>
      </c>
      <c r="I644" s="84" t="b">
        <v>0</v>
      </c>
      <c r="J644" s="84" t="b">
        <v>0</v>
      </c>
      <c r="K644" s="84" t="b">
        <v>0</v>
      </c>
      <c r="L644" s="84" t="b">
        <v>0</v>
      </c>
    </row>
    <row r="645" spans="1:12" ht="15">
      <c r="A645" s="84" t="s">
        <v>4477</v>
      </c>
      <c r="B645" s="84" t="s">
        <v>3841</v>
      </c>
      <c r="C645" s="84">
        <v>2</v>
      </c>
      <c r="D645" s="118">
        <v>0.004874979686866092</v>
      </c>
      <c r="E645" s="118">
        <v>1.9656719712201067</v>
      </c>
      <c r="F645" s="84" t="s">
        <v>3650</v>
      </c>
      <c r="G645" s="84" t="b">
        <v>0</v>
      </c>
      <c r="H645" s="84" t="b">
        <v>0</v>
      </c>
      <c r="I645" s="84" t="b">
        <v>0</v>
      </c>
      <c r="J645" s="84" t="b">
        <v>0</v>
      </c>
      <c r="K645" s="84" t="b">
        <v>0</v>
      </c>
      <c r="L645" s="84" t="b">
        <v>0</v>
      </c>
    </row>
    <row r="646" spans="1:12" ht="15">
      <c r="A646" s="84" t="s">
        <v>4875</v>
      </c>
      <c r="B646" s="84" t="s">
        <v>4876</v>
      </c>
      <c r="C646" s="84">
        <v>2</v>
      </c>
      <c r="D646" s="118">
        <v>0.004874979686866092</v>
      </c>
      <c r="E646" s="118">
        <v>2.3636119798921444</v>
      </c>
      <c r="F646" s="84" t="s">
        <v>3650</v>
      </c>
      <c r="G646" s="84" t="b">
        <v>0</v>
      </c>
      <c r="H646" s="84" t="b">
        <v>0</v>
      </c>
      <c r="I646" s="84" t="b">
        <v>0</v>
      </c>
      <c r="J646" s="84" t="b">
        <v>0</v>
      </c>
      <c r="K646" s="84" t="b">
        <v>0</v>
      </c>
      <c r="L646" s="84" t="b">
        <v>0</v>
      </c>
    </row>
    <row r="647" spans="1:12" ht="15">
      <c r="A647" s="84" t="s">
        <v>4876</v>
      </c>
      <c r="B647" s="84" t="s">
        <v>4877</v>
      </c>
      <c r="C647" s="84">
        <v>2</v>
      </c>
      <c r="D647" s="118">
        <v>0.004874979686866092</v>
      </c>
      <c r="E647" s="118">
        <v>2.3636119798921444</v>
      </c>
      <c r="F647" s="84" t="s">
        <v>3650</v>
      </c>
      <c r="G647" s="84" t="b">
        <v>0</v>
      </c>
      <c r="H647" s="84" t="b">
        <v>0</v>
      </c>
      <c r="I647" s="84" t="b">
        <v>0</v>
      </c>
      <c r="J647" s="84" t="b">
        <v>0</v>
      </c>
      <c r="K647" s="84" t="b">
        <v>0</v>
      </c>
      <c r="L647" s="84" t="b">
        <v>0</v>
      </c>
    </row>
    <row r="648" spans="1:12" ht="15">
      <c r="A648" s="84" t="s">
        <v>4880</v>
      </c>
      <c r="B648" s="84" t="s">
        <v>3818</v>
      </c>
      <c r="C648" s="84">
        <v>2</v>
      </c>
      <c r="D648" s="118">
        <v>0.004874979686866092</v>
      </c>
      <c r="E648" s="118">
        <v>1.2022439776571694</v>
      </c>
      <c r="F648" s="84" t="s">
        <v>3650</v>
      </c>
      <c r="G648" s="84" t="b">
        <v>0</v>
      </c>
      <c r="H648" s="84" t="b">
        <v>0</v>
      </c>
      <c r="I648" s="84" t="b">
        <v>0</v>
      </c>
      <c r="J648" s="84" t="b">
        <v>0</v>
      </c>
      <c r="K648" s="84" t="b">
        <v>0</v>
      </c>
      <c r="L648" s="84" t="b">
        <v>0</v>
      </c>
    </row>
    <row r="649" spans="1:12" ht="15">
      <c r="A649" s="84" t="s">
        <v>3844</v>
      </c>
      <c r="B649" s="84" t="s">
        <v>4775</v>
      </c>
      <c r="C649" s="84">
        <v>2</v>
      </c>
      <c r="D649" s="118">
        <v>0.004874979686866092</v>
      </c>
      <c r="E649" s="118">
        <v>2.062581984228163</v>
      </c>
      <c r="F649" s="84" t="s">
        <v>3650</v>
      </c>
      <c r="G649" s="84" t="b">
        <v>0</v>
      </c>
      <c r="H649" s="84" t="b">
        <v>0</v>
      </c>
      <c r="I649" s="84" t="b">
        <v>0</v>
      </c>
      <c r="J649" s="84" t="b">
        <v>0</v>
      </c>
      <c r="K649" s="84" t="b">
        <v>0</v>
      </c>
      <c r="L649" s="84" t="b">
        <v>0</v>
      </c>
    </row>
    <row r="650" spans="1:12" ht="15">
      <c r="A650" s="84" t="s">
        <v>4775</v>
      </c>
      <c r="B650" s="84" t="s">
        <v>4776</v>
      </c>
      <c r="C650" s="84">
        <v>2</v>
      </c>
      <c r="D650" s="118">
        <v>0.004874979686866092</v>
      </c>
      <c r="E650" s="118">
        <v>2.3636119798921444</v>
      </c>
      <c r="F650" s="84" t="s">
        <v>3650</v>
      </c>
      <c r="G650" s="84" t="b">
        <v>0</v>
      </c>
      <c r="H650" s="84" t="b">
        <v>0</v>
      </c>
      <c r="I650" s="84" t="b">
        <v>0</v>
      </c>
      <c r="J650" s="84" t="b">
        <v>0</v>
      </c>
      <c r="K650" s="84" t="b">
        <v>0</v>
      </c>
      <c r="L650" s="84" t="b">
        <v>0</v>
      </c>
    </row>
    <row r="651" spans="1:12" ht="15">
      <c r="A651" s="84" t="s">
        <v>4598</v>
      </c>
      <c r="B651" s="84" t="s">
        <v>4599</v>
      </c>
      <c r="C651" s="84">
        <v>2</v>
      </c>
      <c r="D651" s="118">
        <v>0.004874979686866092</v>
      </c>
      <c r="E651" s="118">
        <v>1.8864907251724818</v>
      </c>
      <c r="F651" s="84" t="s">
        <v>3650</v>
      </c>
      <c r="G651" s="84" t="b">
        <v>0</v>
      </c>
      <c r="H651" s="84" t="b">
        <v>0</v>
      </c>
      <c r="I651" s="84" t="b">
        <v>0</v>
      </c>
      <c r="J651" s="84" t="b">
        <v>0</v>
      </c>
      <c r="K651" s="84" t="b">
        <v>0</v>
      </c>
      <c r="L651" s="84" t="b">
        <v>0</v>
      </c>
    </row>
    <row r="652" spans="1:12" ht="15">
      <c r="A652" s="84" t="s">
        <v>4804</v>
      </c>
      <c r="B652" s="84" t="s">
        <v>4805</v>
      </c>
      <c r="C652" s="84">
        <v>2</v>
      </c>
      <c r="D652" s="118">
        <v>0.004874979686866092</v>
      </c>
      <c r="E652" s="118">
        <v>2.3636119798921444</v>
      </c>
      <c r="F652" s="84" t="s">
        <v>3650</v>
      </c>
      <c r="G652" s="84" t="b">
        <v>0</v>
      </c>
      <c r="H652" s="84" t="b">
        <v>0</v>
      </c>
      <c r="I652" s="84" t="b">
        <v>0</v>
      </c>
      <c r="J652" s="84" t="b">
        <v>0</v>
      </c>
      <c r="K652" s="84" t="b">
        <v>0</v>
      </c>
      <c r="L652" s="84" t="b">
        <v>0</v>
      </c>
    </row>
    <row r="653" spans="1:12" ht="15">
      <c r="A653" s="84" t="s">
        <v>4805</v>
      </c>
      <c r="B653" s="84" t="s">
        <v>4598</v>
      </c>
      <c r="C653" s="84">
        <v>2</v>
      </c>
      <c r="D653" s="118">
        <v>0.004874979686866092</v>
      </c>
      <c r="E653" s="118">
        <v>2.062581984228163</v>
      </c>
      <c r="F653" s="84" t="s">
        <v>3650</v>
      </c>
      <c r="G653" s="84" t="b">
        <v>0</v>
      </c>
      <c r="H653" s="84" t="b">
        <v>0</v>
      </c>
      <c r="I653" s="84" t="b">
        <v>0</v>
      </c>
      <c r="J653" s="84" t="b">
        <v>0</v>
      </c>
      <c r="K653" s="84" t="b">
        <v>0</v>
      </c>
      <c r="L653" s="84" t="b">
        <v>0</v>
      </c>
    </row>
    <row r="654" spans="1:12" ht="15">
      <c r="A654" s="84" t="s">
        <v>4809</v>
      </c>
      <c r="B654" s="84" t="s">
        <v>4810</v>
      </c>
      <c r="C654" s="84">
        <v>2</v>
      </c>
      <c r="D654" s="118">
        <v>0.004874979686866092</v>
      </c>
      <c r="E654" s="118">
        <v>2.3636119798921444</v>
      </c>
      <c r="F654" s="84" t="s">
        <v>3650</v>
      </c>
      <c r="G654" s="84" t="b">
        <v>0</v>
      </c>
      <c r="H654" s="84" t="b">
        <v>0</v>
      </c>
      <c r="I654" s="84" t="b">
        <v>0</v>
      </c>
      <c r="J654" s="84" t="b">
        <v>0</v>
      </c>
      <c r="K654" s="84" t="b">
        <v>0</v>
      </c>
      <c r="L654" s="84" t="b">
        <v>0</v>
      </c>
    </row>
    <row r="655" spans="1:12" ht="15">
      <c r="A655" s="84" t="s">
        <v>4810</v>
      </c>
      <c r="B655" s="84" t="s">
        <v>4600</v>
      </c>
      <c r="C655" s="84">
        <v>2</v>
      </c>
      <c r="D655" s="118">
        <v>0.004874979686866092</v>
      </c>
      <c r="E655" s="118">
        <v>2.062581984228163</v>
      </c>
      <c r="F655" s="84" t="s">
        <v>3650</v>
      </c>
      <c r="G655" s="84" t="b">
        <v>0</v>
      </c>
      <c r="H655" s="84" t="b">
        <v>0</v>
      </c>
      <c r="I655" s="84" t="b">
        <v>0</v>
      </c>
      <c r="J655" s="84" t="b">
        <v>0</v>
      </c>
      <c r="K655" s="84" t="b">
        <v>0</v>
      </c>
      <c r="L655" s="84" t="b">
        <v>0</v>
      </c>
    </row>
    <row r="656" spans="1:12" ht="15">
      <c r="A656" s="84" t="s">
        <v>3847</v>
      </c>
      <c r="B656" s="84" t="s">
        <v>3848</v>
      </c>
      <c r="C656" s="84">
        <v>15</v>
      </c>
      <c r="D656" s="118">
        <v>0.0255612051416162</v>
      </c>
      <c r="E656" s="118">
        <v>1.446122763910614</v>
      </c>
      <c r="F656" s="84" t="s">
        <v>3651</v>
      </c>
      <c r="G656" s="84" t="b">
        <v>0</v>
      </c>
      <c r="H656" s="84" t="b">
        <v>0</v>
      </c>
      <c r="I656" s="84" t="b">
        <v>0</v>
      </c>
      <c r="J656" s="84" t="b">
        <v>0</v>
      </c>
      <c r="K656" s="84" t="b">
        <v>0</v>
      </c>
      <c r="L656" s="84" t="b">
        <v>0</v>
      </c>
    </row>
    <row r="657" spans="1:12" ht="15">
      <c r="A657" s="84" t="s">
        <v>3851</v>
      </c>
      <c r="B657" s="84" t="s">
        <v>3852</v>
      </c>
      <c r="C657" s="84">
        <v>10</v>
      </c>
      <c r="D657" s="118">
        <v>0.010321383881673127</v>
      </c>
      <c r="E657" s="118">
        <v>1.6222140229662954</v>
      </c>
      <c r="F657" s="84" t="s">
        <v>3651</v>
      </c>
      <c r="G657" s="84" t="b">
        <v>0</v>
      </c>
      <c r="H657" s="84" t="b">
        <v>0</v>
      </c>
      <c r="I657" s="84" t="b">
        <v>0</v>
      </c>
      <c r="J657" s="84" t="b">
        <v>0</v>
      </c>
      <c r="K657" s="84" t="b">
        <v>0</v>
      </c>
      <c r="L657" s="84" t="b">
        <v>0</v>
      </c>
    </row>
    <row r="658" spans="1:12" ht="15">
      <c r="A658" s="84" t="s">
        <v>3895</v>
      </c>
      <c r="B658" s="84" t="s">
        <v>3818</v>
      </c>
      <c r="C658" s="84">
        <v>8</v>
      </c>
      <c r="D658" s="118">
        <v>0.009987643051910938</v>
      </c>
      <c r="E658" s="118">
        <v>1.1750559916240761</v>
      </c>
      <c r="F658" s="84" t="s">
        <v>3651</v>
      </c>
      <c r="G658" s="84" t="b">
        <v>0</v>
      </c>
      <c r="H658" s="84" t="b">
        <v>0</v>
      </c>
      <c r="I658" s="84" t="b">
        <v>0</v>
      </c>
      <c r="J658" s="84" t="b">
        <v>0</v>
      </c>
      <c r="K658" s="84" t="b">
        <v>0</v>
      </c>
      <c r="L658" s="84" t="b">
        <v>0</v>
      </c>
    </row>
    <row r="659" spans="1:12" ht="15">
      <c r="A659" s="84" t="s">
        <v>3818</v>
      </c>
      <c r="B659" s="84" t="s">
        <v>4507</v>
      </c>
      <c r="C659" s="84">
        <v>8</v>
      </c>
      <c r="D659" s="118">
        <v>0.009987643051910938</v>
      </c>
      <c r="E659" s="118">
        <v>1.2604861869487023</v>
      </c>
      <c r="F659" s="84" t="s">
        <v>3651</v>
      </c>
      <c r="G659" s="84" t="b">
        <v>0</v>
      </c>
      <c r="H659" s="84" t="b">
        <v>0</v>
      </c>
      <c r="I659" s="84" t="b">
        <v>0</v>
      </c>
      <c r="J659" s="84" t="b">
        <v>0</v>
      </c>
      <c r="K659" s="84" t="b">
        <v>1</v>
      </c>
      <c r="L659" s="84" t="b">
        <v>0</v>
      </c>
    </row>
    <row r="660" spans="1:12" ht="15">
      <c r="A660" s="84" t="s">
        <v>4507</v>
      </c>
      <c r="B660" s="84" t="s">
        <v>4508</v>
      </c>
      <c r="C660" s="84">
        <v>8</v>
      </c>
      <c r="D660" s="118">
        <v>0.009987643051910938</v>
      </c>
      <c r="E660" s="118">
        <v>1.7191240359743516</v>
      </c>
      <c r="F660" s="84" t="s">
        <v>3651</v>
      </c>
      <c r="G660" s="84" t="b">
        <v>0</v>
      </c>
      <c r="H660" s="84" t="b">
        <v>1</v>
      </c>
      <c r="I660" s="84" t="b">
        <v>0</v>
      </c>
      <c r="J660" s="84" t="b">
        <v>0</v>
      </c>
      <c r="K660" s="84" t="b">
        <v>0</v>
      </c>
      <c r="L660" s="84" t="b">
        <v>0</v>
      </c>
    </row>
    <row r="661" spans="1:12" ht="15">
      <c r="A661" s="84" t="s">
        <v>4508</v>
      </c>
      <c r="B661" s="84" t="s">
        <v>492</v>
      </c>
      <c r="C661" s="84">
        <v>8</v>
      </c>
      <c r="D661" s="118">
        <v>0.009987643051910938</v>
      </c>
      <c r="E661" s="118">
        <v>1.7191240359743516</v>
      </c>
      <c r="F661" s="84" t="s">
        <v>3651</v>
      </c>
      <c r="G661" s="84" t="b">
        <v>0</v>
      </c>
      <c r="H661" s="84" t="b">
        <v>0</v>
      </c>
      <c r="I661" s="84" t="b">
        <v>0</v>
      </c>
      <c r="J661" s="84" t="b">
        <v>0</v>
      </c>
      <c r="K661" s="84" t="b">
        <v>0</v>
      </c>
      <c r="L661" s="84" t="b">
        <v>0</v>
      </c>
    </row>
    <row r="662" spans="1:12" ht="15">
      <c r="A662" s="84" t="s">
        <v>492</v>
      </c>
      <c r="B662" s="84" t="s">
        <v>3851</v>
      </c>
      <c r="C662" s="84">
        <v>8</v>
      </c>
      <c r="D662" s="118">
        <v>0.009987643051910938</v>
      </c>
      <c r="E662" s="118">
        <v>1.6222140229662954</v>
      </c>
      <c r="F662" s="84" t="s">
        <v>3651</v>
      </c>
      <c r="G662" s="84" t="b">
        <v>0</v>
      </c>
      <c r="H662" s="84" t="b">
        <v>0</v>
      </c>
      <c r="I662" s="84" t="b">
        <v>0</v>
      </c>
      <c r="J662" s="84" t="b">
        <v>0</v>
      </c>
      <c r="K662" s="84" t="b">
        <v>0</v>
      </c>
      <c r="L662" s="84" t="b">
        <v>0</v>
      </c>
    </row>
    <row r="663" spans="1:12" ht="15">
      <c r="A663" s="84" t="s">
        <v>3852</v>
      </c>
      <c r="B663" s="84" t="s">
        <v>4509</v>
      </c>
      <c r="C663" s="84">
        <v>8</v>
      </c>
      <c r="D663" s="118">
        <v>0.009987643051910938</v>
      </c>
      <c r="E663" s="118">
        <v>1.6222140229662954</v>
      </c>
      <c r="F663" s="84" t="s">
        <v>3651</v>
      </c>
      <c r="G663" s="84" t="b">
        <v>0</v>
      </c>
      <c r="H663" s="84" t="b">
        <v>0</v>
      </c>
      <c r="I663" s="84" t="b">
        <v>0</v>
      </c>
      <c r="J663" s="84" t="b">
        <v>0</v>
      </c>
      <c r="K663" s="84" t="b">
        <v>0</v>
      </c>
      <c r="L663" s="84" t="b">
        <v>0</v>
      </c>
    </row>
    <row r="664" spans="1:12" ht="15">
      <c r="A664" s="84" t="s">
        <v>4509</v>
      </c>
      <c r="B664" s="84" t="s">
        <v>4510</v>
      </c>
      <c r="C664" s="84">
        <v>8</v>
      </c>
      <c r="D664" s="118">
        <v>0.009987643051910938</v>
      </c>
      <c r="E664" s="118">
        <v>1.7191240359743516</v>
      </c>
      <c r="F664" s="84" t="s">
        <v>3651</v>
      </c>
      <c r="G664" s="84" t="b">
        <v>0</v>
      </c>
      <c r="H664" s="84" t="b">
        <v>0</v>
      </c>
      <c r="I664" s="84" t="b">
        <v>0</v>
      </c>
      <c r="J664" s="84" t="b">
        <v>0</v>
      </c>
      <c r="K664" s="84" t="b">
        <v>0</v>
      </c>
      <c r="L664" s="84" t="b">
        <v>0</v>
      </c>
    </row>
    <row r="665" spans="1:12" ht="15">
      <c r="A665" s="84" t="s">
        <v>4510</v>
      </c>
      <c r="B665" s="84" t="s">
        <v>3849</v>
      </c>
      <c r="C665" s="84">
        <v>8</v>
      </c>
      <c r="D665" s="118">
        <v>0.009987643051910938</v>
      </c>
      <c r="E665" s="118">
        <v>1.5430327769186705</v>
      </c>
      <c r="F665" s="84" t="s">
        <v>3651</v>
      </c>
      <c r="G665" s="84" t="b">
        <v>0</v>
      </c>
      <c r="H665" s="84" t="b">
        <v>0</v>
      </c>
      <c r="I665" s="84" t="b">
        <v>0</v>
      </c>
      <c r="J665" s="84" t="b">
        <v>0</v>
      </c>
      <c r="K665" s="84" t="b">
        <v>1</v>
      </c>
      <c r="L665" s="84" t="b">
        <v>0</v>
      </c>
    </row>
    <row r="666" spans="1:12" ht="15">
      <c r="A666" s="84" t="s">
        <v>3849</v>
      </c>
      <c r="B666" s="84" t="s">
        <v>4511</v>
      </c>
      <c r="C666" s="84">
        <v>8</v>
      </c>
      <c r="D666" s="118">
        <v>0.009987643051910938</v>
      </c>
      <c r="E666" s="118">
        <v>1.5430327769186705</v>
      </c>
      <c r="F666" s="84" t="s">
        <v>3651</v>
      </c>
      <c r="G666" s="84" t="b">
        <v>0</v>
      </c>
      <c r="H666" s="84" t="b">
        <v>1</v>
      </c>
      <c r="I666" s="84" t="b">
        <v>0</v>
      </c>
      <c r="J666" s="84" t="b">
        <v>0</v>
      </c>
      <c r="K666" s="84" t="b">
        <v>0</v>
      </c>
      <c r="L666" s="84" t="b">
        <v>0</v>
      </c>
    </row>
    <row r="667" spans="1:12" ht="15">
      <c r="A667" s="84" t="s">
        <v>4511</v>
      </c>
      <c r="B667" s="84" t="s">
        <v>3850</v>
      </c>
      <c r="C667" s="84">
        <v>8</v>
      </c>
      <c r="D667" s="118">
        <v>0.009987643051910938</v>
      </c>
      <c r="E667" s="118">
        <v>1.5430327769186705</v>
      </c>
      <c r="F667" s="84" t="s">
        <v>3651</v>
      </c>
      <c r="G667" s="84" t="b">
        <v>0</v>
      </c>
      <c r="H667" s="84" t="b">
        <v>0</v>
      </c>
      <c r="I667" s="84" t="b">
        <v>0</v>
      </c>
      <c r="J667" s="84" t="b">
        <v>0</v>
      </c>
      <c r="K667" s="84" t="b">
        <v>0</v>
      </c>
      <c r="L667" s="84" t="b">
        <v>0</v>
      </c>
    </row>
    <row r="668" spans="1:12" ht="15">
      <c r="A668" s="84" t="s">
        <v>3850</v>
      </c>
      <c r="B668" s="84" t="s">
        <v>4512</v>
      </c>
      <c r="C668" s="84">
        <v>8</v>
      </c>
      <c r="D668" s="118">
        <v>0.009987643051910938</v>
      </c>
      <c r="E668" s="118">
        <v>1.5430327769186705</v>
      </c>
      <c r="F668" s="84" t="s">
        <v>3651</v>
      </c>
      <c r="G668" s="84" t="b">
        <v>0</v>
      </c>
      <c r="H668" s="84" t="b">
        <v>0</v>
      </c>
      <c r="I668" s="84" t="b">
        <v>0</v>
      </c>
      <c r="J668" s="84" t="b">
        <v>0</v>
      </c>
      <c r="K668" s="84" t="b">
        <v>0</v>
      </c>
      <c r="L668" s="84" t="b">
        <v>0</v>
      </c>
    </row>
    <row r="669" spans="1:12" ht="15">
      <c r="A669" s="84" t="s">
        <v>417</v>
      </c>
      <c r="B669" s="84" t="s">
        <v>3895</v>
      </c>
      <c r="C669" s="84">
        <v>7</v>
      </c>
      <c r="D669" s="118">
        <v>0.009645311841948426</v>
      </c>
      <c r="E669" s="118">
        <v>1.3917651015880215</v>
      </c>
      <c r="F669" s="84" t="s">
        <v>3651</v>
      </c>
      <c r="G669" s="84" t="b">
        <v>0</v>
      </c>
      <c r="H669" s="84" t="b">
        <v>0</v>
      </c>
      <c r="I669" s="84" t="b">
        <v>0</v>
      </c>
      <c r="J669" s="84" t="b">
        <v>0</v>
      </c>
      <c r="K669" s="84" t="b">
        <v>0</v>
      </c>
      <c r="L669" s="84" t="b">
        <v>0</v>
      </c>
    </row>
    <row r="670" spans="1:12" ht="15">
      <c r="A670" s="84" t="s">
        <v>3846</v>
      </c>
      <c r="B670" s="84" t="s">
        <v>4498</v>
      </c>
      <c r="C670" s="84">
        <v>6</v>
      </c>
      <c r="D670" s="118">
        <v>0.00916401893993722</v>
      </c>
      <c r="E670" s="118">
        <v>1.4180940403103706</v>
      </c>
      <c r="F670" s="84" t="s">
        <v>3651</v>
      </c>
      <c r="G670" s="84" t="b">
        <v>0</v>
      </c>
      <c r="H670" s="84" t="b">
        <v>0</v>
      </c>
      <c r="I670" s="84" t="b">
        <v>0</v>
      </c>
      <c r="J670" s="84" t="b">
        <v>0</v>
      </c>
      <c r="K670" s="84" t="b">
        <v>0</v>
      </c>
      <c r="L670" s="84" t="b">
        <v>0</v>
      </c>
    </row>
    <row r="671" spans="1:12" ht="15">
      <c r="A671" s="84" t="s">
        <v>4498</v>
      </c>
      <c r="B671" s="84" t="s">
        <v>3865</v>
      </c>
      <c r="C671" s="84">
        <v>6</v>
      </c>
      <c r="D671" s="118">
        <v>0.00916401893993722</v>
      </c>
      <c r="E671" s="118">
        <v>1.8440627725826517</v>
      </c>
      <c r="F671" s="84" t="s">
        <v>3651</v>
      </c>
      <c r="G671" s="84" t="b">
        <v>0</v>
      </c>
      <c r="H671" s="84" t="b">
        <v>0</v>
      </c>
      <c r="I671" s="84" t="b">
        <v>0</v>
      </c>
      <c r="J671" s="84" t="b">
        <v>0</v>
      </c>
      <c r="K671" s="84" t="b">
        <v>0</v>
      </c>
      <c r="L671" s="84" t="b">
        <v>0</v>
      </c>
    </row>
    <row r="672" spans="1:12" ht="15">
      <c r="A672" s="84" t="s">
        <v>4552</v>
      </c>
      <c r="B672" s="84" t="s">
        <v>4553</v>
      </c>
      <c r="C672" s="84">
        <v>6</v>
      </c>
      <c r="D672" s="118">
        <v>0.00916401893993722</v>
      </c>
      <c r="E672" s="118">
        <v>1.8440627725826517</v>
      </c>
      <c r="F672" s="84" t="s">
        <v>3651</v>
      </c>
      <c r="G672" s="84" t="b">
        <v>0</v>
      </c>
      <c r="H672" s="84" t="b">
        <v>0</v>
      </c>
      <c r="I672" s="84" t="b">
        <v>0</v>
      </c>
      <c r="J672" s="84" t="b">
        <v>1</v>
      </c>
      <c r="K672" s="84" t="b">
        <v>0</v>
      </c>
      <c r="L672" s="84" t="b">
        <v>0</v>
      </c>
    </row>
    <row r="673" spans="1:12" ht="15">
      <c r="A673" s="84" t="s">
        <v>4518</v>
      </c>
      <c r="B673" s="84" t="s">
        <v>4554</v>
      </c>
      <c r="C673" s="84">
        <v>6</v>
      </c>
      <c r="D673" s="118">
        <v>0.00916401893993722</v>
      </c>
      <c r="E673" s="118">
        <v>1.8440627725826517</v>
      </c>
      <c r="F673" s="84" t="s">
        <v>3651</v>
      </c>
      <c r="G673" s="84" t="b">
        <v>1</v>
      </c>
      <c r="H673" s="84" t="b">
        <v>0</v>
      </c>
      <c r="I673" s="84" t="b">
        <v>0</v>
      </c>
      <c r="J673" s="84" t="b">
        <v>1</v>
      </c>
      <c r="K673" s="84" t="b">
        <v>0</v>
      </c>
      <c r="L673" s="84" t="b">
        <v>0</v>
      </c>
    </row>
    <row r="674" spans="1:12" ht="15">
      <c r="A674" s="84" t="s">
        <v>4554</v>
      </c>
      <c r="B674" s="84" t="s">
        <v>4525</v>
      </c>
      <c r="C674" s="84">
        <v>6</v>
      </c>
      <c r="D674" s="118">
        <v>0.00916401893993722</v>
      </c>
      <c r="E674" s="118">
        <v>1.8440627725826517</v>
      </c>
      <c r="F674" s="84" t="s">
        <v>3651</v>
      </c>
      <c r="G674" s="84" t="b">
        <v>1</v>
      </c>
      <c r="H674" s="84" t="b">
        <v>0</v>
      </c>
      <c r="I674" s="84" t="b">
        <v>0</v>
      </c>
      <c r="J674" s="84" t="b">
        <v>0</v>
      </c>
      <c r="K674" s="84" t="b">
        <v>0</v>
      </c>
      <c r="L674" s="84" t="b">
        <v>0</v>
      </c>
    </row>
    <row r="675" spans="1:12" ht="15">
      <c r="A675" s="84" t="s">
        <v>4525</v>
      </c>
      <c r="B675" s="84" t="s">
        <v>4555</v>
      </c>
      <c r="C675" s="84">
        <v>6</v>
      </c>
      <c r="D675" s="118">
        <v>0.00916401893993722</v>
      </c>
      <c r="E675" s="118">
        <v>1.8440627725826517</v>
      </c>
      <c r="F675" s="84" t="s">
        <v>3651</v>
      </c>
      <c r="G675" s="84" t="b">
        <v>0</v>
      </c>
      <c r="H675" s="84" t="b">
        <v>0</v>
      </c>
      <c r="I675" s="84" t="b">
        <v>0</v>
      </c>
      <c r="J675" s="84" t="b">
        <v>1</v>
      </c>
      <c r="K675" s="84" t="b">
        <v>0</v>
      </c>
      <c r="L675" s="84" t="b">
        <v>0</v>
      </c>
    </row>
    <row r="676" spans="1:12" ht="15">
      <c r="A676" s="84" t="s">
        <v>4555</v>
      </c>
      <c r="B676" s="84" t="s">
        <v>4556</v>
      </c>
      <c r="C676" s="84">
        <v>6</v>
      </c>
      <c r="D676" s="118">
        <v>0.00916401893993722</v>
      </c>
      <c r="E676" s="118">
        <v>1.8440627725826517</v>
      </c>
      <c r="F676" s="84" t="s">
        <v>3651</v>
      </c>
      <c r="G676" s="84" t="b">
        <v>1</v>
      </c>
      <c r="H676" s="84" t="b">
        <v>0</v>
      </c>
      <c r="I676" s="84" t="b">
        <v>0</v>
      </c>
      <c r="J676" s="84" t="b">
        <v>0</v>
      </c>
      <c r="K676" s="84" t="b">
        <v>0</v>
      </c>
      <c r="L676" s="84" t="b">
        <v>0</v>
      </c>
    </row>
    <row r="677" spans="1:12" ht="15">
      <c r="A677" s="84" t="s">
        <v>4556</v>
      </c>
      <c r="B677" s="84" t="s">
        <v>3818</v>
      </c>
      <c r="C677" s="84">
        <v>6</v>
      </c>
      <c r="D677" s="118">
        <v>0.00916401893993722</v>
      </c>
      <c r="E677" s="118">
        <v>1.1750559916240761</v>
      </c>
      <c r="F677" s="84" t="s">
        <v>3651</v>
      </c>
      <c r="G677" s="84" t="b">
        <v>0</v>
      </c>
      <c r="H677" s="84" t="b">
        <v>0</v>
      </c>
      <c r="I677" s="84" t="b">
        <v>0</v>
      </c>
      <c r="J677" s="84" t="b">
        <v>0</v>
      </c>
      <c r="K677" s="84" t="b">
        <v>0</v>
      </c>
      <c r="L677" s="84" t="b">
        <v>0</v>
      </c>
    </row>
    <row r="678" spans="1:12" ht="15">
      <c r="A678" s="84" t="s">
        <v>3848</v>
      </c>
      <c r="B678" s="84" t="s">
        <v>3846</v>
      </c>
      <c r="C678" s="84">
        <v>5</v>
      </c>
      <c r="D678" s="118">
        <v>0.008520401713872068</v>
      </c>
      <c r="E678" s="118">
        <v>0.9409727855907081</v>
      </c>
      <c r="F678" s="84" t="s">
        <v>3651</v>
      </c>
      <c r="G678" s="84" t="b">
        <v>0</v>
      </c>
      <c r="H678" s="84" t="b">
        <v>0</v>
      </c>
      <c r="I678" s="84" t="b">
        <v>0</v>
      </c>
      <c r="J678" s="84" t="b">
        <v>0</v>
      </c>
      <c r="K678" s="84" t="b">
        <v>0</v>
      </c>
      <c r="L678" s="84" t="b">
        <v>0</v>
      </c>
    </row>
    <row r="679" spans="1:12" ht="15">
      <c r="A679" s="84" t="s">
        <v>3865</v>
      </c>
      <c r="B679" s="84" t="s">
        <v>3847</v>
      </c>
      <c r="C679" s="84">
        <v>5</v>
      </c>
      <c r="D679" s="118">
        <v>0.008520401713872068</v>
      </c>
      <c r="E679" s="118">
        <v>1.3969047412404325</v>
      </c>
      <c r="F679" s="84" t="s">
        <v>3651</v>
      </c>
      <c r="G679" s="84" t="b">
        <v>0</v>
      </c>
      <c r="H679" s="84" t="b">
        <v>0</v>
      </c>
      <c r="I679" s="84" t="b">
        <v>0</v>
      </c>
      <c r="J679" s="84" t="b">
        <v>0</v>
      </c>
      <c r="K679" s="84" t="b">
        <v>0</v>
      </c>
      <c r="L679" s="84" t="b">
        <v>0</v>
      </c>
    </row>
    <row r="680" spans="1:12" ht="15">
      <c r="A680" s="84" t="s">
        <v>3848</v>
      </c>
      <c r="B680" s="84" t="s">
        <v>4552</v>
      </c>
      <c r="C680" s="84">
        <v>5</v>
      </c>
      <c r="D680" s="118">
        <v>0.008520401713872068</v>
      </c>
      <c r="E680" s="118">
        <v>1.3669415178629891</v>
      </c>
      <c r="F680" s="84" t="s">
        <v>3651</v>
      </c>
      <c r="G680" s="84" t="b">
        <v>0</v>
      </c>
      <c r="H680" s="84" t="b">
        <v>0</v>
      </c>
      <c r="I680" s="84" t="b">
        <v>0</v>
      </c>
      <c r="J680" s="84" t="b">
        <v>0</v>
      </c>
      <c r="K680" s="84" t="b">
        <v>0</v>
      </c>
      <c r="L680" s="84" t="b">
        <v>0</v>
      </c>
    </row>
    <row r="681" spans="1:12" ht="15">
      <c r="A681" s="84" t="s">
        <v>4553</v>
      </c>
      <c r="B681" s="84" t="s">
        <v>3847</v>
      </c>
      <c r="C681" s="84">
        <v>5</v>
      </c>
      <c r="D681" s="118">
        <v>0.008520401713872068</v>
      </c>
      <c r="E681" s="118">
        <v>1.3969047412404325</v>
      </c>
      <c r="F681" s="84" t="s">
        <v>3651</v>
      </c>
      <c r="G681" s="84" t="b">
        <v>1</v>
      </c>
      <c r="H681" s="84" t="b">
        <v>0</v>
      </c>
      <c r="I681" s="84" t="b">
        <v>0</v>
      </c>
      <c r="J681" s="84" t="b">
        <v>0</v>
      </c>
      <c r="K681" s="84" t="b">
        <v>0</v>
      </c>
      <c r="L681" s="84" t="b">
        <v>0</v>
      </c>
    </row>
    <row r="682" spans="1:12" ht="15">
      <c r="A682" s="84" t="s">
        <v>3848</v>
      </c>
      <c r="B682" s="84" t="s">
        <v>4518</v>
      </c>
      <c r="C682" s="84">
        <v>5</v>
      </c>
      <c r="D682" s="118">
        <v>0.008520401713872068</v>
      </c>
      <c r="E682" s="118">
        <v>1.3669415178629891</v>
      </c>
      <c r="F682" s="84" t="s">
        <v>3651</v>
      </c>
      <c r="G682" s="84" t="b">
        <v>0</v>
      </c>
      <c r="H682" s="84" t="b">
        <v>0</v>
      </c>
      <c r="I682" s="84" t="b">
        <v>0</v>
      </c>
      <c r="J682" s="84" t="b">
        <v>1</v>
      </c>
      <c r="K682" s="84" t="b">
        <v>0</v>
      </c>
      <c r="L682" s="84" t="b">
        <v>0</v>
      </c>
    </row>
    <row r="683" spans="1:12" ht="15">
      <c r="A683" s="84" t="s">
        <v>4573</v>
      </c>
      <c r="B683" s="84" t="s">
        <v>4574</v>
      </c>
      <c r="C683" s="84">
        <v>5</v>
      </c>
      <c r="D683" s="118">
        <v>0.008520401713872068</v>
      </c>
      <c r="E683" s="118">
        <v>1.9232440186302766</v>
      </c>
      <c r="F683" s="84" t="s">
        <v>3651</v>
      </c>
      <c r="G683" s="84" t="b">
        <v>0</v>
      </c>
      <c r="H683" s="84" t="b">
        <v>0</v>
      </c>
      <c r="I683" s="84" t="b">
        <v>0</v>
      </c>
      <c r="J683" s="84" t="b">
        <v>0</v>
      </c>
      <c r="K683" s="84" t="b">
        <v>0</v>
      </c>
      <c r="L683" s="84" t="b">
        <v>0</v>
      </c>
    </row>
    <row r="684" spans="1:12" ht="15">
      <c r="A684" s="84" t="s">
        <v>4574</v>
      </c>
      <c r="B684" s="84" t="s">
        <v>3840</v>
      </c>
      <c r="C684" s="84">
        <v>5</v>
      </c>
      <c r="D684" s="118">
        <v>0.008520401713872068</v>
      </c>
      <c r="E684" s="118">
        <v>1.9232440186302766</v>
      </c>
      <c r="F684" s="84" t="s">
        <v>3651</v>
      </c>
      <c r="G684" s="84" t="b">
        <v>0</v>
      </c>
      <c r="H684" s="84" t="b">
        <v>0</v>
      </c>
      <c r="I684" s="84" t="b">
        <v>0</v>
      </c>
      <c r="J684" s="84" t="b">
        <v>0</v>
      </c>
      <c r="K684" s="84" t="b">
        <v>0</v>
      </c>
      <c r="L684" s="84" t="b">
        <v>0</v>
      </c>
    </row>
    <row r="685" spans="1:12" ht="15">
      <c r="A685" s="84" t="s">
        <v>3840</v>
      </c>
      <c r="B685" s="84" t="s">
        <v>3818</v>
      </c>
      <c r="C685" s="84">
        <v>5</v>
      </c>
      <c r="D685" s="118">
        <v>0.008520401713872068</v>
      </c>
      <c r="E685" s="118">
        <v>1.1750559916240761</v>
      </c>
      <c r="F685" s="84" t="s">
        <v>3651</v>
      </c>
      <c r="G685" s="84" t="b">
        <v>0</v>
      </c>
      <c r="H685" s="84" t="b">
        <v>0</v>
      </c>
      <c r="I685" s="84" t="b">
        <v>0</v>
      </c>
      <c r="J685" s="84" t="b">
        <v>0</v>
      </c>
      <c r="K685" s="84" t="b">
        <v>0</v>
      </c>
      <c r="L685" s="84" t="b">
        <v>0</v>
      </c>
    </row>
    <row r="686" spans="1:12" ht="15">
      <c r="A686" s="84" t="s">
        <v>3818</v>
      </c>
      <c r="B686" s="84" t="s">
        <v>3853</v>
      </c>
      <c r="C686" s="84">
        <v>5</v>
      </c>
      <c r="D686" s="118">
        <v>0.008520401713872068</v>
      </c>
      <c r="E686" s="118">
        <v>1.0052136818453965</v>
      </c>
      <c r="F686" s="84" t="s">
        <v>3651</v>
      </c>
      <c r="G686" s="84" t="b">
        <v>0</v>
      </c>
      <c r="H686" s="84" t="b">
        <v>0</v>
      </c>
      <c r="I686" s="84" t="b">
        <v>0</v>
      </c>
      <c r="J686" s="84" t="b">
        <v>0</v>
      </c>
      <c r="K686" s="84" t="b">
        <v>0</v>
      </c>
      <c r="L686" s="84" t="b">
        <v>0</v>
      </c>
    </row>
    <row r="687" spans="1:12" ht="15">
      <c r="A687" s="84" t="s">
        <v>3853</v>
      </c>
      <c r="B687" s="84" t="s">
        <v>3878</v>
      </c>
      <c r="C687" s="84">
        <v>5</v>
      </c>
      <c r="D687" s="118">
        <v>0.008520401713872068</v>
      </c>
      <c r="E687" s="118">
        <v>1.6679715135269704</v>
      </c>
      <c r="F687" s="84" t="s">
        <v>3651</v>
      </c>
      <c r="G687" s="84" t="b">
        <v>0</v>
      </c>
      <c r="H687" s="84" t="b">
        <v>0</v>
      </c>
      <c r="I687" s="84" t="b">
        <v>0</v>
      </c>
      <c r="J687" s="84" t="b">
        <v>0</v>
      </c>
      <c r="K687" s="84" t="b">
        <v>0</v>
      </c>
      <c r="L687" s="84" t="b">
        <v>0</v>
      </c>
    </row>
    <row r="688" spans="1:12" ht="15">
      <c r="A688" s="84" t="s">
        <v>3878</v>
      </c>
      <c r="B688" s="84" t="s">
        <v>4575</v>
      </c>
      <c r="C688" s="84">
        <v>5</v>
      </c>
      <c r="D688" s="118">
        <v>0.008520401713872068</v>
      </c>
      <c r="E688" s="118">
        <v>1.9232440186302766</v>
      </c>
      <c r="F688" s="84" t="s">
        <v>3651</v>
      </c>
      <c r="G688" s="84" t="b">
        <v>0</v>
      </c>
      <c r="H688" s="84" t="b">
        <v>0</v>
      </c>
      <c r="I688" s="84" t="b">
        <v>0</v>
      </c>
      <c r="J688" s="84" t="b">
        <v>1</v>
      </c>
      <c r="K688" s="84" t="b">
        <v>0</v>
      </c>
      <c r="L688" s="84" t="b">
        <v>0</v>
      </c>
    </row>
    <row r="689" spans="1:12" ht="15">
      <c r="A689" s="84" t="s">
        <v>4575</v>
      </c>
      <c r="B689" s="84" t="s">
        <v>3846</v>
      </c>
      <c r="C689" s="84">
        <v>5</v>
      </c>
      <c r="D689" s="118">
        <v>0.008520401713872068</v>
      </c>
      <c r="E689" s="118">
        <v>1.4180940403103706</v>
      </c>
      <c r="F689" s="84" t="s">
        <v>3651</v>
      </c>
      <c r="G689" s="84" t="b">
        <v>1</v>
      </c>
      <c r="H689" s="84" t="b">
        <v>0</v>
      </c>
      <c r="I689" s="84" t="b">
        <v>0</v>
      </c>
      <c r="J689" s="84" t="b">
        <v>0</v>
      </c>
      <c r="K689" s="84" t="b">
        <v>0</v>
      </c>
      <c r="L689" s="84" t="b">
        <v>0</v>
      </c>
    </row>
    <row r="690" spans="1:12" ht="15">
      <c r="A690" s="84" t="s">
        <v>3846</v>
      </c>
      <c r="B690" s="84" t="s">
        <v>4538</v>
      </c>
      <c r="C690" s="84">
        <v>5</v>
      </c>
      <c r="D690" s="118">
        <v>0.008520401713872068</v>
      </c>
      <c r="E690" s="118">
        <v>1.4180940403103706</v>
      </c>
      <c r="F690" s="84" t="s">
        <v>3651</v>
      </c>
      <c r="G690" s="84" t="b">
        <v>0</v>
      </c>
      <c r="H690" s="84" t="b">
        <v>0</v>
      </c>
      <c r="I690" s="84" t="b">
        <v>0</v>
      </c>
      <c r="J690" s="84" t="b">
        <v>0</v>
      </c>
      <c r="K690" s="84" t="b">
        <v>0</v>
      </c>
      <c r="L690" s="84" t="b">
        <v>0</v>
      </c>
    </row>
    <row r="691" spans="1:12" ht="15">
      <c r="A691" s="84" t="s">
        <v>4538</v>
      </c>
      <c r="B691" s="84" t="s">
        <v>3846</v>
      </c>
      <c r="C691" s="84">
        <v>5</v>
      </c>
      <c r="D691" s="118">
        <v>0.008520401713872068</v>
      </c>
      <c r="E691" s="118">
        <v>1.4180940403103706</v>
      </c>
      <c r="F691" s="84" t="s">
        <v>3651</v>
      </c>
      <c r="G691" s="84" t="b">
        <v>0</v>
      </c>
      <c r="H691" s="84" t="b">
        <v>0</v>
      </c>
      <c r="I691" s="84" t="b">
        <v>0</v>
      </c>
      <c r="J691" s="84" t="b">
        <v>0</v>
      </c>
      <c r="K691" s="84" t="b">
        <v>0</v>
      </c>
      <c r="L691" s="84" t="b">
        <v>0</v>
      </c>
    </row>
    <row r="692" spans="1:12" ht="15">
      <c r="A692" s="84" t="s">
        <v>3846</v>
      </c>
      <c r="B692" s="84" t="s">
        <v>4576</v>
      </c>
      <c r="C692" s="84">
        <v>5</v>
      </c>
      <c r="D692" s="118">
        <v>0.008520401713872068</v>
      </c>
      <c r="E692" s="118">
        <v>1.4180940403103706</v>
      </c>
      <c r="F692" s="84" t="s">
        <v>3651</v>
      </c>
      <c r="G692" s="84" t="b">
        <v>0</v>
      </c>
      <c r="H692" s="84" t="b">
        <v>0</v>
      </c>
      <c r="I692" s="84" t="b">
        <v>0</v>
      </c>
      <c r="J692" s="84" t="b">
        <v>0</v>
      </c>
      <c r="K692" s="84" t="b">
        <v>0</v>
      </c>
      <c r="L692" s="84" t="b">
        <v>0</v>
      </c>
    </row>
    <row r="693" spans="1:12" ht="15">
      <c r="A693" s="84" t="s">
        <v>4576</v>
      </c>
      <c r="B693" s="84" t="s">
        <v>4577</v>
      </c>
      <c r="C693" s="84">
        <v>5</v>
      </c>
      <c r="D693" s="118">
        <v>0.008520401713872068</v>
      </c>
      <c r="E693" s="118">
        <v>1.9232440186302766</v>
      </c>
      <c r="F693" s="84" t="s">
        <v>3651</v>
      </c>
      <c r="G693" s="84" t="b">
        <v>0</v>
      </c>
      <c r="H693" s="84" t="b">
        <v>0</v>
      </c>
      <c r="I693" s="84" t="b">
        <v>0</v>
      </c>
      <c r="J693" s="84" t="b">
        <v>0</v>
      </c>
      <c r="K693" s="84" t="b">
        <v>0</v>
      </c>
      <c r="L693" s="84" t="b">
        <v>0</v>
      </c>
    </row>
    <row r="694" spans="1:12" ht="15">
      <c r="A694" s="84" t="s">
        <v>4577</v>
      </c>
      <c r="B694" s="84" t="s">
        <v>4578</v>
      </c>
      <c r="C694" s="84">
        <v>5</v>
      </c>
      <c r="D694" s="118">
        <v>0.008520401713872068</v>
      </c>
      <c r="E694" s="118">
        <v>1.9232440186302766</v>
      </c>
      <c r="F694" s="84" t="s">
        <v>3651</v>
      </c>
      <c r="G694" s="84" t="b">
        <v>0</v>
      </c>
      <c r="H694" s="84" t="b">
        <v>0</v>
      </c>
      <c r="I694" s="84" t="b">
        <v>0</v>
      </c>
      <c r="J694" s="84" t="b">
        <v>0</v>
      </c>
      <c r="K694" s="84" t="b">
        <v>0</v>
      </c>
      <c r="L694" s="84" t="b">
        <v>0</v>
      </c>
    </row>
    <row r="695" spans="1:12" ht="15">
      <c r="A695" s="84" t="s">
        <v>4578</v>
      </c>
      <c r="B695" s="84" t="s">
        <v>4492</v>
      </c>
      <c r="C695" s="84">
        <v>5</v>
      </c>
      <c r="D695" s="118">
        <v>0.008520401713872068</v>
      </c>
      <c r="E695" s="118">
        <v>1.9232440186302766</v>
      </c>
      <c r="F695" s="84" t="s">
        <v>3651</v>
      </c>
      <c r="G695" s="84" t="b">
        <v>0</v>
      </c>
      <c r="H695" s="84" t="b">
        <v>0</v>
      </c>
      <c r="I695" s="84" t="b">
        <v>0</v>
      </c>
      <c r="J695" s="84" t="b">
        <v>0</v>
      </c>
      <c r="K695" s="84" t="b">
        <v>0</v>
      </c>
      <c r="L695" s="84" t="b">
        <v>0</v>
      </c>
    </row>
    <row r="696" spans="1:12" ht="15">
      <c r="A696" s="84" t="s">
        <v>4492</v>
      </c>
      <c r="B696" s="84" t="s">
        <v>4579</v>
      </c>
      <c r="C696" s="84">
        <v>5</v>
      </c>
      <c r="D696" s="118">
        <v>0.008520401713872068</v>
      </c>
      <c r="E696" s="118">
        <v>1.9232440186302766</v>
      </c>
      <c r="F696" s="84" t="s">
        <v>3651</v>
      </c>
      <c r="G696" s="84" t="b">
        <v>0</v>
      </c>
      <c r="H696" s="84" t="b">
        <v>0</v>
      </c>
      <c r="I696" s="84" t="b">
        <v>0</v>
      </c>
      <c r="J696" s="84" t="b">
        <v>0</v>
      </c>
      <c r="K696" s="84" t="b">
        <v>0</v>
      </c>
      <c r="L696" s="84" t="b">
        <v>0</v>
      </c>
    </row>
    <row r="697" spans="1:12" ht="15">
      <c r="A697" s="84" t="s">
        <v>4579</v>
      </c>
      <c r="B697" s="84" t="s">
        <v>4580</v>
      </c>
      <c r="C697" s="84">
        <v>5</v>
      </c>
      <c r="D697" s="118">
        <v>0.008520401713872068</v>
      </c>
      <c r="E697" s="118">
        <v>1.9232440186302766</v>
      </c>
      <c r="F697" s="84" t="s">
        <v>3651</v>
      </c>
      <c r="G697" s="84" t="b">
        <v>0</v>
      </c>
      <c r="H697" s="84" t="b">
        <v>0</v>
      </c>
      <c r="I697" s="84" t="b">
        <v>0</v>
      </c>
      <c r="J697" s="84" t="b">
        <v>0</v>
      </c>
      <c r="K697" s="84" t="b">
        <v>0</v>
      </c>
      <c r="L697" s="84" t="b">
        <v>0</v>
      </c>
    </row>
    <row r="698" spans="1:12" ht="15">
      <c r="A698" s="84" t="s">
        <v>3818</v>
      </c>
      <c r="B698" s="84" t="s">
        <v>3849</v>
      </c>
      <c r="C698" s="84">
        <v>4</v>
      </c>
      <c r="D698" s="118">
        <v>0.007681589344383872</v>
      </c>
      <c r="E698" s="118">
        <v>0.7833649322290399</v>
      </c>
      <c r="F698" s="84" t="s">
        <v>3651</v>
      </c>
      <c r="G698" s="84" t="b">
        <v>0</v>
      </c>
      <c r="H698" s="84" t="b">
        <v>0</v>
      </c>
      <c r="I698" s="84" t="b">
        <v>0</v>
      </c>
      <c r="J698" s="84" t="b">
        <v>0</v>
      </c>
      <c r="K698" s="84" t="b">
        <v>1</v>
      </c>
      <c r="L698" s="84" t="b">
        <v>0</v>
      </c>
    </row>
    <row r="699" spans="1:12" ht="15">
      <c r="A699" s="84" t="s">
        <v>3849</v>
      </c>
      <c r="B699" s="84" t="s">
        <v>4539</v>
      </c>
      <c r="C699" s="84">
        <v>4</v>
      </c>
      <c r="D699" s="118">
        <v>0.007681589344383872</v>
      </c>
      <c r="E699" s="118">
        <v>1.5430327769186705</v>
      </c>
      <c r="F699" s="84" t="s">
        <v>3651</v>
      </c>
      <c r="G699" s="84" t="b">
        <v>0</v>
      </c>
      <c r="H699" s="84" t="b">
        <v>1</v>
      </c>
      <c r="I699" s="84" t="b">
        <v>0</v>
      </c>
      <c r="J699" s="84" t="b">
        <v>0</v>
      </c>
      <c r="K699" s="84" t="b">
        <v>0</v>
      </c>
      <c r="L699" s="84" t="b">
        <v>0</v>
      </c>
    </row>
    <row r="700" spans="1:12" ht="15">
      <c r="A700" s="84" t="s">
        <v>4539</v>
      </c>
      <c r="B700" s="84" t="s">
        <v>4537</v>
      </c>
      <c r="C700" s="84">
        <v>4</v>
      </c>
      <c r="D700" s="118">
        <v>0.007681589344383872</v>
      </c>
      <c r="E700" s="118">
        <v>2.020154031638333</v>
      </c>
      <c r="F700" s="84" t="s">
        <v>3651</v>
      </c>
      <c r="G700" s="84" t="b">
        <v>0</v>
      </c>
      <c r="H700" s="84" t="b">
        <v>0</v>
      </c>
      <c r="I700" s="84" t="b">
        <v>0</v>
      </c>
      <c r="J700" s="84" t="b">
        <v>0</v>
      </c>
      <c r="K700" s="84" t="b">
        <v>0</v>
      </c>
      <c r="L700" s="84" t="b">
        <v>0</v>
      </c>
    </row>
    <row r="701" spans="1:12" ht="15">
      <c r="A701" s="84" t="s">
        <v>4537</v>
      </c>
      <c r="B701" s="84" t="s">
        <v>4622</v>
      </c>
      <c r="C701" s="84">
        <v>4</v>
      </c>
      <c r="D701" s="118">
        <v>0.007681589344383872</v>
      </c>
      <c r="E701" s="118">
        <v>2.020154031638333</v>
      </c>
      <c r="F701" s="84" t="s">
        <v>3651</v>
      </c>
      <c r="G701" s="84" t="b">
        <v>0</v>
      </c>
      <c r="H701" s="84" t="b">
        <v>0</v>
      </c>
      <c r="I701" s="84" t="b">
        <v>0</v>
      </c>
      <c r="J701" s="84" t="b">
        <v>0</v>
      </c>
      <c r="K701" s="84" t="b">
        <v>0</v>
      </c>
      <c r="L701" s="84" t="b">
        <v>0</v>
      </c>
    </row>
    <row r="702" spans="1:12" ht="15">
      <c r="A702" s="84" t="s">
        <v>4622</v>
      </c>
      <c r="B702" s="84" t="s">
        <v>3850</v>
      </c>
      <c r="C702" s="84">
        <v>4</v>
      </c>
      <c r="D702" s="118">
        <v>0.007681589344383872</v>
      </c>
      <c r="E702" s="118">
        <v>1.5430327769186705</v>
      </c>
      <c r="F702" s="84" t="s">
        <v>3651</v>
      </c>
      <c r="G702" s="84" t="b">
        <v>0</v>
      </c>
      <c r="H702" s="84" t="b">
        <v>0</v>
      </c>
      <c r="I702" s="84" t="b">
        <v>0</v>
      </c>
      <c r="J702" s="84" t="b">
        <v>0</v>
      </c>
      <c r="K702" s="84" t="b">
        <v>0</v>
      </c>
      <c r="L702" s="84" t="b">
        <v>0</v>
      </c>
    </row>
    <row r="703" spans="1:12" ht="15">
      <c r="A703" s="84" t="s">
        <v>3850</v>
      </c>
      <c r="B703" s="84" t="s">
        <v>3883</v>
      </c>
      <c r="C703" s="84">
        <v>4</v>
      </c>
      <c r="D703" s="118">
        <v>0.007681589344383872</v>
      </c>
      <c r="E703" s="118">
        <v>1.5430327769186705</v>
      </c>
      <c r="F703" s="84" t="s">
        <v>3651</v>
      </c>
      <c r="G703" s="84" t="b">
        <v>0</v>
      </c>
      <c r="H703" s="84" t="b">
        <v>0</v>
      </c>
      <c r="I703" s="84" t="b">
        <v>0</v>
      </c>
      <c r="J703" s="84" t="b">
        <v>0</v>
      </c>
      <c r="K703" s="84" t="b">
        <v>0</v>
      </c>
      <c r="L703" s="84" t="b">
        <v>0</v>
      </c>
    </row>
    <row r="704" spans="1:12" ht="15">
      <c r="A704" s="84" t="s">
        <v>3883</v>
      </c>
      <c r="B704" s="84" t="s">
        <v>4623</v>
      </c>
      <c r="C704" s="84">
        <v>4</v>
      </c>
      <c r="D704" s="118">
        <v>0.007681589344383872</v>
      </c>
      <c r="E704" s="118">
        <v>2.020154031638333</v>
      </c>
      <c r="F704" s="84" t="s">
        <v>3651</v>
      </c>
      <c r="G704" s="84" t="b">
        <v>0</v>
      </c>
      <c r="H704" s="84" t="b">
        <v>0</v>
      </c>
      <c r="I704" s="84" t="b">
        <v>0</v>
      </c>
      <c r="J704" s="84" t="b">
        <v>0</v>
      </c>
      <c r="K704" s="84" t="b">
        <v>0</v>
      </c>
      <c r="L704" s="84" t="b">
        <v>0</v>
      </c>
    </row>
    <row r="705" spans="1:12" ht="15">
      <c r="A705" s="84" t="s">
        <v>4623</v>
      </c>
      <c r="B705" s="84" t="s">
        <v>4571</v>
      </c>
      <c r="C705" s="84">
        <v>4</v>
      </c>
      <c r="D705" s="118">
        <v>0.007681589344383872</v>
      </c>
      <c r="E705" s="118">
        <v>2.020154031638333</v>
      </c>
      <c r="F705" s="84" t="s">
        <v>3651</v>
      </c>
      <c r="G705" s="84" t="b">
        <v>0</v>
      </c>
      <c r="H705" s="84" t="b">
        <v>0</v>
      </c>
      <c r="I705" s="84" t="b">
        <v>0</v>
      </c>
      <c r="J705" s="84" t="b">
        <v>0</v>
      </c>
      <c r="K705" s="84" t="b">
        <v>0</v>
      </c>
      <c r="L705" s="84" t="b">
        <v>0</v>
      </c>
    </row>
    <row r="706" spans="1:12" ht="15">
      <c r="A706" s="84" t="s">
        <v>4571</v>
      </c>
      <c r="B706" s="84" t="s">
        <v>4624</v>
      </c>
      <c r="C706" s="84">
        <v>4</v>
      </c>
      <c r="D706" s="118">
        <v>0.007681589344383872</v>
      </c>
      <c r="E706" s="118">
        <v>2.020154031638333</v>
      </c>
      <c r="F706" s="84" t="s">
        <v>3651</v>
      </c>
      <c r="G706" s="84" t="b">
        <v>0</v>
      </c>
      <c r="H706" s="84" t="b">
        <v>0</v>
      </c>
      <c r="I706" s="84" t="b">
        <v>0</v>
      </c>
      <c r="J706" s="84" t="b">
        <v>0</v>
      </c>
      <c r="K706" s="84" t="b">
        <v>0</v>
      </c>
      <c r="L706" s="84" t="b">
        <v>0</v>
      </c>
    </row>
    <row r="707" spans="1:12" ht="15">
      <c r="A707" s="84" t="s">
        <v>4624</v>
      </c>
      <c r="B707" s="84" t="s">
        <v>4572</v>
      </c>
      <c r="C707" s="84">
        <v>4</v>
      </c>
      <c r="D707" s="118">
        <v>0.007681589344383872</v>
      </c>
      <c r="E707" s="118">
        <v>1.9232440186302764</v>
      </c>
      <c r="F707" s="84" t="s">
        <v>3651</v>
      </c>
      <c r="G707" s="84" t="b">
        <v>0</v>
      </c>
      <c r="H707" s="84" t="b">
        <v>0</v>
      </c>
      <c r="I707" s="84" t="b">
        <v>0</v>
      </c>
      <c r="J707" s="84" t="b">
        <v>0</v>
      </c>
      <c r="K707" s="84" t="b">
        <v>0</v>
      </c>
      <c r="L707" s="84" t="b">
        <v>0</v>
      </c>
    </row>
    <row r="708" spans="1:12" ht="15">
      <c r="A708" s="84" t="s">
        <v>4572</v>
      </c>
      <c r="B708" s="84" t="s">
        <v>4625</v>
      </c>
      <c r="C708" s="84">
        <v>4</v>
      </c>
      <c r="D708" s="118">
        <v>0.007681589344383872</v>
      </c>
      <c r="E708" s="118">
        <v>1.9232440186302764</v>
      </c>
      <c r="F708" s="84" t="s">
        <v>3651</v>
      </c>
      <c r="G708" s="84" t="b">
        <v>0</v>
      </c>
      <c r="H708" s="84" t="b">
        <v>0</v>
      </c>
      <c r="I708" s="84" t="b">
        <v>0</v>
      </c>
      <c r="J708" s="84" t="b">
        <v>0</v>
      </c>
      <c r="K708" s="84" t="b">
        <v>0</v>
      </c>
      <c r="L708" s="84" t="b">
        <v>0</v>
      </c>
    </row>
    <row r="709" spans="1:12" ht="15">
      <c r="A709" s="84" t="s">
        <v>417</v>
      </c>
      <c r="B709" s="84" t="s">
        <v>3847</v>
      </c>
      <c r="C709" s="84">
        <v>4</v>
      </c>
      <c r="D709" s="118">
        <v>0.007681589344383872</v>
      </c>
      <c r="E709" s="118">
        <v>0.8476970572377458</v>
      </c>
      <c r="F709" s="84" t="s">
        <v>3651</v>
      </c>
      <c r="G709" s="84" t="b">
        <v>0</v>
      </c>
      <c r="H709" s="84" t="b">
        <v>0</v>
      </c>
      <c r="I709" s="84" t="b">
        <v>0</v>
      </c>
      <c r="J709" s="84" t="b">
        <v>0</v>
      </c>
      <c r="K709" s="84" t="b">
        <v>0</v>
      </c>
      <c r="L709" s="84" t="b">
        <v>0</v>
      </c>
    </row>
    <row r="710" spans="1:12" ht="15">
      <c r="A710" s="84" t="s">
        <v>4651</v>
      </c>
      <c r="B710" s="84" t="s">
        <v>4652</v>
      </c>
      <c r="C710" s="84">
        <v>4</v>
      </c>
      <c r="D710" s="118">
        <v>0.007681589344383872</v>
      </c>
      <c r="E710" s="118">
        <v>2.020154031638333</v>
      </c>
      <c r="F710" s="84" t="s">
        <v>3651</v>
      </c>
      <c r="G710" s="84" t="b">
        <v>0</v>
      </c>
      <c r="H710" s="84" t="b">
        <v>0</v>
      </c>
      <c r="I710" s="84" t="b">
        <v>0</v>
      </c>
      <c r="J710" s="84" t="b">
        <v>0</v>
      </c>
      <c r="K710" s="84" t="b">
        <v>0</v>
      </c>
      <c r="L710" s="84" t="b">
        <v>0</v>
      </c>
    </row>
    <row r="711" spans="1:12" ht="15">
      <c r="A711" s="84" t="s">
        <v>4652</v>
      </c>
      <c r="B711" s="84" t="s">
        <v>3758</v>
      </c>
      <c r="C711" s="84">
        <v>4</v>
      </c>
      <c r="D711" s="118">
        <v>0.007681589344383872</v>
      </c>
      <c r="E711" s="118">
        <v>1.7191240359743516</v>
      </c>
      <c r="F711" s="84" t="s">
        <v>3651</v>
      </c>
      <c r="G711" s="84" t="b">
        <v>0</v>
      </c>
      <c r="H711" s="84" t="b">
        <v>0</v>
      </c>
      <c r="I711" s="84" t="b">
        <v>0</v>
      </c>
      <c r="J711" s="84" t="b">
        <v>0</v>
      </c>
      <c r="K711" s="84" t="b">
        <v>0</v>
      </c>
      <c r="L711" s="84" t="b">
        <v>0</v>
      </c>
    </row>
    <row r="712" spans="1:12" ht="15">
      <c r="A712" s="84" t="s">
        <v>3758</v>
      </c>
      <c r="B712" s="84" t="s">
        <v>3771</v>
      </c>
      <c r="C712" s="84">
        <v>4</v>
      </c>
      <c r="D712" s="118">
        <v>0.007681589344383872</v>
      </c>
      <c r="E712" s="118">
        <v>1.5430327769186705</v>
      </c>
      <c r="F712" s="84" t="s">
        <v>3651</v>
      </c>
      <c r="G712" s="84" t="b">
        <v>0</v>
      </c>
      <c r="H712" s="84" t="b">
        <v>0</v>
      </c>
      <c r="I712" s="84" t="b">
        <v>0</v>
      </c>
      <c r="J712" s="84" t="b">
        <v>0</v>
      </c>
      <c r="K712" s="84" t="b">
        <v>0</v>
      </c>
      <c r="L712" s="84" t="b">
        <v>0</v>
      </c>
    </row>
    <row r="713" spans="1:12" ht="15">
      <c r="A713" s="84" t="s">
        <v>3771</v>
      </c>
      <c r="B713" s="84" t="s">
        <v>3818</v>
      </c>
      <c r="C713" s="84">
        <v>4</v>
      </c>
      <c r="D713" s="118">
        <v>0.007681589344383872</v>
      </c>
      <c r="E713" s="118">
        <v>1.1750559916240761</v>
      </c>
      <c r="F713" s="84" t="s">
        <v>3651</v>
      </c>
      <c r="G713" s="84" t="b">
        <v>0</v>
      </c>
      <c r="H713" s="84" t="b">
        <v>0</v>
      </c>
      <c r="I713" s="84" t="b">
        <v>0</v>
      </c>
      <c r="J713" s="84" t="b">
        <v>0</v>
      </c>
      <c r="K713" s="84" t="b">
        <v>0</v>
      </c>
      <c r="L713" s="84" t="b">
        <v>0</v>
      </c>
    </row>
    <row r="714" spans="1:12" ht="15">
      <c r="A714" s="84" t="s">
        <v>3818</v>
      </c>
      <c r="B714" s="84" t="s">
        <v>4653</v>
      </c>
      <c r="C714" s="84">
        <v>4</v>
      </c>
      <c r="D714" s="118">
        <v>0.007681589344383872</v>
      </c>
      <c r="E714" s="118">
        <v>1.2604861869487023</v>
      </c>
      <c r="F714" s="84" t="s">
        <v>3651</v>
      </c>
      <c r="G714" s="84" t="b">
        <v>0</v>
      </c>
      <c r="H714" s="84" t="b">
        <v>0</v>
      </c>
      <c r="I714" s="84" t="b">
        <v>0</v>
      </c>
      <c r="J714" s="84" t="b">
        <v>0</v>
      </c>
      <c r="K714" s="84" t="b">
        <v>0</v>
      </c>
      <c r="L714" s="84" t="b">
        <v>0</v>
      </c>
    </row>
    <row r="715" spans="1:12" ht="15">
      <c r="A715" s="84" t="s">
        <v>4653</v>
      </c>
      <c r="B715" s="84" t="s">
        <v>3773</v>
      </c>
      <c r="C715" s="84">
        <v>4</v>
      </c>
      <c r="D715" s="118">
        <v>0.007681589344383872</v>
      </c>
      <c r="E715" s="118">
        <v>2.020154031638333</v>
      </c>
      <c r="F715" s="84" t="s">
        <v>3651</v>
      </c>
      <c r="G715" s="84" t="b">
        <v>0</v>
      </c>
      <c r="H715" s="84" t="b">
        <v>0</v>
      </c>
      <c r="I715" s="84" t="b">
        <v>0</v>
      </c>
      <c r="J715" s="84" t="b">
        <v>0</v>
      </c>
      <c r="K715" s="84" t="b">
        <v>0</v>
      </c>
      <c r="L715" s="84" t="b">
        <v>0</v>
      </c>
    </row>
    <row r="716" spans="1:12" ht="15">
      <c r="A716" s="84" t="s">
        <v>3773</v>
      </c>
      <c r="B716" s="84" t="s">
        <v>3758</v>
      </c>
      <c r="C716" s="84">
        <v>4</v>
      </c>
      <c r="D716" s="118">
        <v>0.007681589344383872</v>
      </c>
      <c r="E716" s="118">
        <v>1.7191240359743516</v>
      </c>
      <c r="F716" s="84" t="s">
        <v>3651</v>
      </c>
      <c r="G716" s="84" t="b">
        <v>0</v>
      </c>
      <c r="H716" s="84" t="b">
        <v>0</v>
      </c>
      <c r="I716" s="84" t="b">
        <v>0</v>
      </c>
      <c r="J716" s="84" t="b">
        <v>0</v>
      </c>
      <c r="K716" s="84" t="b">
        <v>0</v>
      </c>
      <c r="L716" s="84" t="b">
        <v>0</v>
      </c>
    </row>
    <row r="717" spans="1:12" ht="15">
      <c r="A717" s="84" t="s">
        <v>3758</v>
      </c>
      <c r="B717" s="84" t="s">
        <v>4591</v>
      </c>
      <c r="C717" s="84">
        <v>4</v>
      </c>
      <c r="D717" s="118">
        <v>0.007681589344383872</v>
      </c>
      <c r="E717" s="118">
        <v>1.7191240359743516</v>
      </c>
      <c r="F717" s="84" t="s">
        <v>3651</v>
      </c>
      <c r="G717" s="84" t="b">
        <v>0</v>
      </c>
      <c r="H717" s="84" t="b">
        <v>0</v>
      </c>
      <c r="I717" s="84" t="b">
        <v>0</v>
      </c>
      <c r="J717" s="84" t="b">
        <v>0</v>
      </c>
      <c r="K717" s="84" t="b">
        <v>0</v>
      </c>
      <c r="L717" s="84" t="b">
        <v>0</v>
      </c>
    </row>
    <row r="718" spans="1:12" ht="15">
      <c r="A718" s="84" t="s">
        <v>4591</v>
      </c>
      <c r="B718" s="84" t="s">
        <v>3853</v>
      </c>
      <c r="C718" s="84">
        <v>4</v>
      </c>
      <c r="D718" s="118">
        <v>0.007681589344383872</v>
      </c>
      <c r="E718" s="118">
        <v>1.6679715135269704</v>
      </c>
      <c r="F718" s="84" t="s">
        <v>3651</v>
      </c>
      <c r="G718" s="84" t="b">
        <v>0</v>
      </c>
      <c r="H718" s="84" t="b">
        <v>0</v>
      </c>
      <c r="I718" s="84" t="b">
        <v>0</v>
      </c>
      <c r="J718" s="84" t="b">
        <v>0</v>
      </c>
      <c r="K718" s="84" t="b">
        <v>0</v>
      </c>
      <c r="L718" s="84" t="b">
        <v>0</v>
      </c>
    </row>
    <row r="719" spans="1:12" ht="15">
      <c r="A719" s="84" t="s">
        <v>3853</v>
      </c>
      <c r="B719" s="84" t="s">
        <v>4654</v>
      </c>
      <c r="C719" s="84">
        <v>4</v>
      </c>
      <c r="D719" s="118">
        <v>0.007681589344383872</v>
      </c>
      <c r="E719" s="118">
        <v>1.6679715135269704</v>
      </c>
      <c r="F719" s="84" t="s">
        <v>3651</v>
      </c>
      <c r="G719" s="84" t="b">
        <v>0</v>
      </c>
      <c r="H719" s="84" t="b">
        <v>0</v>
      </c>
      <c r="I719" s="84" t="b">
        <v>0</v>
      </c>
      <c r="J719" s="84" t="b">
        <v>0</v>
      </c>
      <c r="K719" s="84" t="b">
        <v>0</v>
      </c>
      <c r="L719" s="84" t="b">
        <v>0</v>
      </c>
    </row>
    <row r="720" spans="1:12" ht="15">
      <c r="A720" s="84" t="s">
        <v>396</v>
      </c>
      <c r="B720" s="84" t="s">
        <v>4573</v>
      </c>
      <c r="C720" s="84">
        <v>4</v>
      </c>
      <c r="D720" s="118">
        <v>0.007681589344383872</v>
      </c>
      <c r="E720" s="118">
        <v>2.020154031638333</v>
      </c>
      <c r="F720" s="84" t="s">
        <v>3651</v>
      </c>
      <c r="G720" s="84" t="b">
        <v>0</v>
      </c>
      <c r="H720" s="84" t="b">
        <v>0</v>
      </c>
      <c r="I720" s="84" t="b">
        <v>0</v>
      </c>
      <c r="J720" s="84" t="b">
        <v>0</v>
      </c>
      <c r="K720" s="84" t="b">
        <v>0</v>
      </c>
      <c r="L720" s="84" t="b">
        <v>0</v>
      </c>
    </row>
    <row r="721" spans="1:12" ht="15">
      <c r="A721" s="84" t="s">
        <v>4580</v>
      </c>
      <c r="B721" s="84" t="s">
        <v>4666</v>
      </c>
      <c r="C721" s="84">
        <v>4</v>
      </c>
      <c r="D721" s="118">
        <v>0.007681589344383872</v>
      </c>
      <c r="E721" s="118">
        <v>1.9232440186302764</v>
      </c>
      <c r="F721" s="84" t="s">
        <v>3651</v>
      </c>
      <c r="G721" s="84" t="b">
        <v>0</v>
      </c>
      <c r="H721" s="84" t="b">
        <v>0</v>
      </c>
      <c r="I721" s="84" t="b">
        <v>0</v>
      </c>
      <c r="J721" s="84" t="b">
        <v>0</v>
      </c>
      <c r="K721" s="84" t="b">
        <v>0</v>
      </c>
      <c r="L721" s="84" t="b">
        <v>0</v>
      </c>
    </row>
    <row r="722" spans="1:12" ht="15">
      <c r="A722" s="84" t="s">
        <v>417</v>
      </c>
      <c r="B722" s="84" t="s">
        <v>3818</v>
      </c>
      <c r="C722" s="84">
        <v>3</v>
      </c>
      <c r="D722" s="118">
        <v>0.006597835333789912</v>
      </c>
      <c r="E722" s="118">
        <v>0.4217283249654646</v>
      </c>
      <c r="F722" s="84" t="s">
        <v>3651</v>
      </c>
      <c r="G722" s="84" t="b">
        <v>0</v>
      </c>
      <c r="H722" s="84" t="b">
        <v>0</v>
      </c>
      <c r="I722" s="84" t="b">
        <v>0</v>
      </c>
      <c r="J722" s="84" t="b">
        <v>0</v>
      </c>
      <c r="K722" s="84" t="b">
        <v>0</v>
      </c>
      <c r="L722" s="84" t="b">
        <v>0</v>
      </c>
    </row>
    <row r="723" spans="1:12" ht="15">
      <c r="A723" s="84" t="s">
        <v>4625</v>
      </c>
      <c r="B723" s="84" t="s">
        <v>4701</v>
      </c>
      <c r="C723" s="84">
        <v>3</v>
      </c>
      <c r="D723" s="118">
        <v>0.006597835333789912</v>
      </c>
      <c r="E723" s="118">
        <v>2.020154031638333</v>
      </c>
      <c r="F723" s="84" t="s">
        <v>3651</v>
      </c>
      <c r="G723" s="84" t="b">
        <v>0</v>
      </c>
      <c r="H723" s="84" t="b">
        <v>0</v>
      </c>
      <c r="I723" s="84" t="b">
        <v>0</v>
      </c>
      <c r="J723" s="84" t="b">
        <v>0</v>
      </c>
      <c r="K723" s="84" t="b">
        <v>0</v>
      </c>
      <c r="L723" s="84" t="b">
        <v>0</v>
      </c>
    </row>
    <row r="724" spans="1:12" ht="15">
      <c r="A724" s="84" t="s">
        <v>270</v>
      </c>
      <c r="B724" s="84" t="s">
        <v>4651</v>
      </c>
      <c r="C724" s="84">
        <v>3</v>
      </c>
      <c r="D724" s="118">
        <v>0.006597835333789912</v>
      </c>
      <c r="E724" s="118">
        <v>2.145092768246633</v>
      </c>
      <c r="F724" s="84" t="s">
        <v>3651</v>
      </c>
      <c r="G724" s="84" t="b">
        <v>0</v>
      </c>
      <c r="H724" s="84" t="b">
        <v>0</v>
      </c>
      <c r="I724" s="84" t="b">
        <v>0</v>
      </c>
      <c r="J724" s="84" t="b">
        <v>0</v>
      </c>
      <c r="K724" s="84" t="b">
        <v>0</v>
      </c>
      <c r="L724" s="84" t="b">
        <v>0</v>
      </c>
    </row>
    <row r="725" spans="1:12" ht="15">
      <c r="A725" s="84" t="s">
        <v>4843</v>
      </c>
      <c r="B725" s="84" t="s">
        <v>4844</v>
      </c>
      <c r="C725" s="84">
        <v>2</v>
      </c>
      <c r="D725" s="118">
        <v>0.0051846785814061375</v>
      </c>
      <c r="E725" s="118">
        <v>2.321184027302314</v>
      </c>
      <c r="F725" s="84" t="s">
        <v>3651</v>
      </c>
      <c r="G725" s="84" t="b">
        <v>0</v>
      </c>
      <c r="H725" s="84" t="b">
        <v>0</v>
      </c>
      <c r="I725" s="84" t="b">
        <v>0</v>
      </c>
      <c r="J725" s="84" t="b">
        <v>0</v>
      </c>
      <c r="K725" s="84" t="b">
        <v>0</v>
      </c>
      <c r="L725" s="84" t="b">
        <v>0</v>
      </c>
    </row>
    <row r="726" spans="1:12" ht="15">
      <c r="A726" s="84" t="s">
        <v>4844</v>
      </c>
      <c r="B726" s="84" t="s">
        <v>3818</v>
      </c>
      <c r="C726" s="84">
        <v>2</v>
      </c>
      <c r="D726" s="118">
        <v>0.0051846785814061375</v>
      </c>
      <c r="E726" s="118">
        <v>1.1750559916240761</v>
      </c>
      <c r="F726" s="84" t="s">
        <v>3651</v>
      </c>
      <c r="G726" s="84" t="b">
        <v>0</v>
      </c>
      <c r="H726" s="84" t="b">
        <v>0</v>
      </c>
      <c r="I726" s="84" t="b">
        <v>0</v>
      </c>
      <c r="J726" s="84" t="b">
        <v>0</v>
      </c>
      <c r="K726" s="84" t="b">
        <v>0</v>
      </c>
      <c r="L726" s="84" t="b">
        <v>0</v>
      </c>
    </row>
    <row r="727" spans="1:12" ht="15">
      <c r="A727" s="84" t="s">
        <v>3818</v>
      </c>
      <c r="B727" s="84" t="s">
        <v>3851</v>
      </c>
      <c r="C727" s="84">
        <v>2</v>
      </c>
      <c r="D727" s="118">
        <v>0.0051846785814061375</v>
      </c>
      <c r="E727" s="118">
        <v>0.5615161826126837</v>
      </c>
      <c r="F727" s="84" t="s">
        <v>3651</v>
      </c>
      <c r="G727" s="84" t="b">
        <v>0</v>
      </c>
      <c r="H727" s="84" t="b">
        <v>0</v>
      </c>
      <c r="I727" s="84" t="b">
        <v>0</v>
      </c>
      <c r="J727" s="84" t="b">
        <v>0</v>
      </c>
      <c r="K727" s="84" t="b">
        <v>0</v>
      </c>
      <c r="L727" s="84" t="b">
        <v>0</v>
      </c>
    </row>
    <row r="728" spans="1:12" ht="15">
      <c r="A728" s="84" t="s">
        <v>3852</v>
      </c>
      <c r="B728" s="84" t="s">
        <v>3888</v>
      </c>
      <c r="C728" s="84">
        <v>2</v>
      </c>
      <c r="D728" s="118">
        <v>0.0051846785814061375</v>
      </c>
      <c r="E728" s="118">
        <v>1.6222140229662954</v>
      </c>
      <c r="F728" s="84" t="s">
        <v>3651</v>
      </c>
      <c r="G728" s="84" t="b">
        <v>0</v>
      </c>
      <c r="H728" s="84" t="b">
        <v>0</v>
      </c>
      <c r="I728" s="84" t="b">
        <v>0</v>
      </c>
      <c r="J728" s="84" t="b">
        <v>0</v>
      </c>
      <c r="K728" s="84" t="b">
        <v>0</v>
      </c>
      <c r="L728" s="84" t="b">
        <v>0</v>
      </c>
    </row>
    <row r="729" spans="1:12" ht="15">
      <c r="A729" s="84" t="s">
        <v>3888</v>
      </c>
      <c r="B729" s="84" t="s">
        <v>4845</v>
      </c>
      <c r="C729" s="84">
        <v>2</v>
      </c>
      <c r="D729" s="118">
        <v>0.0051846785814061375</v>
      </c>
      <c r="E729" s="118">
        <v>2.321184027302314</v>
      </c>
      <c r="F729" s="84" t="s">
        <v>3651</v>
      </c>
      <c r="G729" s="84" t="b">
        <v>0</v>
      </c>
      <c r="H729" s="84" t="b">
        <v>0</v>
      </c>
      <c r="I729" s="84" t="b">
        <v>0</v>
      </c>
      <c r="J729" s="84" t="b">
        <v>0</v>
      </c>
      <c r="K729" s="84" t="b">
        <v>0</v>
      </c>
      <c r="L729" s="84" t="b">
        <v>0</v>
      </c>
    </row>
    <row r="730" spans="1:12" ht="15">
      <c r="A730" s="84" t="s">
        <v>4845</v>
      </c>
      <c r="B730" s="84" t="s">
        <v>4620</v>
      </c>
      <c r="C730" s="84">
        <v>2</v>
      </c>
      <c r="D730" s="118">
        <v>0.0051846785814061375</v>
      </c>
      <c r="E730" s="118">
        <v>2.321184027302314</v>
      </c>
      <c r="F730" s="84" t="s">
        <v>3651</v>
      </c>
      <c r="G730" s="84" t="b">
        <v>0</v>
      </c>
      <c r="H730" s="84" t="b">
        <v>0</v>
      </c>
      <c r="I730" s="84" t="b">
        <v>0</v>
      </c>
      <c r="J730" s="84" t="b">
        <v>0</v>
      </c>
      <c r="K730" s="84" t="b">
        <v>0</v>
      </c>
      <c r="L730" s="84" t="b">
        <v>0</v>
      </c>
    </row>
    <row r="731" spans="1:12" ht="15">
      <c r="A731" s="84" t="s">
        <v>4620</v>
      </c>
      <c r="B731" s="84" t="s">
        <v>4614</v>
      </c>
      <c r="C731" s="84">
        <v>2</v>
      </c>
      <c r="D731" s="118">
        <v>0.0051846785814061375</v>
      </c>
      <c r="E731" s="118">
        <v>2.321184027302314</v>
      </c>
      <c r="F731" s="84" t="s">
        <v>3651</v>
      </c>
      <c r="G731" s="84" t="b">
        <v>0</v>
      </c>
      <c r="H731" s="84" t="b">
        <v>0</v>
      </c>
      <c r="I731" s="84" t="b">
        <v>0</v>
      </c>
      <c r="J731" s="84" t="b">
        <v>0</v>
      </c>
      <c r="K731" s="84" t="b">
        <v>0</v>
      </c>
      <c r="L731" s="84" t="b">
        <v>0</v>
      </c>
    </row>
    <row r="732" spans="1:12" ht="15">
      <c r="A732" s="84" t="s">
        <v>4614</v>
      </c>
      <c r="B732" s="84" t="s">
        <v>4621</v>
      </c>
      <c r="C732" s="84">
        <v>2</v>
      </c>
      <c r="D732" s="118">
        <v>0.0051846785814061375</v>
      </c>
      <c r="E732" s="118">
        <v>2.321184027302314</v>
      </c>
      <c r="F732" s="84" t="s">
        <v>3651</v>
      </c>
      <c r="G732" s="84" t="b">
        <v>0</v>
      </c>
      <c r="H732" s="84" t="b">
        <v>0</v>
      </c>
      <c r="I732" s="84" t="b">
        <v>0</v>
      </c>
      <c r="J732" s="84" t="b">
        <v>0</v>
      </c>
      <c r="K732" s="84" t="b">
        <v>0</v>
      </c>
      <c r="L732" s="84" t="b">
        <v>0</v>
      </c>
    </row>
    <row r="733" spans="1:12" ht="15">
      <c r="A733" s="84" t="s">
        <v>4621</v>
      </c>
      <c r="B733" s="84" t="s">
        <v>4477</v>
      </c>
      <c r="C733" s="84">
        <v>2</v>
      </c>
      <c r="D733" s="118">
        <v>0.0051846785814061375</v>
      </c>
      <c r="E733" s="118">
        <v>2.321184027302314</v>
      </c>
      <c r="F733" s="84" t="s">
        <v>3651</v>
      </c>
      <c r="G733" s="84" t="b">
        <v>0</v>
      </c>
      <c r="H733" s="84" t="b">
        <v>0</v>
      </c>
      <c r="I733" s="84" t="b">
        <v>0</v>
      </c>
      <c r="J733" s="84" t="b">
        <v>0</v>
      </c>
      <c r="K733" s="84" t="b">
        <v>0</v>
      </c>
      <c r="L733" s="84" t="b">
        <v>0</v>
      </c>
    </row>
    <row r="734" spans="1:12" ht="15">
      <c r="A734" s="84" t="s">
        <v>4477</v>
      </c>
      <c r="B734" s="84" t="s">
        <v>3771</v>
      </c>
      <c r="C734" s="84">
        <v>2</v>
      </c>
      <c r="D734" s="118">
        <v>0.0051846785814061375</v>
      </c>
      <c r="E734" s="118">
        <v>1.8440627725826517</v>
      </c>
      <c r="F734" s="84" t="s">
        <v>3651</v>
      </c>
      <c r="G734" s="84" t="b">
        <v>0</v>
      </c>
      <c r="H734" s="84" t="b">
        <v>0</v>
      </c>
      <c r="I734" s="84" t="b">
        <v>0</v>
      </c>
      <c r="J734" s="84" t="b">
        <v>0</v>
      </c>
      <c r="K734" s="84" t="b">
        <v>0</v>
      </c>
      <c r="L734" s="84" t="b">
        <v>0</v>
      </c>
    </row>
    <row r="735" spans="1:12" ht="15">
      <c r="A735" s="84" t="s">
        <v>3819</v>
      </c>
      <c r="B735" s="84" t="s">
        <v>3856</v>
      </c>
      <c r="C735" s="84">
        <v>16</v>
      </c>
      <c r="D735" s="118">
        <v>0</v>
      </c>
      <c r="E735" s="118">
        <v>1.1441848803922359</v>
      </c>
      <c r="F735" s="84" t="s">
        <v>3652</v>
      </c>
      <c r="G735" s="84" t="b">
        <v>0</v>
      </c>
      <c r="H735" s="84" t="b">
        <v>0</v>
      </c>
      <c r="I735" s="84" t="b">
        <v>0</v>
      </c>
      <c r="J735" s="84" t="b">
        <v>0</v>
      </c>
      <c r="K735" s="84" t="b">
        <v>0</v>
      </c>
      <c r="L735" s="84" t="b">
        <v>0</v>
      </c>
    </row>
    <row r="736" spans="1:12" ht="15">
      <c r="A736" s="84" t="s">
        <v>3856</v>
      </c>
      <c r="B736" s="84" t="s">
        <v>3857</v>
      </c>
      <c r="C736" s="84">
        <v>16</v>
      </c>
      <c r="D736" s="118">
        <v>0</v>
      </c>
      <c r="E736" s="118">
        <v>1.1441848803922359</v>
      </c>
      <c r="F736" s="84" t="s">
        <v>3652</v>
      </c>
      <c r="G736" s="84" t="b">
        <v>0</v>
      </c>
      <c r="H736" s="84" t="b">
        <v>0</v>
      </c>
      <c r="I736" s="84" t="b">
        <v>0</v>
      </c>
      <c r="J736" s="84" t="b">
        <v>0</v>
      </c>
      <c r="K736" s="84" t="b">
        <v>0</v>
      </c>
      <c r="L736" s="84" t="b">
        <v>0</v>
      </c>
    </row>
    <row r="737" spans="1:12" ht="15">
      <c r="A737" s="84" t="s">
        <v>3857</v>
      </c>
      <c r="B737" s="84" t="s">
        <v>3855</v>
      </c>
      <c r="C737" s="84">
        <v>16</v>
      </c>
      <c r="D737" s="118">
        <v>0</v>
      </c>
      <c r="E737" s="118">
        <v>1.1178559416698868</v>
      </c>
      <c r="F737" s="84" t="s">
        <v>3652</v>
      </c>
      <c r="G737" s="84" t="b">
        <v>0</v>
      </c>
      <c r="H737" s="84" t="b">
        <v>0</v>
      </c>
      <c r="I737" s="84" t="b">
        <v>0</v>
      </c>
      <c r="J737" s="84" t="b">
        <v>0</v>
      </c>
      <c r="K737" s="84" t="b">
        <v>0</v>
      </c>
      <c r="L737" s="84" t="b">
        <v>0</v>
      </c>
    </row>
    <row r="738" spans="1:12" ht="15">
      <c r="A738" s="84" t="s">
        <v>3855</v>
      </c>
      <c r="B738" s="84" t="s">
        <v>3858</v>
      </c>
      <c r="C738" s="84">
        <v>16</v>
      </c>
      <c r="D738" s="118">
        <v>0</v>
      </c>
      <c r="E738" s="118">
        <v>1.1178559416698868</v>
      </c>
      <c r="F738" s="84" t="s">
        <v>3652</v>
      </c>
      <c r="G738" s="84" t="b">
        <v>0</v>
      </c>
      <c r="H738" s="84" t="b">
        <v>0</v>
      </c>
      <c r="I738" s="84" t="b">
        <v>0</v>
      </c>
      <c r="J738" s="84" t="b">
        <v>0</v>
      </c>
      <c r="K738" s="84" t="b">
        <v>0</v>
      </c>
      <c r="L738" s="84" t="b">
        <v>0</v>
      </c>
    </row>
    <row r="739" spans="1:12" ht="15">
      <c r="A739" s="84" t="s">
        <v>3858</v>
      </c>
      <c r="B739" s="84" t="s">
        <v>3859</v>
      </c>
      <c r="C739" s="84">
        <v>16</v>
      </c>
      <c r="D739" s="118">
        <v>0</v>
      </c>
      <c r="E739" s="118">
        <v>1.1441848803922359</v>
      </c>
      <c r="F739" s="84" t="s">
        <v>3652</v>
      </c>
      <c r="G739" s="84" t="b">
        <v>0</v>
      </c>
      <c r="H739" s="84" t="b">
        <v>0</v>
      </c>
      <c r="I739" s="84" t="b">
        <v>0</v>
      </c>
      <c r="J739" s="84" t="b">
        <v>0</v>
      </c>
      <c r="K739" s="84" t="b">
        <v>0</v>
      </c>
      <c r="L739" s="84" t="b">
        <v>0</v>
      </c>
    </row>
    <row r="740" spans="1:12" ht="15">
      <c r="A740" s="84" t="s">
        <v>3859</v>
      </c>
      <c r="B740" s="84" t="s">
        <v>3860</v>
      </c>
      <c r="C740" s="84">
        <v>16</v>
      </c>
      <c r="D740" s="118">
        <v>0</v>
      </c>
      <c r="E740" s="118">
        <v>1.1441848803922359</v>
      </c>
      <c r="F740" s="84" t="s">
        <v>3652</v>
      </c>
      <c r="G740" s="84" t="b">
        <v>0</v>
      </c>
      <c r="H740" s="84" t="b">
        <v>0</v>
      </c>
      <c r="I740" s="84" t="b">
        <v>0</v>
      </c>
      <c r="J740" s="84" t="b">
        <v>0</v>
      </c>
      <c r="K740" s="84" t="b">
        <v>0</v>
      </c>
      <c r="L740" s="84" t="b">
        <v>0</v>
      </c>
    </row>
    <row r="741" spans="1:12" ht="15">
      <c r="A741" s="84" t="s">
        <v>3860</v>
      </c>
      <c r="B741" s="84" t="s">
        <v>3818</v>
      </c>
      <c r="C741" s="84">
        <v>16</v>
      </c>
      <c r="D741" s="118">
        <v>0</v>
      </c>
      <c r="E741" s="118">
        <v>1.1441848803922359</v>
      </c>
      <c r="F741" s="84" t="s">
        <v>3652</v>
      </c>
      <c r="G741" s="84" t="b">
        <v>0</v>
      </c>
      <c r="H741" s="84" t="b">
        <v>0</v>
      </c>
      <c r="I741" s="84" t="b">
        <v>0</v>
      </c>
      <c r="J741" s="84" t="b">
        <v>0</v>
      </c>
      <c r="K741" s="84" t="b">
        <v>0</v>
      </c>
      <c r="L741" s="84" t="b">
        <v>0</v>
      </c>
    </row>
    <row r="742" spans="1:12" ht="15">
      <c r="A742" s="84" t="s">
        <v>3818</v>
      </c>
      <c r="B742" s="84" t="s">
        <v>3861</v>
      </c>
      <c r="C742" s="84">
        <v>16</v>
      </c>
      <c r="D742" s="118">
        <v>0</v>
      </c>
      <c r="E742" s="118">
        <v>1.1441848803922359</v>
      </c>
      <c r="F742" s="84" t="s">
        <v>3652</v>
      </c>
      <c r="G742" s="84" t="b">
        <v>0</v>
      </c>
      <c r="H742" s="84" t="b">
        <v>0</v>
      </c>
      <c r="I742" s="84" t="b">
        <v>0</v>
      </c>
      <c r="J742" s="84" t="b">
        <v>0</v>
      </c>
      <c r="K742" s="84" t="b">
        <v>0</v>
      </c>
      <c r="L742" s="84" t="b">
        <v>0</v>
      </c>
    </row>
    <row r="743" spans="1:12" ht="15">
      <c r="A743" s="84" t="s">
        <v>3861</v>
      </c>
      <c r="B743" s="84" t="s">
        <v>3862</v>
      </c>
      <c r="C743" s="84">
        <v>16</v>
      </c>
      <c r="D743" s="118">
        <v>0</v>
      </c>
      <c r="E743" s="118">
        <v>1.1441848803922359</v>
      </c>
      <c r="F743" s="84" t="s">
        <v>3652</v>
      </c>
      <c r="G743" s="84" t="b">
        <v>0</v>
      </c>
      <c r="H743" s="84" t="b">
        <v>0</v>
      </c>
      <c r="I743" s="84" t="b">
        <v>0</v>
      </c>
      <c r="J743" s="84" t="b">
        <v>0</v>
      </c>
      <c r="K743" s="84" t="b">
        <v>0</v>
      </c>
      <c r="L743" s="84" t="b">
        <v>0</v>
      </c>
    </row>
    <row r="744" spans="1:12" ht="15">
      <c r="A744" s="84" t="s">
        <v>3862</v>
      </c>
      <c r="B744" s="84" t="s">
        <v>4476</v>
      </c>
      <c r="C744" s="84">
        <v>16</v>
      </c>
      <c r="D744" s="118">
        <v>0</v>
      </c>
      <c r="E744" s="118">
        <v>1.1441848803922359</v>
      </c>
      <c r="F744" s="84" t="s">
        <v>3652</v>
      </c>
      <c r="G744" s="84" t="b">
        <v>0</v>
      </c>
      <c r="H744" s="84" t="b">
        <v>0</v>
      </c>
      <c r="I744" s="84" t="b">
        <v>0</v>
      </c>
      <c r="J744" s="84" t="b">
        <v>0</v>
      </c>
      <c r="K744" s="84" t="b">
        <v>0</v>
      </c>
      <c r="L744" s="84" t="b">
        <v>0</v>
      </c>
    </row>
    <row r="745" spans="1:12" ht="15">
      <c r="A745" s="84" t="s">
        <v>4476</v>
      </c>
      <c r="B745" s="84" t="s">
        <v>4478</v>
      </c>
      <c r="C745" s="84">
        <v>16</v>
      </c>
      <c r="D745" s="118">
        <v>0</v>
      </c>
      <c r="E745" s="118">
        <v>1.1441848803922359</v>
      </c>
      <c r="F745" s="84" t="s">
        <v>3652</v>
      </c>
      <c r="G745" s="84" t="b">
        <v>0</v>
      </c>
      <c r="H745" s="84" t="b">
        <v>0</v>
      </c>
      <c r="I745" s="84" t="b">
        <v>0</v>
      </c>
      <c r="J745" s="84" t="b">
        <v>0</v>
      </c>
      <c r="K745" s="84" t="b">
        <v>0</v>
      </c>
      <c r="L745" s="84" t="b">
        <v>0</v>
      </c>
    </row>
    <row r="746" spans="1:12" ht="15">
      <c r="A746" s="84" t="s">
        <v>426</v>
      </c>
      <c r="B746" s="84" t="s">
        <v>3819</v>
      </c>
      <c r="C746" s="84">
        <v>15</v>
      </c>
      <c r="D746" s="118">
        <v>0.0017591249121491758</v>
      </c>
      <c r="E746" s="118">
        <v>1.1722136039924795</v>
      </c>
      <c r="F746" s="84" t="s">
        <v>3652</v>
      </c>
      <c r="G746" s="84" t="b">
        <v>0</v>
      </c>
      <c r="H746" s="84" t="b">
        <v>0</v>
      </c>
      <c r="I746" s="84" t="b">
        <v>0</v>
      </c>
      <c r="J746" s="84" t="b">
        <v>0</v>
      </c>
      <c r="K746" s="84" t="b">
        <v>0</v>
      </c>
      <c r="L746" s="84" t="b">
        <v>0</v>
      </c>
    </row>
    <row r="747" spans="1:12" ht="15">
      <c r="A747" s="84" t="s">
        <v>4478</v>
      </c>
      <c r="B747" s="84" t="s">
        <v>4479</v>
      </c>
      <c r="C747" s="84">
        <v>15</v>
      </c>
      <c r="D747" s="118">
        <v>0.0017591249121491758</v>
      </c>
      <c r="E747" s="118">
        <v>1.1441848803922359</v>
      </c>
      <c r="F747" s="84" t="s">
        <v>3652</v>
      </c>
      <c r="G747" s="84" t="b">
        <v>0</v>
      </c>
      <c r="H747" s="84" t="b">
        <v>0</v>
      </c>
      <c r="I747" s="84" t="b">
        <v>0</v>
      </c>
      <c r="J747" s="84" t="b">
        <v>0</v>
      </c>
      <c r="K747" s="84" t="b">
        <v>0</v>
      </c>
      <c r="L747" s="84" t="b">
        <v>0</v>
      </c>
    </row>
    <row r="748" spans="1:12" ht="15">
      <c r="A748" s="84" t="s">
        <v>3866</v>
      </c>
      <c r="B748" s="84" t="s">
        <v>3865</v>
      </c>
      <c r="C748" s="84">
        <v>12</v>
      </c>
      <c r="D748" s="118">
        <v>0.007669554029655573</v>
      </c>
      <c r="E748" s="118">
        <v>1.5363641708250997</v>
      </c>
      <c r="F748" s="84" t="s">
        <v>3653</v>
      </c>
      <c r="G748" s="84" t="b">
        <v>0</v>
      </c>
      <c r="H748" s="84" t="b">
        <v>0</v>
      </c>
      <c r="I748" s="84" t="b">
        <v>0</v>
      </c>
      <c r="J748" s="84" t="b">
        <v>0</v>
      </c>
      <c r="K748" s="84" t="b">
        <v>0</v>
      </c>
      <c r="L748" s="84" t="b">
        <v>0</v>
      </c>
    </row>
    <row r="749" spans="1:12" ht="15">
      <c r="A749" s="84" t="s">
        <v>3867</v>
      </c>
      <c r="B749" s="84" t="s">
        <v>3868</v>
      </c>
      <c r="C749" s="84">
        <v>12</v>
      </c>
      <c r="D749" s="118">
        <v>0.007669554029655573</v>
      </c>
      <c r="E749" s="118">
        <v>1.5711262770843117</v>
      </c>
      <c r="F749" s="84" t="s">
        <v>3653</v>
      </c>
      <c r="G749" s="84" t="b">
        <v>0</v>
      </c>
      <c r="H749" s="84" t="b">
        <v>0</v>
      </c>
      <c r="I749" s="84" t="b">
        <v>0</v>
      </c>
      <c r="J749" s="84" t="b">
        <v>0</v>
      </c>
      <c r="K749" s="84" t="b">
        <v>0</v>
      </c>
      <c r="L749" s="84" t="b">
        <v>0</v>
      </c>
    </row>
    <row r="750" spans="1:12" ht="15">
      <c r="A750" s="84" t="s">
        <v>3869</v>
      </c>
      <c r="B750" s="84" t="s">
        <v>3870</v>
      </c>
      <c r="C750" s="84">
        <v>12</v>
      </c>
      <c r="D750" s="118">
        <v>0.00863231991218805</v>
      </c>
      <c r="E750" s="118">
        <v>1.5711262770843117</v>
      </c>
      <c r="F750" s="84" t="s">
        <v>3653</v>
      </c>
      <c r="G750" s="84" t="b">
        <v>0</v>
      </c>
      <c r="H750" s="84" t="b">
        <v>0</v>
      </c>
      <c r="I750" s="84" t="b">
        <v>0</v>
      </c>
      <c r="J750" s="84" t="b">
        <v>0</v>
      </c>
      <c r="K750" s="84" t="b">
        <v>0</v>
      </c>
      <c r="L750" s="84" t="b">
        <v>0</v>
      </c>
    </row>
    <row r="751" spans="1:12" ht="15">
      <c r="A751" s="84" t="s">
        <v>3865</v>
      </c>
      <c r="B751" s="84" t="s">
        <v>3871</v>
      </c>
      <c r="C751" s="84">
        <v>11</v>
      </c>
      <c r="D751" s="118">
        <v>0.007912959919505712</v>
      </c>
      <c r="E751" s="118">
        <v>1.5363641708250997</v>
      </c>
      <c r="F751" s="84" t="s">
        <v>3653</v>
      </c>
      <c r="G751" s="84" t="b">
        <v>0</v>
      </c>
      <c r="H751" s="84" t="b">
        <v>0</v>
      </c>
      <c r="I751" s="84" t="b">
        <v>0</v>
      </c>
      <c r="J751" s="84" t="b">
        <v>0</v>
      </c>
      <c r="K751" s="84" t="b">
        <v>0</v>
      </c>
      <c r="L751" s="84" t="b">
        <v>0</v>
      </c>
    </row>
    <row r="752" spans="1:12" ht="15">
      <c r="A752" s="84" t="s">
        <v>3871</v>
      </c>
      <c r="B752" s="84" t="s">
        <v>3864</v>
      </c>
      <c r="C752" s="84">
        <v>11</v>
      </c>
      <c r="D752" s="118">
        <v>0.007912959919505712</v>
      </c>
      <c r="E752" s="118">
        <v>1.252367514459899</v>
      </c>
      <c r="F752" s="84" t="s">
        <v>3653</v>
      </c>
      <c r="G752" s="84" t="b">
        <v>0</v>
      </c>
      <c r="H752" s="84" t="b">
        <v>0</v>
      </c>
      <c r="I752" s="84" t="b">
        <v>0</v>
      </c>
      <c r="J752" s="84" t="b">
        <v>0</v>
      </c>
      <c r="K752" s="84" t="b">
        <v>0</v>
      </c>
      <c r="L752" s="84" t="b">
        <v>0</v>
      </c>
    </row>
    <row r="753" spans="1:12" ht="15">
      <c r="A753" s="84" t="s">
        <v>3864</v>
      </c>
      <c r="B753" s="84" t="s">
        <v>3872</v>
      </c>
      <c r="C753" s="84">
        <v>11</v>
      </c>
      <c r="D753" s="118">
        <v>0.007912959919505712</v>
      </c>
      <c r="E753" s="118">
        <v>1.252367514459899</v>
      </c>
      <c r="F753" s="84" t="s">
        <v>3653</v>
      </c>
      <c r="G753" s="84" t="b">
        <v>0</v>
      </c>
      <c r="H753" s="84" t="b">
        <v>0</v>
      </c>
      <c r="I753" s="84" t="b">
        <v>0</v>
      </c>
      <c r="J753" s="84" t="b">
        <v>0</v>
      </c>
      <c r="K753" s="84" t="b">
        <v>0</v>
      </c>
      <c r="L753" s="84" t="b">
        <v>0</v>
      </c>
    </row>
    <row r="754" spans="1:12" ht="15">
      <c r="A754" s="84" t="s">
        <v>3872</v>
      </c>
      <c r="B754" s="84" t="s">
        <v>4487</v>
      </c>
      <c r="C754" s="84">
        <v>11</v>
      </c>
      <c r="D754" s="118">
        <v>0.007912959919505712</v>
      </c>
      <c r="E754" s="118">
        <v>1.6089148379737115</v>
      </c>
      <c r="F754" s="84" t="s">
        <v>3653</v>
      </c>
      <c r="G754" s="84" t="b">
        <v>0</v>
      </c>
      <c r="H754" s="84" t="b">
        <v>0</v>
      </c>
      <c r="I754" s="84" t="b">
        <v>0</v>
      </c>
      <c r="J754" s="84" t="b">
        <v>0</v>
      </c>
      <c r="K754" s="84" t="b">
        <v>0</v>
      </c>
      <c r="L754" s="84" t="b">
        <v>0</v>
      </c>
    </row>
    <row r="755" spans="1:12" ht="15">
      <c r="A755" s="84" t="s">
        <v>4487</v>
      </c>
      <c r="B755" s="84" t="s">
        <v>4474</v>
      </c>
      <c r="C755" s="84">
        <v>11</v>
      </c>
      <c r="D755" s="118">
        <v>0.007912959919505712</v>
      </c>
      <c r="E755" s="118">
        <v>1.6089148379737115</v>
      </c>
      <c r="F755" s="84" t="s">
        <v>3653</v>
      </c>
      <c r="G755" s="84" t="b">
        <v>0</v>
      </c>
      <c r="H755" s="84" t="b">
        <v>0</v>
      </c>
      <c r="I755" s="84" t="b">
        <v>0</v>
      </c>
      <c r="J755" s="84" t="b">
        <v>1</v>
      </c>
      <c r="K755" s="84" t="b">
        <v>0</v>
      </c>
      <c r="L755" s="84" t="b">
        <v>0</v>
      </c>
    </row>
    <row r="756" spans="1:12" ht="15">
      <c r="A756" s="84" t="s">
        <v>4474</v>
      </c>
      <c r="B756" s="84" t="s">
        <v>3864</v>
      </c>
      <c r="C756" s="84">
        <v>11</v>
      </c>
      <c r="D756" s="118">
        <v>0.007912959919505712</v>
      </c>
      <c r="E756" s="118">
        <v>1.252367514459899</v>
      </c>
      <c r="F756" s="84" t="s">
        <v>3653</v>
      </c>
      <c r="G756" s="84" t="b">
        <v>1</v>
      </c>
      <c r="H756" s="84" t="b">
        <v>0</v>
      </c>
      <c r="I756" s="84" t="b">
        <v>0</v>
      </c>
      <c r="J756" s="84" t="b">
        <v>0</v>
      </c>
      <c r="K756" s="84" t="b">
        <v>0</v>
      </c>
      <c r="L756" s="84" t="b">
        <v>0</v>
      </c>
    </row>
    <row r="757" spans="1:12" ht="15">
      <c r="A757" s="84" t="s">
        <v>3864</v>
      </c>
      <c r="B757" s="84" t="s">
        <v>4488</v>
      </c>
      <c r="C757" s="84">
        <v>11</v>
      </c>
      <c r="D757" s="118">
        <v>0.007912959919505712</v>
      </c>
      <c r="E757" s="118">
        <v>1.252367514459899</v>
      </c>
      <c r="F757" s="84" t="s">
        <v>3653</v>
      </c>
      <c r="G757" s="84" t="b">
        <v>0</v>
      </c>
      <c r="H757" s="84" t="b">
        <v>0</v>
      </c>
      <c r="I757" s="84" t="b">
        <v>0</v>
      </c>
      <c r="J757" s="84" t="b">
        <v>0</v>
      </c>
      <c r="K757" s="84" t="b">
        <v>0</v>
      </c>
      <c r="L757" s="84" t="b">
        <v>0</v>
      </c>
    </row>
    <row r="758" spans="1:12" ht="15">
      <c r="A758" s="84" t="s">
        <v>4488</v>
      </c>
      <c r="B758" s="84" t="s">
        <v>3867</v>
      </c>
      <c r="C758" s="84">
        <v>11</v>
      </c>
      <c r="D758" s="118">
        <v>0.007912959919505712</v>
      </c>
      <c r="E758" s="118">
        <v>1.5711262770843117</v>
      </c>
      <c r="F758" s="84" t="s">
        <v>3653</v>
      </c>
      <c r="G758" s="84" t="b">
        <v>0</v>
      </c>
      <c r="H758" s="84" t="b">
        <v>0</v>
      </c>
      <c r="I758" s="84" t="b">
        <v>0</v>
      </c>
      <c r="J758" s="84" t="b">
        <v>0</v>
      </c>
      <c r="K758" s="84" t="b">
        <v>0</v>
      </c>
      <c r="L758" s="84" t="b">
        <v>0</v>
      </c>
    </row>
    <row r="759" spans="1:12" ht="15">
      <c r="A759" s="84" t="s">
        <v>3868</v>
      </c>
      <c r="B759" s="84" t="s">
        <v>3869</v>
      </c>
      <c r="C759" s="84">
        <v>11</v>
      </c>
      <c r="D759" s="118">
        <v>0.007912959919505712</v>
      </c>
      <c r="E759" s="118">
        <v>1.533337716194912</v>
      </c>
      <c r="F759" s="84" t="s">
        <v>3653</v>
      </c>
      <c r="G759" s="84" t="b">
        <v>0</v>
      </c>
      <c r="H759" s="84" t="b">
        <v>0</v>
      </c>
      <c r="I759" s="84" t="b">
        <v>0</v>
      </c>
      <c r="J759" s="84" t="b">
        <v>0</v>
      </c>
      <c r="K759" s="84" t="b">
        <v>0</v>
      </c>
      <c r="L759" s="84" t="b">
        <v>0</v>
      </c>
    </row>
    <row r="760" spans="1:12" ht="15">
      <c r="A760" s="84" t="s">
        <v>3870</v>
      </c>
      <c r="B760" s="84" t="s">
        <v>4489</v>
      </c>
      <c r="C760" s="84">
        <v>11</v>
      </c>
      <c r="D760" s="118">
        <v>0.007912959919505712</v>
      </c>
      <c r="E760" s="118">
        <v>1.5711262770843117</v>
      </c>
      <c r="F760" s="84" t="s">
        <v>3653</v>
      </c>
      <c r="G760" s="84" t="b">
        <v>0</v>
      </c>
      <c r="H760" s="84" t="b">
        <v>0</v>
      </c>
      <c r="I760" s="84" t="b">
        <v>0</v>
      </c>
      <c r="J760" s="84" t="b">
        <v>0</v>
      </c>
      <c r="K760" s="84" t="b">
        <v>0</v>
      </c>
      <c r="L760" s="84" t="b">
        <v>0</v>
      </c>
    </row>
    <row r="761" spans="1:12" ht="15">
      <c r="A761" s="84" t="s">
        <v>403</v>
      </c>
      <c r="B761" s="84" t="s">
        <v>3866</v>
      </c>
      <c r="C761" s="84">
        <v>10</v>
      </c>
      <c r="D761" s="118">
        <v>0.008072425514046837</v>
      </c>
      <c r="E761" s="118">
        <v>1.3536423328704055</v>
      </c>
      <c r="F761" s="84" t="s">
        <v>3653</v>
      </c>
      <c r="G761" s="84" t="b">
        <v>0</v>
      </c>
      <c r="H761" s="84" t="b">
        <v>0</v>
      </c>
      <c r="I761" s="84" t="b">
        <v>0</v>
      </c>
      <c r="J761" s="84" t="b">
        <v>0</v>
      </c>
      <c r="K761" s="84" t="b">
        <v>0</v>
      </c>
      <c r="L761" s="84" t="b">
        <v>0</v>
      </c>
    </row>
    <row r="762" spans="1:12" ht="15">
      <c r="A762" s="84" t="s">
        <v>4489</v>
      </c>
      <c r="B762" s="84" t="s">
        <v>4526</v>
      </c>
      <c r="C762" s="84">
        <v>7</v>
      </c>
      <c r="D762" s="118">
        <v>0.00795285013138311</v>
      </c>
      <c r="E762" s="118">
        <v>1.6089148379737115</v>
      </c>
      <c r="F762" s="84" t="s">
        <v>3653</v>
      </c>
      <c r="G762" s="84" t="b">
        <v>0</v>
      </c>
      <c r="H762" s="84" t="b">
        <v>0</v>
      </c>
      <c r="I762" s="84" t="b">
        <v>0</v>
      </c>
      <c r="J762" s="84" t="b">
        <v>0</v>
      </c>
      <c r="K762" s="84" t="b">
        <v>0</v>
      </c>
      <c r="L762" s="84" t="b">
        <v>0</v>
      </c>
    </row>
    <row r="763" spans="1:12" ht="15">
      <c r="A763" s="84" t="s">
        <v>4550</v>
      </c>
      <c r="B763" s="84" t="s">
        <v>4501</v>
      </c>
      <c r="C763" s="84">
        <v>6</v>
      </c>
      <c r="D763" s="118">
        <v>0.007669554029655573</v>
      </c>
      <c r="E763" s="118">
        <v>1.8721562727482928</v>
      </c>
      <c r="F763" s="84" t="s">
        <v>3653</v>
      </c>
      <c r="G763" s="84" t="b">
        <v>0</v>
      </c>
      <c r="H763" s="84" t="b">
        <v>0</v>
      </c>
      <c r="I763" s="84" t="b">
        <v>0</v>
      </c>
      <c r="J763" s="84" t="b">
        <v>0</v>
      </c>
      <c r="K763" s="84" t="b">
        <v>1</v>
      </c>
      <c r="L763" s="84" t="b">
        <v>0</v>
      </c>
    </row>
    <row r="764" spans="1:12" ht="15">
      <c r="A764" s="84" t="s">
        <v>4501</v>
      </c>
      <c r="B764" s="84" t="s">
        <v>4523</v>
      </c>
      <c r="C764" s="84">
        <v>6</v>
      </c>
      <c r="D764" s="118">
        <v>0.007669554029655573</v>
      </c>
      <c r="E764" s="118">
        <v>1.8052094831176797</v>
      </c>
      <c r="F764" s="84" t="s">
        <v>3653</v>
      </c>
      <c r="G764" s="84" t="b">
        <v>0</v>
      </c>
      <c r="H764" s="84" t="b">
        <v>1</v>
      </c>
      <c r="I764" s="84" t="b">
        <v>0</v>
      </c>
      <c r="J764" s="84" t="b">
        <v>0</v>
      </c>
      <c r="K764" s="84" t="b">
        <v>0</v>
      </c>
      <c r="L764" s="84" t="b">
        <v>0</v>
      </c>
    </row>
    <row r="765" spans="1:12" ht="15">
      <c r="A765" s="84" t="s">
        <v>4523</v>
      </c>
      <c r="B765" s="84" t="s">
        <v>4502</v>
      </c>
      <c r="C765" s="84">
        <v>6</v>
      </c>
      <c r="D765" s="118">
        <v>0.007669554029655573</v>
      </c>
      <c r="E765" s="118">
        <v>1.6802707465093798</v>
      </c>
      <c r="F765" s="84" t="s">
        <v>3653</v>
      </c>
      <c r="G765" s="84" t="b">
        <v>0</v>
      </c>
      <c r="H765" s="84" t="b">
        <v>0</v>
      </c>
      <c r="I765" s="84" t="b">
        <v>0</v>
      </c>
      <c r="J765" s="84" t="b">
        <v>0</v>
      </c>
      <c r="K765" s="84" t="b">
        <v>0</v>
      </c>
      <c r="L765" s="84" t="b">
        <v>0</v>
      </c>
    </row>
    <row r="766" spans="1:12" ht="15">
      <c r="A766" s="84" t="s">
        <v>4503</v>
      </c>
      <c r="B766" s="84" t="s">
        <v>4551</v>
      </c>
      <c r="C766" s="84">
        <v>5</v>
      </c>
      <c r="D766" s="118">
        <v>0.007231860269379906</v>
      </c>
      <c r="E766" s="118">
        <v>1.6960650136926116</v>
      </c>
      <c r="F766" s="84" t="s">
        <v>3653</v>
      </c>
      <c r="G766" s="84" t="b">
        <v>0</v>
      </c>
      <c r="H766" s="84" t="b">
        <v>0</v>
      </c>
      <c r="I766" s="84" t="b">
        <v>0</v>
      </c>
      <c r="J766" s="84" t="b">
        <v>0</v>
      </c>
      <c r="K766" s="84" t="b">
        <v>0</v>
      </c>
      <c r="L766" s="84" t="b">
        <v>0</v>
      </c>
    </row>
    <row r="767" spans="1:12" ht="15">
      <c r="A767" s="84" t="s">
        <v>4504</v>
      </c>
      <c r="B767" s="84" t="s">
        <v>4658</v>
      </c>
      <c r="C767" s="84">
        <v>4</v>
      </c>
      <c r="D767" s="118">
        <v>0.006608503187971496</v>
      </c>
      <c r="E767" s="118">
        <v>1.6960650136926116</v>
      </c>
      <c r="F767" s="84" t="s">
        <v>3653</v>
      </c>
      <c r="G767" s="84" t="b">
        <v>0</v>
      </c>
      <c r="H767" s="84" t="b">
        <v>0</v>
      </c>
      <c r="I767" s="84" t="b">
        <v>0</v>
      </c>
      <c r="J767" s="84" t="b">
        <v>0</v>
      </c>
      <c r="K767" s="84" t="b">
        <v>0</v>
      </c>
      <c r="L767" s="84" t="b">
        <v>0</v>
      </c>
    </row>
    <row r="768" spans="1:12" ht="15">
      <c r="A768" s="84" t="s">
        <v>4658</v>
      </c>
      <c r="B768" s="84" t="s">
        <v>4659</v>
      </c>
      <c r="C768" s="84">
        <v>4</v>
      </c>
      <c r="D768" s="118">
        <v>0.006608503187971496</v>
      </c>
      <c r="E768" s="118">
        <v>2.048247531803974</v>
      </c>
      <c r="F768" s="84" t="s">
        <v>3653</v>
      </c>
      <c r="G768" s="84" t="b">
        <v>0</v>
      </c>
      <c r="H768" s="84" t="b">
        <v>0</v>
      </c>
      <c r="I768" s="84" t="b">
        <v>0</v>
      </c>
      <c r="J768" s="84" t="b">
        <v>1</v>
      </c>
      <c r="K768" s="84" t="b">
        <v>0</v>
      </c>
      <c r="L768" s="84" t="b">
        <v>0</v>
      </c>
    </row>
    <row r="769" spans="1:12" ht="15">
      <c r="A769" s="84" t="s">
        <v>4659</v>
      </c>
      <c r="B769" s="84" t="s">
        <v>4660</v>
      </c>
      <c r="C769" s="84">
        <v>4</v>
      </c>
      <c r="D769" s="118">
        <v>0.006608503187971496</v>
      </c>
      <c r="E769" s="118">
        <v>2.048247531803974</v>
      </c>
      <c r="F769" s="84" t="s">
        <v>3653</v>
      </c>
      <c r="G769" s="84" t="b">
        <v>1</v>
      </c>
      <c r="H769" s="84" t="b">
        <v>0</v>
      </c>
      <c r="I769" s="84" t="b">
        <v>0</v>
      </c>
      <c r="J769" s="84" t="b">
        <v>0</v>
      </c>
      <c r="K769" s="84" t="b">
        <v>0</v>
      </c>
      <c r="L769" s="84" t="b">
        <v>0</v>
      </c>
    </row>
    <row r="770" spans="1:12" ht="15">
      <c r="A770" s="84" t="s">
        <v>4660</v>
      </c>
      <c r="B770" s="84" t="s">
        <v>4475</v>
      </c>
      <c r="C770" s="84">
        <v>4</v>
      </c>
      <c r="D770" s="118">
        <v>0.006608503187971496</v>
      </c>
      <c r="E770" s="118">
        <v>2.048247531803974</v>
      </c>
      <c r="F770" s="84" t="s">
        <v>3653</v>
      </c>
      <c r="G770" s="84" t="b">
        <v>0</v>
      </c>
      <c r="H770" s="84" t="b">
        <v>0</v>
      </c>
      <c r="I770" s="84" t="b">
        <v>0</v>
      </c>
      <c r="J770" s="84" t="b">
        <v>0</v>
      </c>
      <c r="K770" s="84" t="b">
        <v>0</v>
      </c>
      <c r="L770" s="84" t="b">
        <v>0</v>
      </c>
    </row>
    <row r="771" spans="1:12" ht="15">
      <c r="A771" s="84" t="s">
        <v>4475</v>
      </c>
      <c r="B771" s="84" t="s">
        <v>4661</v>
      </c>
      <c r="C771" s="84">
        <v>4</v>
      </c>
      <c r="D771" s="118">
        <v>0.006608503187971496</v>
      </c>
      <c r="E771" s="118">
        <v>2.048247531803974</v>
      </c>
      <c r="F771" s="84" t="s">
        <v>3653</v>
      </c>
      <c r="G771" s="84" t="b">
        <v>0</v>
      </c>
      <c r="H771" s="84" t="b">
        <v>0</v>
      </c>
      <c r="I771" s="84" t="b">
        <v>0</v>
      </c>
      <c r="J771" s="84" t="b">
        <v>0</v>
      </c>
      <c r="K771" s="84" t="b">
        <v>0</v>
      </c>
      <c r="L771" s="84" t="b">
        <v>0</v>
      </c>
    </row>
    <row r="772" spans="1:12" ht="15">
      <c r="A772" s="84" t="s">
        <v>4661</v>
      </c>
      <c r="B772" s="84" t="s">
        <v>4662</v>
      </c>
      <c r="C772" s="84">
        <v>4</v>
      </c>
      <c r="D772" s="118">
        <v>0.006608503187971496</v>
      </c>
      <c r="E772" s="118">
        <v>2.048247531803974</v>
      </c>
      <c r="F772" s="84" t="s">
        <v>3653</v>
      </c>
      <c r="G772" s="84" t="b">
        <v>0</v>
      </c>
      <c r="H772" s="84" t="b">
        <v>0</v>
      </c>
      <c r="I772" s="84" t="b">
        <v>0</v>
      </c>
      <c r="J772" s="84" t="b">
        <v>0</v>
      </c>
      <c r="K772" s="84" t="b">
        <v>0</v>
      </c>
      <c r="L772" s="84" t="b">
        <v>0</v>
      </c>
    </row>
    <row r="773" spans="1:12" ht="15">
      <c r="A773" s="84" t="s">
        <v>4662</v>
      </c>
      <c r="B773" s="84" t="s">
        <v>4663</v>
      </c>
      <c r="C773" s="84">
        <v>4</v>
      </c>
      <c r="D773" s="118">
        <v>0.006608503187971496</v>
      </c>
      <c r="E773" s="118">
        <v>2.048247531803974</v>
      </c>
      <c r="F773" s="84" t="s">
        <v>3653</v>
      </c>
      <c r="G773" s="84" t="b">
        <v>0</v>
      </c>
      <c r="H773" s="84" t="b">
        <v>0</v>
      </c>
      <c r="I773" s="84" t="b">
        <v>0</v>
      </c>
      <c r="J773" s="84" t="b">
        <v>0</v>
      </c>
      <c r="K773" s="84" t="b">
        <v>0</v>
      </c>
      <c r="L773" s="84" t="b">
        <v>0</v>
      </c>
    </row>
    <row r="774" spans="1:12" ht="15">
      <c r="A774" s="84" t="s">
        <v>4663</v>
      </c>
      <c r="B774" s="84" t="s">
        <v>4664</v>
      </c>
      <c r="C774" s="84">
        <v>4</v>
      </c>
      <c r="D774" s="118">
        <v>0.006608503187971496</v>
      </c>
      <c r="E774" s="118">
        <v>2.048247531803974</v>
      </c>
      <c r="F774" s="84" t="s">
        <v>3653</v>
      </c>
      <c r="G774" s="84" t="b">
        <v>0</v>
      </c>
      <c r="H774" s="84" t="b">
        <v>0</v>
      </c>
      <c r="I774" s="84" t="b">
        <v>0</v>
      </c>
      <c r="J774" s="84" t="b">
        <v>0</v>
      </c>
      <c r="K774" s="84" t="b">
        <v>0</v>
      </c>
      <c r="L774" s="84" t="b">
        <v>0</v>
      </c>
    </row>
    <row r="775" spans="1:12" ht="15">
      <c r="A775" s="84" t="s">
        <v>4664</v>
      </c>
      <c r="B775" s="84" t="s">
        <v>4504</v>
      </c>
      <c r="C775" s="84">
        <v>4</v>
      </c>
      <c r="D775" s="118">
        <v>0.006608503187971496</v>
      </c>
      <c r="E775" s="118">
        <v>1.7472175361399929</v>
      </c>
      <c r="F775" s="84" t="s">
        <v>3653</v>
      </c>
      <c r="G775" s="84" t="b">
        <v>0</v>
      </c>
      <c r="H775" s="84" t="b">
        <v>0</v>
      </c>
      <c r="I775" s="84" t="b">
        <v>0</v>
      </c>
      <c r="J775" s="84" t="b">
        <v>0</v>
      </c>
      <c r="K775" s="84" t="b">
        <v>0</v>
      </c>
      <c r="L775" s="84" t="b">
        <v>0</v>
      </c>
    </row>
    <row r="776" spans="1:12" ht="15">
      <c r="A776" s="84" t="s">
        <v>4504</v>
      </c>
      <c r="B776" s="84" t="s">
        <v>4665</v>
      </c>
      <c r="C776" s="84">
        <v>4</v>
      </c>
      <c r="D776" s="118">
        <v>0.006608503187971496</v>
      </c>
      <c r="E776" s="118">
        <v>1.6960650136926116</v>
      </c>
      <c r="F776" s="84" t="s">
        <v>3653</v>
      </c>
      <c r="G776" s="84" t="b">
        <v>0</v>
      </c>
      <c r="H776" s="84" t="b">
        <v>0</v>
      </c>
      <c r="I776" s="84" t="b">
        <v>0</v>
      </c>
      <c r="J776" s="84" t="b">
        <v>0</v>
      </c>
      <c r="K776" s="84" t="b">
        <v>0</v>
      </c>
      <c r="L776" s="84" t="b">
        <v>0</v>
      </c>
    </row>
    <row r="777" spans="1:12" ht="15">
      <c r="A777" s="84" t="s">
        <v>4484</v>
      </c>
      <c r="B777" s="84" t="s">
        <v>4593</v>
      </c>
      <c r="C777" s="84">
        <v>4</v>
      </c>
      <c r="D777" s="118">
        <v>0.006608503187971496</v>
      </c>
      <c r="E777" s="118">
        <v>1.9513375187959177</v>
      </c>
      <c r="F777" s="84" t="s">
        <v>3653</v>
      </c>
      <c r="G777" s="84" t="b">
        <v>0</v>
      </c>
      <c r="H777" s="84" t="b">
        <v>0</v>
      </c>
      <c r="I777" s="84" t="b">
        <v>0</v>
      </c>
      <c r="J777" s="84" t="b">
        <v>0</v>
      </c>
      <c r="K777" s="84" t="b">
        <v>0</v>
      </c>
      <c r="L777" s="84" t="b">
        <v>0</v>
      </c>
    </row>
    <row r="778" spans="1:12" ht="15">
      <c r="A778" s="84" t="s">
        <v>4593</v>
      </c>
      <c r="B778" s="84" t="s">
        <v>4648</v>
      </c>
      <c r="C778" s="84">
        <v>4</v>
      </c>
      <c r="D778" s="118">
        <v>0.006608503187971496</v>
      </c>
      <c r="E778" s="118">
        <v>1.9513375187959177</v>
      </c>
      <c r="F778" s="84" t="s">
        <v>3653</v>
      </c>
      <c r="G778" s="84" t="b">
        <v>0</v>
      </c>
      <c r="H778" s="84" t="b">
        <v>0</v>
      </c>
      <c r="I778" s="84" t="b">
        <v>0</v>
      </c>
      <c r="J778" s="84" t="b">
        <v>0</v>
      </c>
      <c r="K778" s="84" t="b">
        <v>0</v>
      </c>
      <c r="L778" s="84" t="b">
        <v>0</v>
      </c>
    </row>
    <row r="779" spans="1:12" ht="15">
      <c r="A779" s="84" t="s">
        <v>4648</v>
      </c>
      <c r="B779" s="84" t="s">
        <v>4594</v>
      </c>
      <c r="C779" s="84">
        <v>4</v>
      </c>
      <c r="D779" s="118">
        <v>0.006608503187971496</v>
      </c>
      <c r="E779" s="118">
        <v>1.9513375187959177</v>
      </c>
      <c r="F779" s="84" t="s">
        <v>3653</v>
      </c>
      <c r="G779" s="84" t="b">
        <v>0</v>
      </c>
      <c r="H779" s="84" t="b">
        <v>0</v>
      </c>
      <c r="I779" s="84" t="b">
        <v>0</v>
      </c>
      <c r="J779" s="84" t="b">
        <v>0</v>
      </c>
      <c r="K779" s="84" t="b">
        <v>0</v>
      </c>
      <c r="L779" s="84" t="b">
        <v>0</v>
      </c>
    </row>
    <row r="780" spans="1:12" ht="15">
      <c r="A780" s="84" t="s">
        <v>4594</v>
      </c>
      <c r="B780" s="84" t="s">
        <v>4527</v>
      </c>
      <c r="C780" s="84">
        <v>4</v>
      </c>
      <c r="D780" s="118">
        <v>0.006608503187971496</v>
      </c>
      <c r="E780" s="118">
        <v>1.9513375187959177</v>
      </c>
      <c r="F780" s="84" t="s">
        <v>3653</v>
      </c>
      <c r="G780" s="84" t="b">
        <v>0</v>
      </c>
      <c r="H780" s="84" t="b">
        <v>0</v>
      </c>
      <c r="I780" s="84" t="b">
        <v>0</v>
      </c>
      <c r="J780" s="84" t="b">
        <v>0</v>
      </c>
      <c r="K780" s="84" t="b">
        <v>0</v>
      </c>
      <c r="L780" s="84" t="b">
        <v>0</v>
      </c>
    </row>
    <row r="781" spans="1:12" ht="15">
      <c r="A781" s="84" t="s">
        <v>4527</v>
      </c>
      <c r="B781" s="84" t="s">
        <v>4550</v>
      </c>
      <c r="C781" s="84">
        <v>4</v>
      </c>
      <c r="D781" s="118">
        <v>0.006608503187971496</v>
      </c>
      <c r="E781" s="118">
        <v>1.8721562727482928</v>
      </c>
      <c r="F781" s="84" t="s">
        <v>3653</v>
      </c>
      <c r="G781" s="84" t="b">
        <v>0</v>
      </c>
      <c r="H781" s="84" t="b">
        <v>0</v>
      </c>
      <c r="I781" s="84" t="b">
        <v>0</v>
      </c>
      <c r="J781" s="84" t="b">
        <v>0</v>
      </c>
      <c r="K781" s="84" t="b">
        <v>0</v>
      </c>
      <c r="L781" s="84" t="b">
        <v>0</v>
      </c>
    </row>
    <row r="782" spans="1:12" ht="15">
      <c r="A782" s="84" t="s">
        <v>4502</v>
      </c>
      <c r="B782" s="84" t="s">
        <v>4595</v>
      </c>
      <c r="C782" s="84">
        <v>4</v>
      </c>
      <c r="D782" s="118">
        <v>0.006608503187971496</v>
      </c>
      <c r="E782" s="118">
        <v>1.6960650136926116</v>
      </c>
      <c r="F782" s="84" t="s">
        <v>3653</v>
      </c>
      <c r="G782" s="84" t="b">
        <v>0</v>
      </c>
      <c r="H782" s="84" t="b">
        <v>0</v>
      </c>
      <c r="I782" s="84" t="b">
        <v>0</v>
      </c>
      <c r="J782" s="84" t="b">
        <v>0</v>
      </c>
      <c r="K782" s="84" t="b">
        <v>0</v>
      </c>
      <c r="L782" s="84" t="b">
        <v>0</v>
      </c>
    </row>
    <row r="783" spans="1:12" ht="15">
      <c r="A783" s="84" t="s">
        <v>4595</v>
      </c>
      <c r="B783" s="84" t="s">
        <v>4524</v>
      </c>
      <c r="C783" s="84">
        <v>4</v>
      </c>
      <c r="D783" s="118">
        <v>0.006608503187971496</v>
      </c>
      <c r="E783" s="118">
        <v>1.8052094831176797</v>
      </c>
      <c r="F783" s="84" t="s">
        <v>3653</v>
      </c>
      <c r="G783" s="84" t="b">
        <v>0</v>
      </c>
      <c r="H783" s="84" t="b">
        <v>0</v>
      </c>
      <c r="I783" s="84" t="b">
        <v>0</v>
      </c>
      <c r="J783" s="84" t="b">
        <v>0</v>
      </c>
      <c r="K783" s="84" t="b">
        <v>0</v>
      </c>
      <c r="L783" s="84" t="b">
        <v>0</v>
      </c>
    </row>
    <row r="784" spans="1:12" ht="15">
      <c r="A784" s="84" t="s">
        <v>4524</v>
      </c>
      <c r="B784" s="84" t="s">
        <v>4503</v>
      </c>
      <c r="C784" s="84">
        <v>4</v>
      </c>
      <c r="D784" s="118">
        <v>0.006608503187971496</v>
      </c>
      <c r="E784" s="118">
        <v>1.4530269650063172</v>
      </c>
      <c r="F784" s="84" t="s">
        <v>3653</v>
      </c>
      <c r="G784" s="84" t="b">
        <v>0</v>
      </c>
      <c r="H784" s="84" t="b">
        <v>0</v>
      </c>
      <c r="I784" s="84" t="b">
        <v>0</v>
      </c>
      <c r="J784" s="84" t="b">
        <v>0</v>
      </c>
      <c r="K784" s="84" t="b">
        <v>0</v>
      </c>
      <c r="L784" s="84" t="b">
        <v>0</v>
      </c>
    </row>
    <row r="785" spans="1:12" ht="15">
      <c r="A785" s="84" t="s">
        <v>4551</v>
      </c>
      <c r="B785" s="84" t="s">
        <v>4649</v>
      </c>
      <c r="C785" s="84">
        <v>4</v>
      </c>
      <c r="D785" s="118">
        <v>0.006608503187971496</v>
      </c>
      <c r="E785" s="118">
        <v>1.9513375187959177</v>
      </c>
      <c r="F785" s="84" t="s">
        <v>3653</v>
      </c>
      <c r="G785" s="84" t="b">
        <v>0</v>
      </c>
      <c r="H785" s="84" t="b">
        <v>0</v>
      </c>
      <c r="I785" s="84" t="b">
        <v>0</v>
      </c>
      <c r="J785" s="84" t="b">
        <v>0</v>
      </c>
      <c r="K785" s="84" t="b">
        <v>0</v>
      </c>
      <c r="L785" s="84" t="b">
        <v>0</v>
      </c>
    </row>
    <row r="786" spans="1:12" ht="15">
      <c r="A786" s="84" t="s">
        <v>4489</v>
      </c>
      <c r="B786" s="84" t="s">
        <v>4707</v>
      </c>
      <c r="C786" s="84">
        <v>3</v>
      </c>
      <c r="D786" s="118">
        <v>0.005752165522241679</v>
      </c>
      <c r="E786" s="118">
        <v>1.6089148379737115</v>
      </c>
      <c r="F786" s="84" t="s">
        <v>3653</v>
      </c>
      <c r="G786" s="84" t="b">
        <v>0</v>
      </c>
      <c r="H786" s="84" t="b">
        <v>0</v>
      </c>
      <c r="I786" s="84" t="b">
        <v>0</v>
      </c>
      <c r="J786" s="84" t="b">
        <v>0</v>
      </c>
      <c r="K786" s="84" t="b">
        <v>0</v>
      </c>
      <c r="L786" s="84" t="b">
        <v>0</v>
      </c>
    </row>
    <row r="787" spans="1:12" ht="15">
      <c r="A787" s="84" t="s">
        <v>4502</v>
      </c>
      <c r="B787" s="84" t="s">
        <v>4744</v>
      </c>
      <c r="C787" s="84">
        <v>3</v>
      </c>
      <c r="D787" s="118">
        <v>0.005752165522241679</v>
      </c>
      <c r="E787" s="118">
        <v>1.6960650136926116</v>
      </c>
      <c r="F787" s="84" t="s">
        <v>3653</v>
      </c>
      <c r="G787" s="84" t="b">
        <v>0</v>
      </c>
      <c r="H787" s="84" t="b">
        <v>0</v>
      </c>
      <c r="I787" s="84" t="b">
        <v>0</v>
      </c>
      <c r="J787" s="84" t="b">
        <v>0</v>
      </c>
      <c r="K787" s="84" t="b">
        <v>0</v>
      </c>
      <c r="L787" s="84" t="b">
        <v>0</v>
      </c>
    </row>
    <row r="788" spans="1:12" ht="15">
      <c r="A788" s="84" t="s">
        <v>4744</v>
      </c>
      <c r="B788" s="84" t="s">
        <v>4503</v>
      </c>
      <c r="C788" s="84">
        <v>3</v>
      </c>
      <c r="D788" s="118">
        <v>0.005752165522241679</v>
      </c>
      <c r="E788" s="118">
        <v>1.6960650136926116</v>
      </c>
      <c r="F788" s="84" t="s">
        <v>3653</v>
      </c>
      <c r="G788" s="84" t="b">
        <v>0</v>
      </c>
      <c r="H788" s="84" t="b">
        <v>0</v>
      </c>
      <c r="I788" s="84" t="b">
        <v>0</v>
      </c>
      <c r="J788" s="84" t="b">
        <v>0</v>
      </c>
      <c r="K788" s="84" t="b">
        <v>0</v>
      </c>
      <c r="L788" s="84" t="b">
        <v>0</v>
      </c>
    </row>
    <row r="789" spans="1:12" ht="15">
      <c r="A789" s="84" t="s">
        <v>4503</v>
      </c>
      <c r="B789" s="84" t="s">
        <v>4745</v>
      </c>
      <c r="C789" s="84">
        <v>3</v>
      </c>
      <c r="D789" s="118">
        <v>0.005752165522241679</v>
      </c>
      <c r="E789" s="118">
        <v>1.6960650136926116</v>
      </c>
      <c r="F789" s="84" t="s">
        <v>3653</v>
      </c>
      <c r="G789" s="84" t="b">
        <v>0</v>
      </c>
      <c r="H789" s="84" t="b">
        <v>0</v>
      </c>
      <c r="I789" s="84" t="b">
        <v>0</v>
      </c>
      <c r="J789" s="84" t="b">
        <v>0</v>
      </c>
      <c r="K789" s="84" t="b">
        <v>0</v>
      </c>
      <c r="L789" s="84" t="b">
        <v>0</v>
      </c>
    </row>
    <row r="790" spans="1:12" ht="15">
      <c r="A790" s="84" t="s">
        <v>4745</v>
      </c>
      <c r="B790" s="84" t="s">
        <v>4746</v>
      </c>
      <c r="C790" s="84">
        <v>3</v>
      </c>
      <c r="D790" s="118">
        <v>0.005752165522241679</v>
      </c>
      <c r="E790" s="118">
        <v>2.173186268412274</v>
      </c>
      <c r="F790" s="84" t="s">
        <v>3653</v>
      </c>
      <c r="G790" s="84" t="b">
        <v>0</v>
      </c>
      <c r="H790" s="84" t="b">
        <v>0</v>
      </c>
      <c r="I790" s="84" t="b">
        <v>0</v>
      </c>
      <c r="J790" s="84" t="b">
        <v>0</v>
      </c>
      <c r="K790" s="84" t="b">
        <v>0</v>
      </c>
      <c r="L790" s="84" t="b">
        <v>0</v>
      </c>
    </row>
    <row r="791" spans="1:12" ht="15">
      <c r="A791" s="84" t="s">
        <v>4746</v>
      </c>
      <c r="B791" s="84" t="s">
        <v>4667</v>
      </c>
      <c r="C791" s="84">
        <v>3</v>
      </c>
      <c r="D791" s="118">
        <v>0.005752165522241679</v>
      </c>
      <c r="E791" s="118">
        <v>2.048247531803974</v>
      </c>
      <c r="F791" s="84" t="s">
        <v>3653</v>
      </c>
      <c r="G791" s="84" t="b">
        <v>0</v>
      </c>
      <c r="H791" s="84" t="b">
        <v>0</v>
      </c>
      <c r="I791" s="84" t="b">
        <v>0</v>
      </c>
      <c r="J791" s="84" t="b">
        <v>0</v>
      </c>
      <c r="K791" s="84" t="b">
        <v>0</v>
      </c>
      <c r="L791" s="84" t="b">
        <v>0</v>
      </c>
    </row>
    <row r="792" spans="1:12" ht="15">
      <c r="A792" s="84" t="s">
        <v>4667</v>
      </c>
      <c r="B792" s="84" t="s">
        <v>4524</v>
      </c>
      <c r="C792" s="84">
        <v>3</v>
      </c>
      <c r="D792" s="118">
        <v>0.005752165522241679</v>
      </c>
      <c r="E792" s="118">
        <v>1.6802707465093798</v>
      </c>
      <c r="F792" s="84" t="s">
        <v>3653</v>
      </c>
      <c r="G792" s="84" t="b">
        <v>0</v>
      </c>
      <c r="H792" s="84" t="b">
        <v>0</v>
      </c>
      <c r="I792" s="84" t="b">
        <v>0</v>
      </c>
      <c r="J792" s="84" t="b">
        <v>0</v>
      </c>
      <c r="K792" s="84" t="b">
        <v>0</v>
      </c>
      <c r="L792" s="84" t="b">
        <v>0</v>
      </c>
    </row>
    <row r="793" spans="1:12" ht="15">
      <c r="A793" s="84" t="s">
        <v>4524</v>
      </c>
      <c r="B793" s="84" t="s">
        <v>4747</v>
      </c>
      <c r="C793" s="84">
        <v>3</v>
      </c>
      <c r="D793" s="118">
        <v>0.005752165522241679</v>
      </c>
      <c r="E793" s="118">
        <v>1.8052094831176797</v>
      </c>
      <c r="F793" s="84" t="s">
        <v>3653</v>
      </c>
      <c r="G793" s="84" t="b">
        <v>0</v>
      </c>
      <c r="H793" s="84" t="b">
        <v>0</v>
      </c>
      <c r="I793" s="84" t="b">
        <v>0</v>
      </c>
      <c r="J793" s="84" t="b">
        <v>0</v>
      </c>
      <c r="K793" s="84" t="b">
        <v>0</v>
      </c>
      <c r="L793" s="84" t="b">
        <v>0</v>
      </c>
    </row>
    <row r="794" spans="1:12" ht="15">
      <c r="A794" s="84" t="s">
        <v>4747</v>
      </c>
      <c r="B794" s="84" t="s">
        <v>4748</v>
      </c>
      <c r="C794" s="84">
        <v>3</v>
      </c>
      <c r="D794" s="118">
        <v>0.005752165522241679</v>
      </c>
      <c r="E794" s="118">
        <v>2.173186268412274</v>
      </c>
      <c r="F794" s="84" t="s">
        <v>3653</v>
      </c>
      <c r="G794" s="84" t="b">
        <v>0</v>
      </c>
      <c r="H794" s="84" t="b">
        <v>0</v>
      </c>
      <c r="I794" s="84" t="b">
        <v>0</v>
      </c>
      <c r="J794" s="84" t="b">
        <v>0</v>
      </c>
      <c r="K794" s="84" t="b">
        <v>1</v>
      </c>
      <c r="L794" s="84" t="b">
        <v>0</v>
      </c>
    </row>
    <row r="795" spans="1:12" ht="15">
      <c r="A795" s="84" t="s">
        <v>4748</v>
      </c>
      <c r="B795" s="84" t="s">
        <v>4749</v>
      </c>
      <c r="C795" s="84">
        <v>3</v>
      </c>
      <c r="D795" s="118">
        <v>0.005752165522241679</v>
      </c>
      <c r="E795" s="118">
        <v>2.173186268412274</v>
      </c>
      <c r="F795" s="84" t="s">
        <v>3653</v>
      </c>
      <c r="G795" s="84" t="b">
        <v>0</v>
      </c>
      <c r="H795" s="84" t="b">
        <v>1</v>
      </c>
      <c r="I795" s="84" t="b">
        <v>0</v>
      </c>
      <c r="J795" s="84" t="b">
        <v>0</v>
      </c>
      <c r="K795" s="84" t="b">
        <v>1</v>
      </c>
      <c r="L795" s="84" t="b">
        <v>0</v>
      </c>
    </row>
    <row r="796" spans="1:12" ht="15">
      <c r="A796" s="84" t="s">
        <v>4749</v>
      </c>
      <c r="B796" s="84" t="s">
        <v>4750</v>
      </c>
      <c r="C796" s="84">
        <v>3</v>
      </c>
      <c r="D796" s="118">
        <v>0.005752165522241679</v>
      </c>
      <c r="E796" s="118">
        <v>2.173186268412274</v>
      </c>
      <c r="F796" s="84" t="s">
        <v>3653</v>
      </c>
      <c r="G796" s="84" t="b">
        <v>0</v>
      </c>
      <c r="H796" s="84" t="b">
        <v>1</v>
      </c>
      <c r="I796" s="84" t="b">
        <v>0</v>
      </c>
      <c r="J796" s="84" t="b">
        <v>0</v>
      </c>
      <c r="K796" s="84" t="b">
        <v>0</v>
      </c>
      <c r="L796" s="84" t="b">
        <v>0</v>
      </c>
    </row>
    <row r="797" spans="1:12" ht="15">
      <c r="A797" s="84" t="s">
        <v>4750</v>
      </c>
      <c r="B797" s="84" t="s">
        <v>4751</v>
      </c>
      <c r="C797" s="84">
        <v>3</v>
      </c>
      <c r="D797" s="118">
        <v>0.005752165522241679</v>
      </c>
      <c r="E797" s="118">
        <v>2.173186268412274</v>
      </c>
      <c r="F797" s="84" t="s">
        <v>3653</v>
      </c>
      <c r="G797" s="84" t="b">
        <v>0</v>
      </c>
      <c r="H797" s="84" t="b">
        <v>0</v>
      </c>
      <c r="I797" s="84" t="b">
        <v>0</v>
      </c>
      <c r="J797" s="84" t="b">
        <v>0</v>
      </c>
      <c r="K797" s="84" t="b">
        <v>0</v>
      </c>
      <c r="L797" s="84" t="b">
        <v>0</v>
      </c>
    </row>
    <row r="798" spans="1:12" ht="15">
      <c r="A798" s="84" t="s">
        <v>4751</v>
      </c>
      <c r="B798" s="84" t="s">
        <v>4647</v>
      </c>
      <c r="C798" s="84">
        <v>3</v>
      </c>
      <c r="D798" s="118">
        <v>0.005752165522241679</v>
      </c>
      <c r="E798" s="118">
        <v>2.173186268412274</v>
      </c>
      <c r="F798" s="84" t="s">
        <v>3653</v>
      </c>
      <c r="G798" s="84" t="b">
        <v>0</v>
      </c>
      <c r="H798" s="84" t="b">
        <v>0</v>
      </c>
      <c r="I798" s="84" t="b">
        <v>0</v>
      </c>
      <c r="J798" s="84" t="b">
        <v>0</v>
      </c>
      <c r="K798" s="84" t="b">
        <v>0</v>
      </c>
      <c r="L798" s="84" t="b">
        <v>0</v>
      </c>
    </row>
    <row r="799" spans="1:12" ht="15">
      <c r="A799" s="84" t="s">
        <v>4647</v>
      </c>
      <c r="B799" s="84" t="s">
        <v>4619</v>
      </c>
      <c r="C799" s="84">
        <v>3</v>
      </c>
      <c r="D799" s="118">
        <v>0.005752165522241679</v>
      </c>
      <c r="E799" s="118">
        <v>2.173186268412274</v>
      </c>
      <c r="F799" s="84" t="s">
        <v>3653</v>
      </c>
      <c r="G799" s="84" t="b">
        <v>0</v>
      </c>
      <c r="H799" s="84" t="b">
        <v>0</v>
      </c>
      <c r="I799" s="84" t="b">
        <v>0</v>
      </c>
      <c r="J799" s="84" t="b">
        <v>0</v>
      </c>
      <c r="K799" s="84" t="b">
        <v>0</v>
      </c>
      <c r="L799" s="84" t="b">
        <v>0</v>
      </c>
    </row>
    <row r="800" spans="1:12" ht="15">
      <c r="A800" s="84" t="s">
        <v>4619</v>
      </c>
      <c r="B800" s="84" t="s">
        <v>4752</v>
      </c>
      <c r="C800" s="84">
        <v>3</v>
      </c>
      <c r="D800" s="118">
        <v>0.005752165522241679</v>
      </c>
      <c r="E800" s="118">
        <v>2.173186268412274</v>
      </c>
      <c r="F800" s="84" t="s">
        <v>3653</v>
      </c>
      <c r="G800" s="84" t="b">
        <v>0</v>
      </c>
      <c r="H800" s="84" t="b">
        <v>0</v>
      </c>
      <c r="I800" s="84" t="b">
        <v>0</v>
      </c>
      <c r="J800" s="84" t="b">
        <v>0</v>
      </c>
      <c r="K800" s="84" t="b">
        <v>0</v>
      </c>
      <c r="L800" s="84" t="b">
        <v>0</v>
      </c>
    </row>
    <row r="801" spans="1:12" ht="15">
      <c r="A801" s="84" t="s">
        <v>4752</v>
      </c>
      <c r="B801" s="84" t="s">
        <v>4753</v>
      </c>
      <c r="C801" s="84">
        <v>3</v>
      </c>
      <c r="D801" s="118">
        <v>0.005752165522241679</v>
      </c>
      <c r="E801" s="118">
        <v>2.173186268412274</v>
      </c>
      <c r="F801" s="84" t="s">
        <v>3653</v>
      </c>
      <c r="G801" s="84" t="b">
        <v>0</v>
      </c>
      <c r="H801" s="84" t="b">
        <v>0</v>
      </c>
      <c r="I801" s="84" t="b">
        <v>0</v>
      </c>
      <c r="J801" s="84" t="b">
        <v>0</v>
      </c>
      <c r="K801" s="84" t="b">
        <v>0</v>
      </c>
      <c r="L801" s="84" t="b">
        <v>0</v>
      </c>
    </row>
    <row r="802" spans="1:12" ht="15">
      <c r="A802" s="84" t="s">
        <v>4633</v>
      </c>
      <c r="B802" s="84" t="s">
        <v>4570</v>
      </c>
      <c r="C802" s="84">
        <v>3</v>
      </c>
      <c r="D802" s="118">
        <v>0.005752165522241679</v>
      </c>
      <c r="E802" s="118">
        <v>2.048247531803974</v>
      </c>
      <c r="F802" s="84" t="s">
        <v>3653</v>
      </c>
      <c r="G802" s="84" t="b">
        <v>0</v>
      </c>
      <c r="H802" s="84" t="b">
        <v>0</v>
      </c>
      <c r="I802" s="84" t="b">
        <v>0</v>
      </c>
      <c r="J802" s="84" t="b">
        <v>0</v>
      </c>
      <c r="K802" s="84" t="b">
        <v>0</v>
      </c>
      <c r="L802" s="84" t="b">
        <v>0</v>
      </c>
    </row>
    <row r="803" spans="1:12" ht="15">
      <c r="A803" s="84" t="s">
        <v>403</v>
      </c>
      <c r="B803" s="84" t="s">
        <v>4484</v>
      </c>
      <c r="C803" s="84">
        <v>3</v>
      </c>
      <c r="D803" s="118">
        <v>0.005752165522241679</v>
      </c>
      <c r="E803" s="118">
        <v>1.3950350180286304</v>
      </c>
      <c r="F803" s="84" t="s">
        <v>3653</v>
      </c>
      <c r="G803" s="84" t="b">
        <v>0</v>
      </c>
      <c r="H803" s="84" t="b">
        <v>0</v>
      </c>
      <c r="I803" s="84" t="b">
        <v>0</v>
      </c>
      <c r="J803" s="84" t="b">
        <v>0</v>
      </c>
      <c r="K803" s="84" t="b">
        <v>0</v>
      </c>
      <c r="L803" s="84" t="b">
        <v>0</v>
      </c>
    </row>
    <row r="804" spans="1:12" ht="15">
      <c r="A804" s="84" t="s">
        <v>4649</v>
      </c>
      <c r="B804" s="84" t="s">
        <v>4728</v>
      </c>
      <c r="C804" s="84">
        <v>3</v>
      </c>
      <c r="D804" s="118">
        <v>0.005752165522241679</v>
      </c>
      <c r="E804" s="118">
        <v>2.048247531803974</v>
      </c>
      <c r="F804" s="84" t="s">
        <v>3653</v>
      </c>
      <c r="G804" s="84" t="b">
        <v>0</v>
      </c>
      <c r="H804" s="84" t="b">
        <v>0</v>
      </c>
      <c r="I804" s="84" t="b">
        <v>0</v>
      </c>
      <c r="J804" s="84" t="b">
        <v>0</v>
      </c>
      <c r="K804" s="84" t="b">
        <v>0</v>
      </c>
      <c r="L804" s="84" t="b">
        <v>0</v>
      </c>
    </row>
    <row r="805" spans="1:12" ht="15">
      <c r="A805" s="84" t="s">
        <v>403</v>
      </c>
      <c r="B805" s="84" t="s">
        <v>4504</v>
      </c>
      <c r="C805" s="84">
        <v>3</v>
      </c>
      <c r="D805" s="118">
        <v>0.005752165522241679</v>
      </c>
      <c r="E805" s="118">
        <v>0.9690662857563493</v>
      </c>
      <c r="F805" s="84" t="s">
        <v>3653</v>
      </c>
      <c r="G805" s="84" t="b">
        <v>0</v>
      </c>
      <c r="H805" s="84" t="b">
        <v>0</v>
      </c>
      <c r="I805" s="84" t="b">
        <v>0</v>
      </c>
      <c r="J805" s="84" t="b">
        <v>0</v>
      </c>
      <c r="K805" s="84" t="b">
        <v>0</v>
      </c>
      <c r="L805" s="84" t="b">
        <v>0</v>
      </c>
    </row>
    <row r="806" spans="1:12" ht="15">
      <c r="A806" s="84" t="s">
        <v>4665</v>
      </c>
      <c r="B806" s="84" t="s">
        <v>4735</v>
      </c>
      <c r="C806" s="84">
        <v>3</v>
      </c>
      <c r="D806" s="118">
        <v>0.005752165522241679</v>
      </c>
      <c r="E806" s="118">
        <v>2.048247531803974</v>
      </c>
      <c r="F806" s="84" t="s">
        <v>3653</v>
      </c>
      <c r="G806" s="84" t="b">
        <v>0</v>
      </c>
      <c r="H806" s="84" t="b">
        <v>0</v>
      </c>
      <c r="I806" s="84" t="b">
        <v>0</v>
      </c>
      <c r="J806" s="84" t="b">
        <v>0</v>
      </c>
      <c r="K806" s="84" t="b">
        <v>0</v>
      </c>
      <c r="L806" s="84" t="b">
        <v>0</v>
      </c>
    </row>
    <row r="807" spans="1:12" ht="15">
      <c r="A807" s="84" t="s">
        <v>4493</v>
      </c>
      <c r="B807" s="84" t="s">
        <v>4519</v>
      </c>
      <c r="C807" s="84">
        <v>2</v>
      </c>
      <c r="D807" s="118">
        <v>0.004582510598928343</v>
      </c>
      <c r="E807" s="118">
        <v>2.173186268412274</v>
      </c>
      <c r="F807" s="84" t="s">
        <v>3653</v>
      </c>
      <c r="G807" s="84" t="b">
        <v>0</v>
      </c>
      <c r="H807" s="84" t="b">
        <v>0</v>
      </c>
      <c r="I807" s="84" t="b">
        <v>0</v>
      </c>
      <c r="J807" s="84" t="b">
        <v>0</v>
      </c>
      <c r="K807" s="84" t="b">
        <v>0</v>
      </c>
      <c r="L807" s="84" t="b">
        <v>0</v>
      </c>
    </row>
    <row r="808" spans="1:12" ht="15">
      <c r="A808" s="84" t="s">
        <v>4570</v>
      </c>
      <c r="B808" s="84" t="s">
        <v>746</v>
      </c>
      <c r="C808" s="84">
        <v>2</v>
      </c>
      <c r="D808" s="118">
        <v>0.004582510598928343</v>
      </c>
      <c r="E808" s="118">
        <v>1.8721562727482928</v>
      </c>
      <c r="F808" s="84" t="s">
        <v>3653</v>
      </c>
      <c r="G808" s="84" t="b">
        <v>0</v>
      </c>
      <c r="H808" s="84" t="b">
        <v>0</v>
      </c>
      <c r="I808" s="84" t="b">
        <v>0</v>
      </c>
      <c r="J808" s="84" t="b">
        <v>0</v>
      </c>
      <c r="K808" s="84" t="b">
        <v>0</v>
      </c>
      <c r="L808" s="84" t="b">
        <v>0</v>
      </c>
    </row>
    <row r="809" spans="1:12" ht="15">
      <c r="A809" s="84" t="s">
        <v>746</v>
      </c>
      <c r="B809" s="84" t="s">
        <v>4764</v>
      </c>
      <c r="C809" s="84">
        <v>2</v>
      </c>
      <c r="D809" s="118">
        <v>0.004582510598928343</v>
      </c>
      <c r="E809" s="118">
        <v>1.9970950093565927</v>
      </c>
      <c r="F809" s="84" t="s">
        <v>3653</v>
      </c>
      <c r="G809" s="84" t="b">
        <v>0</v>
      </c>
      <c r="H809" s="84" t="b">
        <v>0</v>
      </c>
      <c r="I809" s="84" t="b">
        <v>0</v>
      </c>
      <c r="J809" s="84" t="b">
        <v>0</v>
      </c>
      <c r="K809" s="84" t="b">
        <v>0</v>
      </c>
      <c r="L809" s="84" t="b">
        <v>0</v>
      </c>
    </row>
    <row r="810" spans="1:12" ht="15">
      <c r="A810" s="84" t="s">
        <v>4764</v>
      </c>
      <c r="B810" s="84" t="s">
        <v>4765</v>
      </c>
      <c r="C810" s="84">
        <v>2</v>
      </c>
      <c r="D810" s="118">
        <v>0.004582510598928343</v>
      </c>
      <c r="E810" s="118">
        <v>1.9970950093565927</v>
      </c>
      <c r="F810" s="84" t="s">
        <v>3653</v>
      </c>
      <c r="G810" s="84" t="b">
        <v>0</v>
      </c>
      <c r="H810" s="84" t="b">
        <v>0</v>
      </c>
      <c r="I810" s="84" t="b">
        <v>0</v>
      </c>
      <c r="J810" s="84" t="b">
        <v>1</v>
      </c>
      <c r="K810" s="84" t="b">
        <v>0</v>
      </c>
      <c r="L810" s="84" t="b">
        <v>0</v>
      </c>
    </row>
    <row r="811" spans="1:12" ht="15">
      <c r="A811" s="84" t="s">
        <v>4766</v>
      </c>
      <c r="B811" s="84" t="s">
        <v>3864</v>
      </c>
      <c r="C811" s="84">
        <v>2</v>
      </c>
      <c r="D811" s="118">
        <v>0.004582510598928343</v>
      </c>
      <c r="E811" s="118">
        <v>1.0762762554042176</v>
      </c>
      <c r="F811" s="84" t="s">
        <v>3653</v>
      </c>
      <c r="G811" s="84" t="b">
        <v>0</v>
      </c>
      <c r="H811" s="84" t="b">
        <v>0</v>
      </c>
      <c r="I811" s="84" t="b">
        <v>0</v>
      </c>
      <c r="J811" s="84" t="b">
        <v>0</v>
      </c>
      <c r="K811" s="84" t="b">
        <v>0</v>
      </c>
      <c r="L811" s="84" t="b">
        <v>0</v>
      </c>
    </row>
    <row r="812" spans="1:12" ht="15">
      <c r="A812" s="84" t="s">
        <v>4765</v>
      </c>
      <c r="B812" s="84" t="s">
        <v>4766</v>
      </c>
      <c r="C812" s="84">
        <v>2</v>
      </c>
      <c r="D812" s="118">
        <v>0.004582510598928343</v>
      </c>
      <c r="E812" s="118">
        <v>1.9970950093565927</v>
      </c>
      <c r="F812" s="84" t="s">
        <v>3653</v>
      </c>
      <c r="G812" s="84" t="b">
        <v>1</v>
      </c>
      <c r="H812" s="84" t="b">
        <v>0</v>
      </c>
      <c r="I812" s="84" t="b">
        <v>0</v>
      </c>
      <c r="J812" s="84" t="b">
        <v>0</v>
      </c>
      <c r="K812" s="84" t="b">
        <v>0</v>
      </c>
      <c r="L812" s="84" t="b">
        <v>0</v>
      </c>
    </row>
    <row r="813" spans="1:12" ht="15">
      <c r="A813" s="84" t="s">
        <v>4944</v>
      </c>
      <c r="B813" s="84" t="s">
        <v>4503</v>
      </c>
      <c r="C813" s="84">
        <v>2</v>
      </c>
      <c r="D813" s="118">
        <v>0.004582510598928343</v>
      </c>
      <c r="E813" s="118">
        <v>1.6960650136926116</v>
      </c>
      <c r="F813" s="84" t="s">
        <v>3653</v>
      </c>
      <c r="G813" s="84" t="b">
        <v>0</v>
      </c>
      <c r="H813" s="84" t="b">
        <v>0</v>
      </c>
      <c r="I813" s="84" t="b">
        <v>0</v>
      </c>
      <c r="J813" s="84" t="b">
        <v>0</v>
      </c>
      <c r="K813" s="84" t="b">
        <v>0</v>
      </c>
      <c r="L813" s="84" t="b">
        <v>0</v>
      </c>
    </row>
    <row r="814" spans="1:12" ht="15">
      <c r="A814" s="84" t="s">
        <v>403</v>
      </c>
      <c r="B814" s="84" t="s">
        <v>4502</v>
      </c>
      <c r="C814" s="84">
        <v>2</v>
      </c>
      <c r="D814" s="118">
        <v>0.004582510598928343</v>
      </c>
      <c r="E814" s="118">
        <v>0.7929750267006681</v>
      </c>
      <c r="F814" s="84" t="s">
        <v>3653</v>
      </c>
      <c r="G814" s="84" t="b">
        <v>0</v>
      </c>
      <c r="H814" s="84" t="b">
        <v>0</v>
      </c>
      <c r="I814" s="84" t="b">
        <v>0</v>
      </c>
      <c r="J814" s="84" t="b">
        <v>0</v>
      </c>
      <c r="K814" s="84" t="b">
        <v>0</v>
      </c>
      <c r="L814" s="84" t="b">
        <v>0</v>
      </c>
    </row>
    <row r="815" spans="1:12" ht="15">
      <c r="A815" s="84" t="s">
        <v>4753</v>
      </c>
      <c r="B815" s="84" t="s">
        <v>3847</v>
      </c>
      <c r="C815" s="84">
        <v>2</v>
      </c>
      <c r="D815" s="118">
        <v>0.004582510598928343</v>
      </c>
      <c r="E815" s="118">
        <v>2.173186268412274</v>
      </c>
      <c r="F815" s="84" t="s">
        <v>3653</v>
      </c>
      <c r="G815" s="84" t="b">
        <v>0</v>
      </c>
      <c r="H815" s="84" t="b">
        <v>0</v>
      </c>
      <c r="I815" s="84" t="b">
        <v>0</v>
      </c>
      <c r="J815" s="84" t="b">
        <v>0</v>
      </c>
      <c r="K815" s="84" t="b">
        <v>0</v>
      </c>
      <c r="L815" s="84" t="b">
        <v>0</v>
      </c>
    </row>
    <row r="816" spans="1:12" ht="15">
      <c r="A816" s="84" t="s">
        <v>3874</v>
      </c>
      <c r="B816" s="84" t="s">
        <v>3875</v>
      </c>
      <c r="C816" s="84">
        <v>10</v>
      </c>
      <c r="D816" s="118">
        <v>0</v>
      </c>
      <c r="E816" s="118">
        <v>0.9777236052888478</v>
      </c>
      <c r="F816" s="84" t="s">
        <v>3654</v>
      </c>
      <c r="G816" s="84" t="b">
        <v>0</v>
      </c>
      <c r="H816" s="84" t="b">
        <v>0</v>
      </c>
      <c r="I816" s="84" t="b">
        <v>0</v>
      </c>
      <c r="J816" s="84" t="b">
        <v>0</v>
      </c>
      <c r="K816" s="84" t="b">
        <v>0</v>
      </c>
      <c r="L816" s="84" t="b">
        <v>0</v>
      </c>
    </row>
    <row r="817" spans="1:12" ht="15">
      <c r="A817" s="84" t="s">
        <v>3875</v>
      </c>
      <c r="B817" s="84" t="s">
        <v>3822</v>
      </c>
      <c r="C817" s="84">
        <v>10</v>
      </c>
      <c r="D817" s="118">
        <v>0</v>
      </c>
      <c r="E817" s="118">
        <v>0.9777236052888478</v>
      </c>
      <c r="F817" s="84" t="s">
        <v>3654</v>
      </c>
      <c r="G817" s="84" t="b">
        <v>0</v>
      </c>
      <c r="H817" s="84" t="b">
        <v>0</v>
      </c>
      <c r="I817" s="84" t="b">
        <v>0</v>
      </c>
      <c r="J817" s="84" t="b">
        <v>0</v>
      </c>
      <c r="K817" s="84" t="b">
        <v>0</v>
      </c>
      <c r="L817" s="84" t="b">
        <v>0</v>
      </c>
    </row>
    <row r="818" spans="1:12" ht="15">
      <c r="A818" s="84" t="s">
        <v>3822</v>
      </c>
      <c r="B818" s="84" t="s">
        <v>3820</v>
      </c>
      <c r="C818" s="84">
        <v>10</v>
      </c>
      <c r="D818" s="118">
        <v>0</v>
      </c>
      <c r="E818" s="118">
        <v>0.9777236052888478</v>
      </c>
      <c r="F818" s="84" t="s">
        <v>3654</v>
      </c>
      <c r="G818" s="84" t="b">
        <v>0</v>
      </c>
      <c r="H818" s="84" t="b">
        <v>0</v>
      </c>
      <c r="I818" s="84" t="b">
        <v>0</v>
      </c>
      <c r="J818" s="84" t="b">
        <v>0</v>
      </c>
      <c r="K818" s="84" t="b">
        <v>0</v>
      </c>
      <c r="L818" s="84" t="b">
        <v>0</v>
      </c>
    </row>
    <row r="819" spans="1:12" ht="15">
      <c r="A819" s="84" t="s">
        <v>3820</v>
      </c>
      <c r="B819" s="84" t="s">
        <v>3876</v>
      </c>
      <c r="C819" s="84">
        <v>10</v>
      </c>
      <c r="D819" s="118">
        <v>0</v>
      </c>
      <c r="E819" s="118">
        <v>0.9777236052888478</v>
      </c>
      <c r="F819" s="84" t="s">
        <v>3654</v>
      </c>
      <c r="G819" s="84" t="b">
        <v>0</v>
      </c>
      <c r="H819" s="84" t="b">
        <v>0</v>
      </c>
      <c r="I819" s="84" t="b">
        <v>0</v>
      </c>
      <c r="J819" s="84" t="b">
        <v>0</v>
      </c>
      <c r="K819" s="84" t="b">
        <v>0</v>
      </c>
      <c r="L819" s="84" t="b">
        <v>0</v>
      </c>
    </row>
    <row r="820" spans="1:12" ht="15">
      <c r="A820" s="84" t="s">
        <v>3876</v>
      </c>
      <c r="B820" s="84" t="s">
        <v>3877</v>
      </c>
      <c r="C820" s="84">
        <v>10</v>
      </c>
      <c r="D820" s="118">
        <v>0</v>
      </c>
      <c r="E820" s="118">
        <v>0.9777236052888478</v>
      </c>
      <c r="F820" s="84" t="s">
        <v>3654</v>
      </c>
      <c r="G820" s="84" t="b">
        <v>0</v>
      </c>
      <c r="H820" s="84" t="b">
        <v>0</v>
      </c>
      <c r="I820" s="84" t="b">
        <v>0</v>
      </c>
      <c r="J820" s="84" t="b">
        <v>0</v>
      </c>
      <c r="K820" s="84" t="b">
        <v>0</v>
      </c>
      <c r="L820" s="84" t="b">
        <v>0</v>
      </c>
    </row>
    <row r="821" spans="1:12" ht="15">
      <c r="A821" s="84" t="s">
        <v>3877</v>
      </c>
      <c r="B821" s="84" t="s">
        <v>3878</v>
      </c>
      <c r="C821" s="84">
        <v>10</v>
      </c>
      <c r="D821" s="118">
        <v>0</v>
      </c>
      <c r="E821" s="118">
        <v>0.9777236052888478</v>
      </c>
      <c r="F821" s="84" t="s">
        <v>3654</v>
      </c>
      <c r="G821" s="84" t="b">
        <v>0</v>
      </c>
      <c r="H821" s="84" t="b">
        <v>0</v>
      </c>
      <c r="I821" s="84" t="b">
        <v>0</v>
      </c>
      <c r="J821" s="84" t="b">
        <v>0</v>
      </c>
      <c r="K821" s="84" t="b">
        <v>0</v>
      </c>
      <c r="L821" s="84" t="b">
        <v>0</v>
      </c>
    </row>
    <row r="822" spans="1:12" ht="15">
      <c r="A822" s="84" t="s">
        <v>356</v>
      </c>
      <c r="B822" s="84" t="s">
        <v>3874</v>
      </c>
      <c r="C822" s="84">
        <v>9</v>
      </c>
      <c r="D822" s="118">
        <v>0.003922070619486441</v>
      </c>
      <c r="E822" s="118">
        <v>1.0234810958495228</v>
      </c>
      <c r="F822" s="84" t="s">
        <v>3654</v>
      </c>
      <c r="G822" s="84" t="b">
        <v>0</v>
      </c>
      <c r="H822" s="84" t="b">
        <v>0</v>
      </c>
      <c r="I822" s="84" t="b">
        <v>0</v>
      </c>
      <c r="J822" s="84" t="b">
        <v>0</v>
      </c>
      <c r="K822" s="84" t="b">
        <v>0</v>
      </c>
      <c r="L822" s="84" t="b">
        <v>0</v>
      </c>
    </row>
    <row r="823" spans="1:12" ht="15">
      <c r="A823" s="84" t="s">
        <v>3878</v>
      </c>
      <c r="B823" s="84" t="s">
        <v>3879</v>
      </c>
      <c r="C823" s="84">
        <v>9</v>
      </c>
      <c r="D823" s="118">
        <v>0.003922070619486441</v>
      </c>
      <c r="E823" s="118">
        <v>0.9777236052888477</v>
      </c>
      <c r="F823" s="84" t="s">
        <v>3654</v>
      </c>
      <c r="G823" s="84" t="b">
        <v>0</v>
      </c>
      <c r="H823" s="84" t="b">
        <v>0</v>
      </c>
      <c r="I823" s="84" t="b">
        <v>0</v>
      </c>
      <c r="J823" s="84" t="b">
        <v>0</v>
      </c>
      <c r="K823" s="84" t="b">
        <v>0</v>
      </c>
      <c r="L823" s="84" t="b">
        <v>0</v>
      </c>
    </row>
    <row r="824" spans="1:12" ht="15">
      <c r="A824" s="84" t="s">
        <v>3881</v>
      </c>
      <c r="B824" s="84" t="s">
        <v>3882</v>
      </c>
      <c r="C824" s="84">
        <v>10</v>
      </c>
      <c r="D824" s="118">
        <v>0</v>
      </c>
      <c r="E824" s="118">
        <v>0.9590413923210936</v>
      </c>
      <c r="F824" s="84" t="s">
        <v>3655</v>
      </c>
      <c r="G824" s="84" t="b">
        <v>0</v>
      </c>
      <c r="H824" s="84" t="b">
        <v>0</v>
      </c>
      <c r="I824" s="84" t="b">
        <v>0</v>
      </c>
      <c r="J824" s="84" t="b">
        <v>0</v>
      </c>
      <c r="K824" s="84" t="b">
        <v>0</v>
      </c>
      <c r="L824" s="84" t="b">
        <v>0</v>
      </c>
    </row>
    <row r="825" spans="1:12" ht="15">
      <c r="A825" s="84" t="s">
        <v>3882</v>
      </c>
      <c r="B825" s="84" t="s">
        <v>3883</v>
      </c>
      <c r="C825" s="84">
        <v>10</v>
      </c>
      <c r="D825" s="118">
        <v>0</v>
      </c>
      <c r="E825" s="118">
        <v>0.9590413923210936</v>
      </c>
      <c r="F825" s="84" t="s">
        <v>3655</v>
      </c>
      <c r="G825" s="84" t="b">
        <v>0</v>
      </c>
      <c r="H825" s="84" t="b">
        <v>0</v>
      </c>
      <c r="I825" s="84" t="b">
        <v>0</v>
      </c>
      <c r="J825" s="84" t="b">
        <v>0</v>
      </c>
      <c r="K825" s="84" t="b">
        <v>0</v>
      </c>
      <c r="L825" s="84" t="b">
        <v>0</v>
      </c>
    </row>
    <row r="826" spans="1:12" ht="15">
      <c r="A826" s="84" t="s">
        <v>3883</v>
      </c>
      <c r="B826" s="84" t="s">
        <v>3884</v>
      </c>
      <c r="C826" s="84">
        <v>10</v>
      </c>
      <c r="D826" s="118">
        <v>0</v>
      </c>
      <c r="E826" s="118">
        <v>0.9590413923210936</v>
      </c>
      <c r="F826" s="84" t="s">
        <v>3655</v>
      </c>
      <c r="G826" s="84" t="b">
        <v>0</v>
      </c>
      <c r="H826" s="84" t="b">
        <v>0</v>
      </c>
      <c r="I826" s="84" t="b">
        <v>0</v>
      </c>
      <c r="J826" s="84" t="b">
        <v>0</v>
      </c>
      <c r="K826" s="84" t="b">
        <v>0</v>
      </c>
      <c r="L826" s="84" t="b">
        <v>0</v>
      </c>
    </row>
    <row r="827" spans="1:12" ht="15">
      <c r="A827" s="84" t="s">
        <v>3884</v>
      </c>
      <c r="B827" s="84" t="s">
        <v>3885</v>
      </c>
      <c r="C827" s="84">
        <v>10</v>
      </c>
      <c r="D827" s="118">
        <v>0</v>
      </c>
      <c r="E827" s="118">
        <v>0.9590413923210936</v>
      </c>
      <c r="F827" s="84" t="s">
        <v>3655</v>
      </c>
      <c r="G827" s="84" t="b">
        <v>0</v>
      </c>
      <c r="H827" s="84" t="b">
        <v>0</v>
      </c>
      <c r="I827" s="84" t="b">
        <v>0</v>
      </c>
      <c r="J827" s="84" t="b">
        <v>0</v>
      </c>
      <c r="K827" s="84" t="b">
        <v>0</v>
      </c>
      <c r="L827" s="84" t="b">
        <v>0</v>
      </c>
    </row>
    <row r="828" spans="1:12" ht="15">
      <c r="A828" s="84" t="s">
        <v>3885</v>
      </c>
      <c r="B828" s="84" t="s">
        <v>3886</v>
      </c>
      <c r="C828" s="84">
        <v>10</v>
      </c>
      <c r="D828" s="118">
        <v>0</v>
      </c>
      <c r="E828" s="118">
        <v>0.9590413923210936</v>
      </c>
      <c r="F828" s="84" t="s">
        <v>3655</v>
      </c>
      <c r="G828" s="84" t="b">
        <v>0</v>
      </c>
      <c r="H828" s="84" t="b">
        <v>0</v>
      </c>
      <c r="I828" s="84" t="b">
        <v>0</v>
      </c>
      <c r="J828" s="84" t="b">
        <v>0</v>
      </c>
      <c r="K828" s="84" t="b">
        <v>0</v>
      </c>
      <c r="L828" s="84" t="b">
        <v>0</v>
      </c>
    </row>
    <row r="829" spans="1:12" ht="15">
      <c r="A829" s="84" t="s">
        <v>3886</v>
      </c>
      <c r="B829" s="84" t="s">
        <v>3887</v>
      </c>
      <c r="C829" s="84">
        <v>10</v>
      </c>
      <c r="D829" s="118">
        <v>0</v>
      </c>
      <c r="E829" s="118">
        <v>0.9590413923210936</v>
      </c>
      <c r="F829" s="84" t="s">
        <v>3655</v>
      </c>
      <c r="G829" s="84" t="b">
        <v>0</v>
      </c>
      <c r="H829" s="84" t="b">
        <v>0</v>
      </c>
      <c r="I829" s="84" t="b">
        <v>0</v>
      </c>
      <c r="J829" s="84" t="b">
        <v>0</v>
      </c>
      <c r="K829" s="84" t="b">
        <v>0</v>
      </c>
      <c r="L829" s="84" t="b">
        <v>0</v>
      </c>
    </row>
    <row r="830" spans="1:12" ht="15">
      <c r="A830" s="84" t="s">
        <v>3887</v>
      </c>
      <c r="B830" s="84" t="s">
        <v>3888</v>
      </c>
      <c r="C830" s="84">
        <v>10</v>
      </c>
      <c r="D830" s="118">
        <v>0</v>
      </c>
      <c r="E830" s="118">
        <v>0.9590413923210936</v>
      </c>
      <c r="F830" s="84" t="s">
        <v>3655</v>
      </c>
      <c r="G830" s="84" t="b">
        <v>0</v>
      </c>
      <c r="H830" s="84" t="b">
        <v>0</v>
      </c>
      <c r="I830" s="84" t="b">
        <v>0</v>
      </c>
      <c r="J830" s="84" t="b">
        <v>0</v>
      </c>
      <c r="K830" s="84" t="b">
        <v>0</v>
      </c>
      <c r="L830" s="84" t="b">
        <v>0</v>
      </c>
    </row>
    <row r="831" spans="1:12" ht="15">
      <c r="A831" s="84" t="s">
        <v>3888</v>
      </c>
      <c r="B831" s="84" t="s">
        <v>3889</v>
      </c>
      <c r="C831" s="84">
        <v>10</v>
      </c>
      <c r="D831" s="118">
        <v>0</v>
      </c>
      <c r="E831" s="118">
        <v>0.9590413923210936</v>
      </c>
      <c r="F831" s="84" t="s">
        <v>3655</v>
      </c>
      <c r="G831" s="84" t="b">
        <v>0</v>
      </c>
      <c r="H831" s="84" t="b">
        <v>0</v>
      </c>
      <c r="I831" s="84" t="b">
        <v>0</v>
      </c>
      <c r="J831" s="84" t="b">
        <v>0</v>
      </c>
      <c r="K831" s="84" t="b">
        <v>0</v>
      </c>
      <c r="L831" s="84" t="b">
        <v>0</v>
      </c>
    </row>
    <row r="832" spans="1:12" ht="15">
      <c r="A832" s="84" t="s">
        <v>350</v>
      </c>
      <c r="B832" s="84" t="s">
        <v>3881</v>
      </c>
      <c r="C832" s="84">
        <v>9</v>
      </c>
      <c r="D832" s="118">
        <v>0.004077400148971052</v>
      </c>
      <c r="E832" s="118">
        <v>1.0047988828817687</v>
      </c>
      <c r="F832" s="84" t="s">
        <v>3655</v>
      </c>
      <c r="G832" s="84" t="b">
        <v>0</v>
      </c>
      <c r="H832" s="84" t="b">
        <v>0</v>
      </c>
      <c r="I832" s="84" t="b">
        <v>0</v>
      </c>
      <c r="J832" s="84" t="b">
        <v>0</v>
      </c>
      <c r="K832" s="84" t="b">
        <v>0</v>
      </c>
      <c r="L832" s="84" t="b">
        <v>0</v>
      </c>
    </row>
    <row r="833" spans="1:12" ht="15">
      <c r="A833" s="84" t="s">
        <v>3892</v>
      </c>
      <c r="B833" s="84" t="s">
        <v>3893</v>
      </c>
      <c r="C833" s="84">
        <v>6</v>
      </c>
      <c r="D833" s="118">
        <v>0.008116417668891087</v>
      </c>
      <c r="E833" s="118">
        <v>1.4093694704528195</v>
      </c>
      <c r="F833" s="84" t="s">
        <v>3656</v>
      </c>
      <c r="G833" s="84" t="b">
        <v>1</v>
      </c>
      <c r="H833" s="84" t="b">
        <v>0</v>
      </c>
      <c r="I833" s="84" t="b">
        <v>0</v>
      </c>
      <c r="J833" s="84" t="b">
        <v>0</v>
      </c>
      <c r="K833" s="84" t="b">
        <v>0</v>
      </c>
      <c r="L833" s="84" t="b">
        <v>0</v>
      </c>
    </row>
    <row r="834" spans="1:12" ht="15">
      <c r="A834" s="84" t="s">
        <v>3893</v>
      </c>
      <c r="B834" s="84" t="s">
        <v>453</v>
      </c>
      <c r="C834" s="84">
        <v>6</v>
      </c>
      <c r="D834" s="118">
        <v>0.008116417668891087</v>
      </c>
      <c r="E834" s="118">
        <v>1.4093694704528195</v>
      </c>
      <c r="F834" s="84" t="s">
        <v>3656</v>
      </c>
      <c r="G834" s="84" t="b">
        <v>0</v>
      </c>
      <c r="H834" s="84" t="b">
        <v>0</v>
      </c>
      <c r="I834" s="84" t="b">
        <v>0</v>
      </c>
      <c r="J834" s="84" t="b">
        <v>0</v>
      </c>
      <c r="K834" s="84" t="b">
        <v>0</v>
      </c>
      <c r="L834" s="84" t="b">
        <v>0</v>
      </c>
    </row>
    <row r="835" spans="1:12" ht="15">
      <c r="A835" s="84" t="s">
        <v>453</v>
      </c>
      <c r="B835" s="84" t="s">
        <v>422</v>
      </c>
      <c r="C835" s="84">
        <v>6</v>
      </c>
      <c r="D835" s="118">
        <v>0.008116417668891087</v>
      </c>
      <c r="E835" s="118">
        <v>1.4093694704528195</v>
      </c>
      <c r="F835" s="84" t="s">
        <v>3656</v>
      </c>
      <c r="G835" s="84" t="b">
        <v>0</v>
      </c>
      <c r="H835" s="84" t="b">
        <v>0</v>
      </c>
      <c r="I835" s="84" t="b">
        <v>0</v>
      </c>
      <c r="J835" s="84" t="b">
        <v>0</v>
      </c>
      <c r="K835" s="84" t="b">
        <v>0</v>
      </c>
      <c r="L835" s="84" t="b">
        <v>0</v>
      </c>
    </row>
    <row r="836" spans="1:12" ht="15">
      <c r="A836" s="84" t="s">
        <v>422</v>
      </c>
      <c r="B836" s="84" t="s">
        <v>3894</v>
      </c>
      <c r="C836" s="84">
        <v>6</v>
      </c>
      <c r="D836" s="118">
        <v>0.008116417668891087</v>
      </c>
      <c r="E836" s="118">
        <v>1.4093694704528195</v>
      </c>
      <c r="F836" s="84" t="s">
        <v>3656</v>
      </c>
      <c r="G836" s="84" t="b">
        <v>0</v>
      </c>
      <c r="H836" s="84" t="b">
        <v>0</v>
      </c>
      <c r="I836" s="84" t="b">
        <v>0</v>
      </c>
      <c r="J836" s="84" t="b">
        <v>0</v>
      </c>
      <c r="K836" s="84" t="b">
        <v>0</v>
      </c>
      <c r="L836" s="84" t="b">
        <v>0</v>
      </c>
    </row>
    <row r="837" spans="1:12" ht="15">
      <c r="A837" s="84" t="s">
        <v>3894</v>
      </c>
      <c r="B837" s="84" t="s">
        <v>3895</v>
      </c>
      <c r="C837" s="84">
        <v>6</v>
      </c>
      <c r="D837" s="118">
        <v>0.008116417668891087</v>
      </c>
      <c r="E837" s="118">
        <v>1.4093694704528195</v>
      </c>
      <c r="F837" s="84" t="s">
        <v>3656</v>
      </c>
      <c r="G837" s="84" t="b">
        <v>0</v>
      </c>
      <c r="H837" s="84" t="b">
        <v>0</v>
      </c>
      <c r="I837" s="84" t="b">
        <v>0</v>
      </c>
      <c r="J837" s="84" t="b">
        <v>0</v>
      </c>
      <c r="K837" s="84" t="b">
        <v>0</v>
      </c>
      <c r="L837" s="84" t="b">
        <v>0</v>
      </c>
    </row>
    <row r="838" spans="1:12" ht="15">
      <c r="A838" s="84" t="s">
        <v>3895</v>
      </c>
      <c r="B838" s="84" t="s">
        <v>3896</v>
      </c>
      <c r="C838" s="84">
        <v>6</v>
      </c>
      <c r="D838" s="118">
        <v>0.008116417668891087</v>
      </c>
      <c r="E838" s="118">
        <v>1.4093694704528195</v>
      </c>
      <c r="F838" s="84" t="s">
        <v>3656</v>
      </c>
      <c r="G838" s="84" t="b">
        <v>0</v>
      </c>
      <c r="H838" s="84" t="b">
        <v>0</v>
      </c>
      <c r="I838" s="84" t="b">
        <v>0</v>
      </c>
      <c r="J838" s="84" t="b">
        <v>0</v>
      </c>
      <c r="K838" s="84" t="b">
        <v>0</v>
      </c>
      <c r="L838" s="84" t="b">
        <v>0</v>
      </c>
    </row>
    <row r="839" spans="1:12" ht="15">
      <c r="A839" s="84" t="s">
        <v>3896</v>
      </c>
      <c r="B839" s="84" t="s">
        <v>3897</v>
      </c>
      <c r="C839" s="84">
        <v>6</v>
      </c>
      <c r="D839" s="118">
        <v>0.008116417668891087</v>
      </c>
      <c r="E839" s="118">
        <v>1.4093694704528195</v>
      </c>
      <c r="F839" s="84" t="s">
        <v>3656</v>
      </c>
      <c r="G839" s="84" t="b">
        <v>0</v>
      </c>
      <c r="H839" s="84" t="b">
        <v>0</v>
      </c>
      <c r="I839" s="84" t="b">
        <v>0</v>
      </c>
      <c r="J839" s="84" t="b">
        <v>0</v>
      </c>
      <c r="K839" s="84" t="b">
        <v>0</v>
      </c>
      <c r="L839" s="84" t="b">
        <v>0</v>
      </c>
    </row>
    <row r="840" spans="1:12" ht="15">
      <c r="A840" s="84" t="s">
        <v>3897</v>
      </c>
      <c r="B840" s="84" t="s">
        <v>3898</v>
      </c>
      <c r="C840" s="84">
        <v>6</v>
      </c>
      <c r="D840" s="118">
        <v>0.008116417668891087</v>
      </c>
      <c r="E840" s="118">
        <v>1.4093694704528195</v>
      </c>
      <c r="F840" s="84" t="s">
        <v>3656</v>
      </c>
      <c r="G840" s="84" t="b">
        <v>0</v>
      </c>
      <c r="H840" s="84" t="b">
        <v>0</v>
      </c>
      <c r="I840" s="84" t="b">
        <v>0</v>
      </c>
      <c r="J840" s="84" t="b">
        <v>0</v>
      </c>
      <c r="K840" s="84" t="b">
        <v>0</v>
      </c>
      <c r="L840" s="84" t="b">
        <v>0</v>
      </c>
    </row>
    <row r="841" spans="1:12" ht="15">
      <c r="A841" s="84" t="s">
        <v>3898</v>
      </c>
      <c r="B841" s="84" t="s">
        <v>4529</v>
      </c>
      <c r="C841" s="84">
        <v>6</v>
      </c>
      <c r="D841" s="118">
        <v>0.008116417668891087</v>
      </c>
      <c r="E841" s="118">
        <v>1.4093694704528195</v>
      </c>
      <c r="F841" s="84" t="s">
        <v>3656</v>
      </c>
      <c r="G841" s="84" t="b">
        <v>0</v>
      </c>
      <c r="H841" s="84" t="b">
        <v>0</v>
      </c>
      <c r="I841" s="84" t="b">
        <v>0</v>
      </c>
      <c r="J841" s="84" t="b">
        <v>0</v>
      </c>
      <c r="K841" s="84" t="b">
        <v>0</v>
      </c>
      <c r="L841" s="84" t="b">
        <v>0</v>
      </c>
    </row>
    <row r="842" spans="1:12" ht="15">
      <c r="A842" s="84" t="s">
        <v>4529</v>
      </c>
      <c r="B842" s="84" t="s">
        <v>3885</v>
      </c>
      <c r="C842" s="84">
        <v>6</v>
      </c>
      <c r="D842" s="118">
        <v>0.008116417668891087</v>
      </c>
      <c r="E842" s="118">
        <v>1.4093694704528195</v>
      </c>
      <c r="F842" s="84" t="s">
        <v>3656</v>
      </c>
      <c r="G842" s="84" t="b">
        <v>0</v>
      </c>
      <c r="H842" s="84" t="b">
        <v>0</v>
      </c>
      <c r="I842" s="84" t="b">
        <v>0</v>
      </c>
      <c r="J842" s="84" t="b">
        <v>0</v>
      </c>
      <c r="K842" s="84" t="b">
        <v>0</v>
      </c>
      <c r="L842" s="84" t="b">
        <v>0</v>
      </c>
    </row>
    <row r="843" spans="1:12" ht="15">
      <c r="A843" s="84" t="s">
        <v>3885</v>
      </c>
      <c r="B843" s="84" t="s">
        <v>4530</v>
      </c>
      <c r="C843" s="84">
        <v>6</v>
      </c>
      <c r="D843" s="118">
        <v>0.008116417668891087</v>
      </c>
      <c r="E843" s="118">
        <v>1.4093694704528195</v>
      </c>
      <c r="F843" s="84" t="s">
        <v>3656</v>
      </c>
      <c r="G843" s="84" t="b">
        <v>0</v>
      </c>
      <c r="H843" s="84" t="b">
        <v>0</v>
      </c>
      <c r="I843" s="84" t="b">
        <v>0</v>
      </c>
      <c r="J843" s="84" t="b">
        <v>0</v>
      </c>
      <c r="K843" s="84" t="b">
        <v>0</v>
      </c>
      <c r="L843" s="84" t="b">
        <v>0</v>
      </c>
    </row>
    <row r="844" spans="1:12" ht="15">
      <c r="A844" s="84" t="s">
        <v>4530</v>
      </c>
      <c r="B844" s="84" t="s">
        <v>4495</v>
      </c>
      <c r="C844" s="84">
        <v>6</v>
      </c>
      <c r="D844" s="118">
        <v>0.008116417668891087</v>
      </c>
      <c r="E844" s="118">
        <v>1.4093694704528195</v>
      </c>
      <c r="F844" s="84" t="s">
        <v>3656</v>
      </c>
      <c r="G844" s="84" t="b">
        <v>0</v>
      </c>
      <c r="H844" s="84" t="b">
        <v>0</v>
      </c>
      <c r="I844" s="84" t="b">
        <v>0</v>
      </c>
      <c r="J844" s="84" t="b">
        <v>0</v>
      </c>
      <c r="K844" s="84" t="b">
        <v>0</v>
      </c>
      <c r="L844" s="84" t="b">
        <v>0</v>
      </c>
    </row>
    <row r="845" spans="1:12" ht="15">
      <c r="A845" s="84" t="s">
        <v>420</v>
      </c>
      <c r="B845" s="84" t="s">
        <v>3892</v>
      </c>
      <c r="C845" s="84">
        <v>5</v>
      </c>
      <c r="D845" s="118">
        <v>0.00917774377024333</v>
      </c>
      <c r="E845" s="118">
        <v>1.4885507165004443</v>
      </c>
      <c r="F845" s="84" t="s">
        <v>3656</v>
      </c>
      <c r="G845" s="84" t="b">
        <v>0</v>
      </c>
      <c r="H845" s="84" t="b">
        <v>0</v>
      </c>
      <c r="I845" s="84" t="b">
        <v>0</v>
      </c>
      <c r="J845" s="84" t="b">
        <v>1</v>
      </c>
      <c r="K845" s="84" t="b">
        <v>0</v>
      </c>
      <c r="L845" s="84" t="b">
        <v>0</v>
      </c>
    </row>
    <row r="846" spans="1:12" ht="15">
      <c r="A846" s="84" t="s">
        <v>4495</v>
      </c>
      <c r="B846" s="84" t="s">
        <v>3891</v>
      </c>
      <c r="C846" s="84">
        <v>5</v>
      </c>
      <c r="D846" s="118">
        <v>0.00917774377024333</v>
      </c>
      <c r="E846" s="118">
        <v>1.2632414347745813</v>
      </c>
      <c r="F846" s="84" t="s">
        <v>3656</v>
      </c>
      <c r="G846" s="84" t="b">
        <v>0</v>
      </c>
      <c r="H846" s="84" t="b">
        <v>0</v>
      </c>
      <c r="I846" s="84" t="b">
        <v>0</v>
      </c>
      <c r="J846" s="84" t="b">
        <v>0</v>
      </c>
      <c r="K846" s="84" t="b">
        <v>0</v>
      </c>
      <c r="L846" s="84" t="b">
        <v>0</v>
      </c>
    </row>
    <row r="847" spans="1:12" ht="15">
      <c r="A847" s="84" t="s">
        <v>4490</v>
      </c>
      <c r="B847" s="84" t="s">
        <v>4481</v>
      </c>
      <c r="C847" s="84">
        <v>2</v>
      </c>
      <c r="D847" s="118">
        <v>0.008524024443122181</v>
      </c>
      <c r="E847" s="118">
        <v>1.8864907251724818</v>
      </c>
      <c r="F847" s="84" t="s">
        <v>3656</v>
      </c>
      <c r="G847" s="84" t="b">
        <v>0</v>
      </c>
      <c r="H847" s="84" t="b">
        <v>0</v>
      </c>
      <c r="I847" s="84" t="b">
        <v>0</v>
      </c>
      <c r="J847" s="84" t="b">
        <v>0</v>
      </c>
      <c r="K847" s="84" t="b">
        <v>0</v>
      </c>
      <c r="L847" s="84" t="b">
        <v>0</v>
      </c>
    </row>
    <row r="848" spans="1:12" ht="15">
      <c r="A848" s="84" t="s">
        <v>4481</v>
      </c>
      <c r="B848" s="84" t="s">
        <v>4790</v>
      </c>
      <c r="C848" s="84">
        <v>2</v>
      </c>
      <c r="D848" s="118">
        <v>0.008524024443122181</v>
      </c>
      <c r="E848" s="118">
        <v>1.8864907251724818</v>
      </c>
      <c r="F848" s="84" t="s">
        <v>3656</v>
      </c>
      <c r="G848" s="84" t="b">
        <v>0</v>
      </c>
      <c r="H848" s="84" t="b">
        <v>0</v>
      </c>
      <c r="I848" s="84" t="b">
        <v>0</v>
      </c>
      <c r="J848" s="84" t="b">
        <v>0</v>
      </c>
      <c r="K848" s="84" t="b">
        <v>0</v>
      </c>
      <c r="L848" s="84" t="b">
        <v>0</v>
      </c>
    </row>
    <row r="849" spans="1:12" ht="15">
      <c r="A849" s="84" t="s">
        <v>4790</v>
      </c>
      <c r="B849" s="84" t="s">
        <v>3877</v>
      </c>
      <c r="C849" s="84">
        <v>2</v>
      </c>
      <c r="D849" s="118">
        <v>0.008524024443122181</v>
      </c>
      <c r="E849" s="118">
        <v>1.8864907251724818</v>
      </c>
      <c r="F849" s="84" t="s">
        <v>3656</v>
      </c>
      <c r="G849" s="84" t="b">
        <v>0</v>
      </c>
      <c r="H849" s="84" t="b">
        <v>0</v>
      </c>
      <c r="I849" s="84" t="b">
        <v>0</v>
      </c>
      <c r="J849" s="84" t="b">
        <v>0</v>
      </c>
      <c r="K849" s="84" t="b">
        <v>0</v>
      </c>
      <c r="L849" s="84" t="b">
        <v>0</v>
      </c>
    </row>
    <row r="850" spans="1:12" ht="15">
      <c r="A850" s="84" t="s">
        <v>3877</v>
      </c>
      <c r="B850" s="84" t="s">
        <v>4791</v>
      </c>
      <c r="C850" s="84">
        <v>2</v>
      </c>
      <c r="D850" s="118">
        <v>0.008524024443122181</v>
      </c>
      <c r="E850" s="118">
        <v>1.8864907251724818</v>
      </c>
      <c r="F850" s="84" t="s">
        <v>3656</v>
      </c>
      <c r="G850" s="84" t="b">
        <v>0</v>
      </c>
      <c r="H850" s="84" t="b">
        <v>0</v>
      </c>
      <c r="I850" s="84" t="b">
        <v>0</v>
      </c>
      <c r="J850" s="84" t="b">
        <v>0</v>
      </c>
      <c r="K850" s="84" t="b">
        <v>0</v>
      </c>
      <c r="L850" s="84" t="b">
        <v>0</v>
      </c>
    </row>
    <row r="851" spans="1:12" ht="15">
      <c r="A851" s="84" t="s">
        <v>4791</v>
      </c>
      <c r="B851" s="84" t="s">
        <v>4531</v>
      </c>
      <c r="C851" s="84">
        <v>2</v>
      </c>
      <c r="D851" s="118">
        <v>0.008524024443122181</v>
      </c>
      <c r="E851" s="118">
        <v>1.8864907251724818</v>
      </c>
      <c r="F851" s="84" t="s">
        <v>3656</v>
      </c>
      <c r="G851" s="84" t="b">
        <v>0</v>
      </c>
      <c r="H851" s="84" t="b">
        <v>0</v>
      </c>
      <c r="I851" s="84" t="b">
        <v>0</v>
      </c>
      <c r="J851" s="84" t="b">
        <v>1</v>
      </c>
      <c r="K851" s="84" t="b">
        <v>0</v>
      </c>
      <c r="L851" s="84" t="b">
        <v>0</v>
      </c>
    </row>
    <row r="852" spans="1:12" ht="15">
      <c r="A852" s="84" t="s">
        <v>4531</v>
      </c>
      <c r="B852" s="84" t="s">
        <v>4474</v>
      </c>
      <c r="C852" s="84">
        <v>2</v>
      </c>
      <c r="D852" s="118">
        <v>0.008524024443122181</v>
      </c>
      <c r="E852" s="118">
        <v>1.8864907251724818</v>
      </c>
      <c r="F852" s="84" t="s">
        <v>3656</v>
      </c>
      <c r="G852" s="84" t="b">
        <v>1</v>
      </c>
      <c r="H852" s="84" t="b">
        <v>0</v>
      </c>
      <c r="I852" s="84" t="b">
        <v>0</v>
      </c>
      <c r="J852" s="84" t="b">
        <v>1</v>
      </c>
      <c r="K852" s="84" t="b">
        <v>0</v>
      </c>
      <c r="L852" s="84" t="b">
        <v>0</v>
      </c>
    </row>
    <row r="853" spans="1:12" ht="15">
      <c r="A853" s="84" t="s">
        <v>4474</v>
      </c>
      <c r="B853" s="84" t="s">
        <v>3818</v>
      </c>
      <c r="C853" s="84">
        <v>2</v>
      </c>
      <c r="D853" s="118">
        <v>0.008524024443122181</v>
      </c>
      <c r="E853" s="118">
        <v>1.4885507165004443</v>
      </c>
      <c r="F853" s="84" t="s">
        <v>3656</v>
      </c>
      <c r="G853" s="84" t="b">
        <v>1</v>
      </c>
      <c r="H853" s="84" t="b">
        <v>0</v>
      </c>
      <c r="I853" s="84" t="b">
        <v>0</v>
      </c>
      <c r="J853" s="84" t="b">
        <v>0</v>
      </c>
      <c r="K853" s="84" t="b">
        <v>0</v>
      </c>
      <c r="L853" s="84" t="b">
        <v>0</v>
      </c>
    </row>
    <row r="854" spans="1:12" ht="15">
      <c r="A854" s="84" t="s">
        <v>3818</v>
      </c>
      <c r="B854" s="84" t="s">
        <v>4605</v>
      </c>
      <c r="C854" s="84">
        <v>2</v>
      </c>
      <c r="D854" s="118">
        <v>0.008524024443122181</v>
      </c>
      <c r="E854" s="118">
        <v>1.4885507165004443</v>
      </c>
      <c r="F854" s="84" t="s">
        <v>3656</v>
      </c>
      <c r="G854" s="84" t="b">
        <v>0</v>
      </c>
      <c r="H854" s="84" t="b">
        <v>0</v>
      </c>
      <c r="I854" s="84" t="b">
        <v>0</v>
      </c>
      <c r="J854" s="84" t="b">
        <v>0</v>
      </c>
      <c r="K854" s="84" t="b">
        <v>0</v>
      </c>
      <c r="L854" s="84" t="b">
        <v>0</v>
      </c>
    </row>
    <row r="855" spans="1:12" ht="15">
      <c r="A855" s="84" t="s">
        <v>4605</v>
      </c>
      <c r="B855" s="84" t="s">
        <v>4792</v>
      </c>
      <c r="C855" s="84">
        <v>2</v>
      </c>
      <c r="D855" s="118">
        <v>0.008524024443122181</v>
      </c>
      <c r="E855" s="118">
        <v>1.8864907251724818</v>
      </c>
      <c r="F855" s="84" t="s">
        <v>3656</v>
      </c>
      <c r="G855" s="84" t="b">
        <v>0</v>
      </c>
      <c r="H855" s="84" t="b">
        <v>0</v>
      </c>
      <c r="I855" s="84" t="b">
        <v>0</v>
      </c>
      <c r="J855" s="84" t="b">
        <v>0</v>
      </c>
      <c r="K855" s="84" t="b">
        <v>0</v>
      </c>
      <c r="L855" s="84" t="b">
        <v>0</v>
      </c>
    </row>
    <row r="856" spans="1:12" ht="15">
      <c r="A856" s="84" t="s">
        <v>4792</v>
      </c>
      <c r="B856" s="84" t="s">
        <v>4561</v>
      </c>
      <c r="C856" s="84">
        <v>2</v>
      </c>
      <c r="D856" s="118">
        <v>0.008524024443122181</v>
      </c>
      <c r="E856" s="118">
        <v>1.5854607295085006</v>
      </c>
      <c r="F856" s="84" t="s">
        <v>3656</v>
      </c>
      <c r="G856" s="84" t="b">
        <v>0</v>
      </c>
      <c r="H856" s="84" t="b">
        <v>0</v>
      </c>
      <c r="I856" s="84" t="b">
        <v>0</v>
      </c>
      <c r="J856" s="84" t="b">
        <v>0</v>
      </c>
      <c r="K856" s="84" t="b">
        <v>0</v>
      </c>
      <c r="L856" s="84" t="b">
        <v>0</v>
      </c>
    </row>
    <row r="857" spans="1:12" ht="15">
      <c r="A857" s="84" t="s">
        <v>4561</v>
      </c>
      <c r="B857" s="84" t="s">
        <v>3842</v>
      </c>
      <c r="C857" s="84">
        <v>2</v>
      </c>
      <c r="D857" s="118">
        <v>0.008524024443122181</v>
      </c>
      <c r="E857" s="118">
        <v>1.4093694704528195</v>
      </c>
      <c r="F857" s="84" t="s">
        <v>3656</v>
      </c>
      <c r="G857" s="84" t="b">
        <v>0</v>
      </c>
      <c r="H857" s="84" t="b">
        <v>0</v>
      </c>
      <c r="I857" s="84" t="b">
        <v>0</v>
      </c>
      <c r="J857" s="84" t="b">
        <v>0</v>
      </c>
      <c r="K857" s="84" t="b">
        <v>0</v>
      </c>
      <c r="L857" s="84" t="b">
        <v>0</v>
      </c>
    </row>
    <row r="858" spans="1:12" ht="15">
      <c r="A858" s="84" t="s">
        <v>3842</v>
      </c>
      <c r="B858" s="84" t="s">
        <v>4793</v>
      </c>
      <c r="C858" s="84">
        <v>2</v>
      </c>
      <c r="D858" s="118">
        <v>0.008524024443122181</v>
      </c>
      <c r="E858" s="118">
        <v>1.7103994661168005</v>
      </c>
      <c r="F858" s="84" t="s">
        <v>3656</v>
      </c>
      <c r="G858" s="84" t="b">
        <v>0</v>
      </c>
      <c r="H858" s="84" t="b">
        <v>0</v>
      </c>
      <c r="I858" s="84" t="b">
        <v>0</v>
      </c>
      <c r="J858" s="84" t="b">
        <v>0</v>
      </c>
      <c r="K858" s="84" t="b">
        <v>0</v>
      </c>
      <c r="L858" s="84" t="b">
        <v>0</v>
      </c>
    </row>
    <row r="859" spans="1:12" ht="15">
      <c r="A859" s="84" t="s">
        <v>4793</v>
      </c>
      <c r="B859" s="84" t="s">
        <v>4794</v>
      </c>
      <c r="C859" s="84">
        <v>2</v>
      </c>
      <c r="D859" s="118">
        <v>0.008524024443122181</v>
      </c>
      <c r="E859" s="118">
        <v>1.8864907251724818</v>
      </c>
      <c r="F859" s="84" t="s">
        <v>3656</v>
      </c>
      <c r="G859" s="84" t="b">
        <v>0</v>
      </c>
      <c r="H859" s="84" t="b">
        <v>0</v>
      </c>
      <c r="I859" s="84" t="b">
        <v>0</v>
      </c>
      <c r="J859" s="84" t="b">
        <v>0</v>
      </c>
      <c r="K859" s="84" t="b">
        <v>0</v>
      </c>
      <c r="L859" s="84" t="b">
        <v>0</v>
      </c>
    </row>
    <row r="860" spans="1:12" ht="15">
      <c r="A860" s="84" t="s">
        <v>4566</v>
      </c>
      <c r="B860" s="84" t="s">
        <v>4828</v>
      </c>
      <c r="C860" s="84">
        <v>2</v>
      </c>
      <c r="D860" s="118">
        <v>0.008524024443122181</v>
      </c>
      <c r="E860" s="118">
        <v>1.8864907251724818</v>
      </c>
      <c r="F860" s="84" t="s">
        <v>3656</v>
      </c>
      <c r="G860" s="84" t="b">
        <v>0</v>
      </c>
      <c r="H860" s="84" t="b">
        <v>0</v>
      </c>
      <c r="I860" s="84" t="b">
        <v>0</v>
      </c>
      <c r="J860" s="84" t="b">
        <v>0</v>
      </c>
      <c r="K860" s="84" t="b">
        <v>0</v>
      </c>
      <c r="L860" s="84" t="b">
        <v>0</v>
      </c>
    </row>
    <row r="861" spans="1:12" ht="15">
      <c r="A861" s="84" t="s">
        <v>4828</v>
      </c>
      <c r="B861" s="84" t="s">
        <v>4485</v>
      </c>
      <c r="C861" s="84">
        <v>2</v>
      </c>
      <c r="D861" s="118">
        <v>0.008524024443122181</v>
      </c>
      <c r="E861" s="118">
        <v>1.8864907251724818</v>
      </c>
      <c r="F861" s="84" t="s">
        <v>3656</v>
      </c>
      <c r="G861" s="84" t="b">
        <v>0</v>
      </c>
      <c r="H861" s="84" t="b">
        <v>0</v>
      </c>
      <c r="I861" s="84" t="b">
        <v>0</v>
      </c>
      <c r="J861" s="84" t="b">
        <v>0</v>
      </c>
      <c r="K861" s="84" t="b">
        <v>0</v>
      </c>
      <c r="L861" s="84" t="b">
        <v>0</v>
      </c>
    </row>
    <row r="862" spans="1:12" ht="15">
      <c r="A862" s="84" t="s">
        <v>4485</v>
      </c>
      <c r="B862" s="84" t="s">
        <v>4829</v>
      </c>
      <c r="C862" s="84">
        <v>2</v>
      </c>
      <c r="D862" s="118">
        <v>0.008524024443122181</v>
      </c>
      <c r="E862" s="118">
        <v>1.8864907251724818</v>
      </c>
      <c r="F862" s="84" t="s">
        <v>3656</v>
      </c>
      <c r="G862" s="84" t="b">
        <v>0</v>
      </c>
      <c r="H862" s="84" t="b">
        <v>0</v>
      </c>
      <c r="I862" s="84" t="b">
        <v>0</v>
      </c>
      <c r="J862" s="84" t="b">
        <v>0</v>
      </c>
      <c r="K862" s="84" t="b">
        <v>0</v>
      </c>
      <c r="L862" s="84" t="b">
        <v>0</v>
      </c>
    </row>
    <row r="863" spans="1:12" ht="15">
      <c r="A863" s="84" t="s">
        <v>4829</v>
      </c>
      <c r="B863" s="84" t="s">
        <v>3891</v>
      </c>
      <c r="C863" s="84">
        <v>2</v>
      </c>
      <c r="D863" s="118">
        <v>0.008524024443122181</v>
      </c>
      <c r="E863" s="118">
        <v>1.3424226808222062</v>
      </c>
      <c r="F863" s="84" t="s">
        <v>3656</v>
      </c>
      <c r="G863" s="84" t="b">
        <v>0</v>
      </c>
      <c r="H863" s="84" t="b">
        <v>0</v>
      </c>
      <c r="I863" s="84" t="b">
        <v>0</v>
      </c>
      <c r="J863" s="84" t="b">
        <v>0</v>
      </c>
      <c r="K863" s="84" t="b">
        <v>0</v>
      </c>
      <c r="L863" s="84" t="b">
        <v>0</v>
      </c>
    </row>
    <row r="864" spans="1:12" ht="15">
      <c r="A864" s="84" t="s">
        <v>3891</v>
      </c>
      <c r="B864" s="84" t="s">
        <v>4601</v>
      </c>
      <c r="C864" s="84">
        <v>2</v>
      </c>
      <c r="D864" s="118">
        <v>0.008524024443122181</v>
      </c>
      <c r="E864" s="118">
        <v>1.8864907251724818</v>
      </c>
      <c r="F864" s="84" t="s">
        <v>3656</v>
      </c>
      <c r="G864" s="84" t="b">
        <v>0</v>
      </c>
      <c r="H864" s="84" t="b">
        <v>0</v>
      </c>
      <c r="I864" s="84" t="b">
        <v>0</v>
      </c>
      <c r="J864" s="84" t="b">
        <v>0</v>
      </c>
      <c r="K864" s="84" t="b">
        <v>0</v>
      </c>
      <c r="L864" s="84" t="b">
        <v>0</v>
      </c>
    </row>
    <row r="865" spans="1:12" ht="15">
      <c r="A865" s="84" t="s">
        <v>4601</v>
      </c>
      <c r="B865" s="84" t="s">
        <v>746</v>
      </c>
      <c r="C865" s="84">
        <v>2</v>
      </c>
      <c r="D865" s="118">
        <v>0.008524024443122181</v>
      </c>
      <c r="E865" s="118">
        <v>1.8864907251724818</v>
      </c>
      <c r="F865" s="84" t="s">
        <v>3656</v>
      </c>
      <c r="G865" s="84" t="b">
        <v>0</v>
      </c>
      <c r="H865" s="84" t="b">
        <v>0</v>
      </c>
      <c r="I865" s="84" t="b">
        <v>0</v>
      </c>
      <c r="J865" s="84" t="b">
        <v>0</v>
      </c>
      <c r="K865" s="84" t="b">
        <v>0</v>
      </c>
      <c r="L865" s="84" t="b">
        <v>0</v>
      </c>
    </row>
    <row r="866" spans="1:12" ht="15">
      <c r="A866" s="84" t="s">
        <v>746</v>
      </c>
      <c r="B866" s="84" t="s">
        <v>3851</v>
      </c>
      <c r="C866" s="84">
        <v>2</v>
      </c>
      <c r="D866" s="118">
        <v>0.008524024443122181</v>
      </c>
      <c r="E866" s="118">
        <v>1.8864907251724818</v>
      </c>
      <c r="F866" s="84" t="s">
        <v>3656</v>
      </c>
      <c r="G866" s="84" t="b">
        <v>0</v>
      </c>
      <c r="H866" s="84" t="b">
        <v>0</v>
      </c>
      <c r="I866" s="84" t="b">
        <v>0</v>
      </c>
      <c r="J866" s="84" t="b">
        <v>0</v>
      </c>
      <c r="K866" s="84" t="b">
        <v>0</v>
      </c>
      <c r="L866" s="84" t="b">
        <v>0</v>
      </c>
    </row>
    <row r="867" spans="1:12" ht="15">
      <c r="A867" s="84" t="s">
        <v>3851</v>
      </c>
      <c r="B867" s="84" t="s">
        <v>4602</v>
      </c>
      <c r="C867" s="84">
        <v>2</v>
      </c>
      <c r="D867" s="118">
        <v>0.008524024443122181</v>
      </c>
      <c r="E867" s="118">
        <v>1.8864907251724818</v>
      </c>
      <c r="F867" s="84" t="s">
        <v>3656</v>
      </c>
      <c r="G867" s="84" t="b">
        <v>0</v>
      </c>
      <c r="H867" s="84" t="b">
        <v>0</v>
      </c>
      <c r="I867" s="84" t="b">
        <v>0</v>
      </c>
      <c r="J867" s="84" t="b">
        <v>0</v>
      </c>
      <c r="K867" s="84" t="b">
        <v>0</v>
      </c>
      <c r="L867" s="84" t="b">
        <v>0</v>
      </c>
    </row>
    <row r="868" spans="1:12" ht="15">
      <c r="A868" s="84" t="s">
        <v>4602</v>
      </c>
      <c r="B868" s="84" t="s">
        <v>4830</v>
      </c>
      <c r="C868" s="84">
        <v>2</v>
      </c>
      <c r="D868" s="118">
        <v>0.008524024443122181</v>
      </c>
      <c r="E868" s="118">
        <v>1.8864907251724818</v>
      </c>
      <c r="F868" s="84" t="s">
        <v>3656</v>
      </c>
      <c r="G868" s="84" t="b">
        <v>0</v>
      </c>
      <c r="H868" s="84" t="b">
        <v>0</v>
      </c>
      <c r="I868" s="84" t="b">
        <v>0</v>
      </c>
      <c r="J868" s="84" t="b">
        <v>0</v>
      </c>
      <c r="K868" s="84" t="b">
        <v>0</v>
      </c>
      <c r="L868" s="84" t="b">
        <v>0</v>
      </c>
    </row>
    <row r="869" spans="1:12" ht="15">
      <c r="A869" s="84" t="s">
        <v>4830</v>
      </c>
      <c r="B869" s="84" t="s">
        <v>4831</v>
      </c>
      <c r="C869" s="84">
        <v>2</v>
      </c>
      <c r="D869" s="118">
        <v>0.008524024443122181</v>
      </c>
      <c r="E869" s="118">
        <v>1.8864907251724818</v>
      </c>
      <c r="F869" s="84" t="s">
        <v>3656</v>
      </c>
      <c r="G869" s="84" t="b">
        <v>0</v>
      </c>
      <c r="H869" s="84" t="b">
        <v>0</v>
      </c>
      <c r="I869" s="84" t="b">
        <v>0</v>
      </c>
      <c r="J869" s="84" t="b">
        <v>0</v>
      </c>
      <c r="K869" s="84" t="b">
        <v>0</v>
      </c>
      <c r="L869" s="84" t="b">
        <v>0</v>
      </c>
    </row>
    <row r="870" spans="1:12" ht="15">
      <c r="A870" s="84" t="s">
        <v>4831</v>
      </c>
      <c r="B870" s="84" t="s">
        <v>4561</v>
      </c>
      <c r="C870" s="84">
        <v>2</v>
      </c>
      <c r="D870" s="118">
        <v>0.008524024443122181</v>
      </c>
      <c r="E870" s="118">
        <v>1.5854607295085006</v>
      </c>
      <c r="F870" s="84" t="s">
        <v>3656</v>
      </c>
      <c r="G870" s="84" t="b">
        <v>0</v>
      </c>
      <c r="H870" s="84" t="b">
        <v>0</v>
      </c>
      <c r="I870" s="84" t="b">
        <v>0</v>
      </c>
      <c r="J870" s="84" t="b">
        <v>0</v>
      </c>
      <c r="K870" s="84" t="b">
        <v>0</v>
      </c>
      <c r="L870" s="84" t="b">
        <v>0</v>
      </c>
    </row>
    <row r="871" spans="1:12" ht="15">
      <c r="A871" s="84" t="s">
        <v>4561</v>
      </c>
      <c r="B871" s="84" t="s">
        <v>3818</v>
      </c>
      <c r="C871" s="84">
        <v>2</v>
      </c>
      <c r="D871" s="118">
        <v>0.008524024443122181</v>
      </c>
      <c r="E871" s="118">
        <v>1.187520720836463</v>
      </c>
      <c r="F871" s="84" t="s">
        <v>3656</v>
      </c>
      <c r="G871" s="84" t="b">
        <v>0</v>
      </c>
      <c r="H871" s="84" t="b">
        <v>0</v>
      </c>
      <c r="I871" s="84" t="b">
        <v>0</v>
      </c>
      <c r="J871" s="84" t="b">
        <v>0</v>
      </c>
      <c r="K871" s="84" t="b">
        <v>0</v>
      </c>
      <c r="L871" s="84" t="b">
        <v>0</v>
      </c>
    </row>
    <row r="872" spans="1:12" ht="15">
      <c r="A872" s="84" t="s">
        <v>3818</v>
      </c>
      <c r="B872" s="84" t="s">
        <v>4477</v>
      </c>
      <c r="C872" s="84">
        <v>2</v>
      </c>
      <c r="D872" s="118">
        <v>0.008524024443122181</v>
      </c>
      <c r="E872" s="118">
        <v>1.4885507165004443</v>
      </c>
      <c r="F872" s="84" t="s">
        <v>3656</v>
      </c>
      <c r="G872" s="84" t="b">
        <v>0</v>
      </c>
      <c r="H872" s="84" t="b">
        <v>0</v>
      </c>
      <c r="I872" s="84" t="b">
        <v>0</v>
      </c>
      <c r="J872" s="84" t="b">
        <v>0</v>
      </c>
      <c r="K872" s="84" t="b">
        <v>0</v>
      </c>
      <c r="L872" s="84" t="b">
        <v>0</v>
      </c>
    </row>
    <row r="873" spans="1:12" ht="15">
      <c r="A873" s="84" t="s">
        <v>3902</v>
      </c>
      <c r="B873" s="84" t="s">
        <v>3903</v>
      </c>
      <c r="C873" s="84">
        <v>5</v>
      </c>
      <c r="D873" s="118">
        <v>0.008374696954000133</v>
      </c>
      <c r="E873" s="118">
        <v>1.6334684555795866</v>
      </c>
      <c r="F873" s="84" t="s">
        <v>3657</v>
      </c>
      <c r="G873" s="84" t="b">
        <v>0</v>
      </c>
      <c r="H873" s="84" t="b">
        <v>0</v>
      </c>
      <c r="I873" s="84" t="b">
        <v>0</v>
      </c>
      <c r="J873" s="84" t="b">
        <v>0</v>
      </c>
      <c r="K873" s="84" t="b">
        <v>0</v>
      </c>
      <c r="L873" s="84" t="b">
        <v>0</v>
      </c>
    </row>
    <row r="874" spans="1:12" ht="15">
      <c r="A874" s="84" t="s">
        <v>3903</v>
      </c>
      <c r="B874" s="84" t="s">
        <v>3904</v>
      </c>
      <c r="C874" s="84">
        <v>5</v>
      </c>
      <c r="D874" s="118">
        <v>0.008374696954000133</v>
      </c>
      <c r="E874" s="118">
        <v>1.6334684555795866</v>
      </c>
      <c r="F874" s="84" t="s">
        <v>3657</v>
      </c>
      <c r="G874" s="84" t="b">
        <v>0</v>
      </c>
      <c r="H874" s="84" t="b">
        <v>0</v>
      </c>
      <c r="I874" s="84" t="b">
        <v>0</v>
      </c>
      <c r="J874" s="84" t="b">
        <v>0</v>
      </c>
      <c r="K874" s="84" t="b">
        <v>0</v>
      </c>
      <c r="L874" s="84" t="b">
        <v>0</v>
      </c>
    </row>
    <row r="875" spans="1:12" ht="15">
      <c r="A875" s="84" t="s">
        <v>3904</v>
      </c>
      <c r="B875" s="84" t="s">
        <v>3901</v>
      </c>
      <c r="C875" s="84">
        <v>5</v>
      </c>
      <c r="D875" s="118">
        <v>0.008374696954000133</v>
      </c>
      <c r="E875" s="118">
        <v>1.5542872095319618</v>
      </c>
      <c r="F875" s="84" t="s">
        <v>3657</v>
      </c>
      <c r="G875" s="84" t="b">
        <v>0</v>
      </c>
      <c r="H875" s="84" t="b">
        <v>0</v>
      </c>
      <c r="I875" s="84" t="b">
        <v>0</v>
      </c>
      <c r="J875" s="84" t="b">
        <v>0</v>
      </c>
      <c r="K875" s="84" t="b">
        <v>0</v>
      </c>
      <c r="L875" s="84" t="b">
        <v>0</v>
      </c>
    </row>
    <row r="876" spans="1:12" ht="15">
      <c r="A876" s="84" t="s">
        <v>3901</v>
      </c>
      <c r="B876" s="84" t="s">
        <v>3900</v>
      </c>
      <c r="C876" s="84">
        <v>5</v>
      </c>
      <c r="D876" s="118">
        <v>0.008374696954000133</v>
      </c>
      <c r="E876" s="118">
        <v>1.4081591738537236</v>
      </c>
      <c r="F876" s="84" t="s">
        <v>3657</v>
      </c>
      <c r="G876" s="84" t="b">
        <v>0</v>
      </c>
      <c r="H876" s="84" t="b">
        <v>0</v>
      </c>
      <c r="I876" s="84" t="b">
        <v>0</v>
      </c>
      <c r="J876" s="84" t="b">
        <v>0</v>
      </c>
      <c r="K876" s="84" t="b">
        <v>0</v>
      </c>
      <c r="L876" s="84" t="b">
        <v>0</v>
      </c>
    </row>
    <row r="877" spans="1:12" ht="15">
      <c r="A877" s="84" t="s">
        <v>3900</v>
      </c>
      <c r="B877" s="84" t="s">
        <v>3905</v>
      </c>
      <c r="C877" s="84">
        <v>5</v>
      </c>
      <c r="D877" s="118">
        <v>0.008374696954000133</v>
      </c>
      <c r="E877" s="118">
        <v>1.4873404199013485</v>
      </c>
      <c r="F877" s="84" t="s">
        <v>3657</v>
      </c>
      <c r="G877" s="84" t="b">
        <v>0</v>
      </c>
      <c r="H877" s="84" t="b">
        <v>0</v>
      </c>
      <c r="I877" s="84" t="b">
        <v>0</v>
      </c>
      <c r="J877" s="84" t="b">
        <v>0</v>
      </c>
      <c r="K877" s="84" t="b">
        <v>0</v>
      </c>
      <c r="L877" s="84" t="b">
        <v>0</v>
      </c>
    </row>
    <row r="878" spans="1:12" ht="15">
      <c r="A878" s="84" t="s">
        <v>3905</v>
      </c>
      <c r="B878" s="84" t="s">
        <v>3906</v>
      </c>
      <c r="C878" s="84">
        <v>5</v>
      </c>
      <c r="D878" s="118">
        <v>0.008374696954000133</v>
      </c>
      <c r="E878" s="118">
        <v>1.6334684555795866</v>
      </c>
      <c r="F878" s="84" t="s">
        <v>3657</v>
      </c>
      <c r="G878" s="84" t="b">
        <v>0</v>
      </c>
      <c r="H878" s="84" t="b">
        <v>0</v>
      </c>
      <c r="I878" s="84" t="b">
        <v>0</v>
      </c>
      <c r="J878" s="84" t="b">
        <v>0</v>
      </c>
      <c r="K878" s="84" t="b">
        <v>0</v>
      </c>
      <c r="L878" s="84" t="b">
        <v>0</v>
      </c>
    </row>
    <row r="879" spans="1:12" ht="15">
      <c r="A879" s="84" t="s">
        <v>3906</v>
      </c>
      <c r="B879" s="84" t="s">
        <v>3907</v>
      </c>
      <c r="C879" s="84">
        <v>5</v>
      </c>
      <c r="D879" s="118">
        <v>0.008374696954000133</v>
      </c>
      <c r="E879" s="118">
        <v>1.6334684555795866</v>
      </c>
      <c r="F879" s="84" t="s">
        <v>3657</v>
      </c>
      <c r="G879" s="84" t="b">
        <v>0</v>
      </c>
      <c r="H879" s="84" t="b">
        <v>0</v>
      </c>
      <c r="I879" s="84" t="b">
        <v>0</v>
      </c>
      <c r="J879" s="84" t="b">
        <v>0</v>
      </c>
      <c r="K879" s="84" t="b">
        <v>0</v>
      </c>
      <c r="L879" s="84" t="b">
        <v>0</v>
      </c>
    </row>
    <row r="880" spans="1:12" ht="15">
      <c r="A880" s="84" t="s">
        <v>3907</v>
      </c>
      <c r="B880" s="84" t="s">
        <v>3818</v>
      </c>
      <c r="C880" s="84">
        <v>5</v>
      </c>
      <c r="D880" s="118">
        <v>0.008374696954000133</v>
      </c>
      <c r="E880" s="118">
        <v>1.2910457747573802</v>
      </c>
      <c r="F880" s="84" t="s">
        <v>3657</v>
      </c>
      <c r="G880" s="84" t="b">
        <v>0</v>
      </c>
      <c r="H880" s="84" t="b">
        <v>0</v>
      </c>
      <c r="I880" s="84" t="b">
        <v>0</v>
      </c>
      <c r="J880" s="84" t="b">
        <v>0</v>
      </c>
      <c r="K880" s="84" t="b">
        <v>0</v>
      </c>
      <c r="L880" s="84" t="b">
        <v>0</v>
      </c>
    </row>
    <row r="881" spans="1:12" ht="15">
      <c r="A881" s="84" t="s">
        <v>3818</v>
      </c>
      <c r="B881" s="84" t="s">
        <v>3908</v>
      </c>
      <c r="C881" s="84">
        <v>5</v>
      </c>
      <c r="D881" s="118">
        <v>0.008374696954000133</v>
      </c>
      <c r="E881" s="118">
        <v>1.2532572138679805</v>
      </c>
      <c r="F881" s="84" t="s">
        <v>3657</v>
      </c>
      <c r="G881" s="84" t="b">
        <v>0</v>
      </c>
      <c r="H881" s="84" t="b">
        <v>0</v>
      </c>
      <c r="I881" s="84" t="b">
        <v>0</v>
      </c>
      <c r="J881" s="84" t="b">
        <v>0</v>
      </c>
      <c r="K881" s="84" t="b">
        <v>0</v>
      </c>
      <c r="L881" s="84" t="b">
        <v>0</v>
      </c>
    </row>
    <row r="882" spans="1:12" ht="15">
      <c r="A882" s="84" t="s">
        <v>313</v>
      </c>
      <c r="B882" s="84" t="s">
        <v>3902</v>
      </c>
      <c r="C882" s="84">
        <v>4</v>
      </c>
      <c r="D882" s="118">
        <v>0.008407422990654846</v>
      </c>
      <c r="E882" s="118">
        <v>1.6334684555795864</v>
      </c>
      <c r="F882" s="84" t="s">
        <v>3657</v>
      </c>
      <c r="G882" s="84" t="b">
        <v>0</v>
      </c>
      <c r="H882" s="84" t="b">
        <v>0</v>
      </c>
      <c r="I882" s="84" t="b">
        <v>0</v>
      </c>
      <c r="J882" s="84" t="b">
        <v>0</v>
      </c>
      <c r="K882" s="84" t="b">
        <v>0</v>
      </c>
      <c r="L882" s="84" t="b">
        <v>0</v>
      </c>
    </row>
    <row r="883" spans="1:12" ht="15">
      <c r="A883" s="84" t="s">
        <v>3908</v>
      </c>
      <c r="B883" s="84" t="s">
        <v>3847</v>
      </c>
      <c r="C883" s="84">
        <v>4</v>
      </c>
      <c r="D883" s="118">
        <v>0.008407422990654846</v>
      </c>
      <c r="E883" s="118">
        <v>1.6334684555795864</v>
      </c>
      <c r="F883" s="84" t="s">
        <v>3657</v>
      </c>
      <c r="G883" s="84" t="b">
        <v>0</v>
      </c>
      <c r="H883" s="84" t="b">
        <v>0</v>
      </c>
      <c r="I883" s="84" t="b">
        <v>0</v>
      </c>
      <c r="J883" s="84" t="b">
        <v>0</v>
      </c>
      <c r="K883" s="84" t="b">
        <v>0</v>
      </c>
      <c r="L883" s="84" t="b">
        <v>0</v>
      </c>
    </row>
    <row r="884" spans="1:12" ht="15">
      <c r="A884" s="84" t="s">
        <v>4718</v>
      </c>
      <c r="B884" s="84" t="s">
        <v>4719</v>
      </c>
      <c r="C884" s="84">
        <v>3</v>
      </c>
      <c r="D884" s="118">
        <v>0.007956739973497301</v>
      </c>
      <c r="E884" s="118">
        <v>1.8553172051959428</v>
      </c>
      <c r="F884" s="84" t="s">
        <v>3657</v>
      </c>
      <c r="G884" s="84" t="b">
        <v>0</v>
      </c>
      <c r="H884" s="84" t="b">
        <v>0</v>
      </c>
      <c r="I884" s="84" t="b">
        <v>0</v>
      </c>
      <c r="J884" s="84" t="b">
        <v>0</v>
      </c>
      <c r="K884" s="84" t="b">
        <v>0</v>
      </c>
      <c r="L884" s="84" t="b">
        <v>0</v>
      </c>
    </row>
    <row r="885" spans="1:12" ht="15">
      <c r="A885" s="84" t="s">
        <v>4761</v>
      </c>
      <c r="B885" s="84" t="s">
        <v>4762</v>
      </c>
      <c r="C885" s="84">
        <v>3</v>
      </c>
      <c r="D885" s="118">
        <v>0.010283937229739784</v>
      </c>
      <c r="E885" s="118">
        <v>1.8553172051959428</v>
      </c>
      <c r="F885" s="84" t="s">
        <v>3657</v>
      </c>
      <c r="G885" s="84" t="b">
        <v>0</v>
      </c>
      <c r="H885" s="84" t="b">
        <v>0</v>
      </c>
      <c r="I885" s="84" t="b">
        <v>0</v>
      </c>
      <c r="J885" s="84" t="b">
        <v>1</v>
      </c>
      <c r="K885" s="84" t="b">
        <v>0</v>
      </c>
      <c r="L885" s="84" t="b">
        <v>0</v>
      </c>
    </row>
    <row r="886" spans="1:12" ht="15">
      <c r="A886" s="84" t="s">
        <v>4520</v>
      </c>
      <c r="B886" s="84" t="s">
        <v>3848</v>
      </c>
      <c r="C886" s="84">
        <v>2</v>
      </c>
      <c r="D886" s="118">
        <v>0.00950820481099229</v>
      </c>
      <c r="E886" s="118">
        <v>1.855317205195943</v>
      </c>
      <c r="F886" s="84" t="s">
        <v>3657</v>
      </c>
      <c r="G886" s="84" t="b">
        <v>0</v>
      </c>
      <c r="H886" s="84" t="b">
        <v>0</v>
      </c>
      <c r="I886" s="84" t="b">
        <v>0</v>
      </c>
      <c r="J886" s="84" t="b">
        <v>0</v>
      </c>
      <c r="K886" s="84" t="b">
        <v>0</v>
      </c>
      <c r="L886" s="84" t="b">
        <v>0</v>
      </c>
    </row>
    <row r="887" spans="1:12" ht="15">
      <c r="A887" s="84" t="s">
        <v>3877</v>
      </c>
      <c r="B887" s="84" t="s">
        <v>4896</v>
      </c>
      <c r="C887" s="84">
        <v>2</v>
      </c>
      <c r="D887" s="118">
        <v>0.006855958153159857</v>
      </c>
      <c r="E887" s="118">
        <v>1.855317205195943</v>
      </c>
      <c r="F887" s="84" t="s">
        <v>3657</v>
      </c>
      <c r="G887" s="84" t="b">
        <v>0</v>
      </c>
      <c r="H887" s="84" t="b">
        <v>0</v>
      </c>
      <c r="I887" s="84" t="b">
        <v>0</v>
      </c>
      <c r="J887" s="84" t="b">
        <v>0</v>
      </c>
      <c r="K887" s="84" t="b">
        <v>0</v>
      </c>
      <c r="L887" s="84" t="b">
        <v>0</v>
      </c>
    </row>
    <row r="888" spans="1:12" ht="15">
      <c r="A888" s="84" t="s">
        <v>4500</v>
      </c>
      <c r="B888" s="84" t="s">
        <v>4718</v>
      </c>
      <c r="C888" s="84">
        <v>2</v>
      </c>
      <c r="D888" s="118">
        <v>0.006855958153159857</v>
      </c>
      <c r="E888" s="118">
        <v>1.855317205195943</v>
      </c>
      <c r="F888" s="84" t="s">
        <v>3657</v>
      </c>
      <c r="G888" s="84" t="b">
        <v>0</v>
      </c>
      <c r="H888" s="84" t="b">
        <v>0</v>
      </c>
      <c r="I888" s="84" t="b">
        <v>0</v>
      </c>
      <c r="J888" s="84" t="b">
        <v>0</v>
      </c>
      <c r="K888" s="84" t="b">
        <v>0</v>
      </c>
      <c r="L888" s="84" t="b">
        <v>0</v>
      </c>
    </row>
    <row r="889" spans="1:12" ht="15">
      <c r="A889" s="84" t="s">
        <v>4719</v>
      </c>
      <c r="B889" s="84" t="s">
        <v>3818</v>
      </c>
      <c r="C889" s="84">
        <v>2</v>
      </c>
      <c r="D889" s="118">
        <v>0.006855958153159857</v>
      </c>
      <c r="E889" s="118">
        <v>1.1149545157016991</v>
      </c>
      <c r="F889" s="84" t="s">
        <v>3657</v>
      </c>
      <c r="G889" s="84" t="b">
        <v>0</v>
      </c>
      <c r="H889" s="84" t="b">
        <v>0</v>
      </c>
      <c r="I889" s="84" t="b">
        <v>0</v>
      </c>
      <c r="J889" s="84" t="b">
        <v>0</v>
      </c>
      <c r="K889" s="84" t="b">
        <v>0</v>
      </c>
      <c r="L889" s="84" t="b">
        <v>0</v>
      </c>
    </row>
    <row r="890" spans="1:12" ht="15">
      <c r="A890" s="84" t="s">
        <v>3818</v>
      </c>
      <c r="B890" s="84" t="s">
        <v>4483</v>
      </c>
      <c r="C890" s="84">
        <v>2</v>
      </c>
      <c r="D890" s="118">
        <v>0.006855958153159857</v>
      </c>
      <c r="E890" s="118">
        <v>1.0771659548122994</v>
      </c>
      <c r="F890" s="84" t="s">
        <v>3657</v>
      </c>
      <c r="G890" s="84" t="b">
        <v>0</v>
      </c>
      <c r="H890" s="84" t="b">
        <v>0</v>
      </c>
      <c r="I890" s="84" t="b">
        <v>0</v>
      </c>
      <c r="J890" s="84" t="b">
        <v>0</v>
      </c>
      <c r="K890" s="84" t="b">
        <v>0</v>
      </c>
      <c r="L890" s="84" t="b">
        <v>0</v>
      </c>
    </row>
    <row r="891" spans="1:12" ht="15">
      <c r="A891" s="84" t="s">
        <v>4483</v>
      </c>
      <c r="B891" s="84" t="s">
        <v>4894</v>
      </c>
      <c r="C891" s="84">
        <v>2</v>
      </c>
      <c r="D891" s="118">
        <v>0.006855958153159857</v>
      </c>
      <c r="E891" s="118">
        <v>1.855317205195943</v>
      </c>
      <c r="F891" s="84" t="s">
        <v>3657</v>
      </c>
      <c r="G891" s="84" t="b">
        <v>0</v>
      </c>
      <c r="H891" s="84" t="b">
        <v>0</v>
      </c>
      <c r="I891" s="84" t="b">
        <v>0</v>
      </c>
      <c r="J891" s="84" t="b">
        <v>0</v>
      </c>
      <c r="K891" s="84" t="b">
        <v>0</v>
      </c>
      <c r="L891" s="84" t="b">
        <v>0</v>
      </c>
    </row>
    <row r="892" spans="1:12" ht="15">
      <c r="A892" s="84" t="s">
        <v>4894</v>
      </c>
      <c r="B892" s="84" t="s">
        <v>3888</v>
      </c>
      <c r="C892" s="84">
        <v>2</v>
      </c>
      <c r="D892" s="118">
        <v>0.006855958153159857</v>
      </c>
      <c r="E892" s="118">
        <v>2.031408464251624</v>
      </c>
      <c r="F892" s="84" t="s">
        <v>3657</v>
      </c>
      <c r="G892" s="84" t="b">
        <v>0</v>
      </c>
      <c r="H892" s="84" t="b">
        <v>0</v>
      </c>
      <c r="I892" s="84" t="b">
        <v>0</v>
      </c>
      <c r="J892" s="84" t="b">
        <v>0</v>
      </c>
      <c r="K892" s="84" t="b">
        <v>0</v>
      </c>
      <c r="L892" s="84" t="b">
        <v>0</v>
      </c>
    </row>
    <row r="893" spans="1:12" ht="15">
      <c r="A893" s="84" t="s">
        <v>3888</v>
      </c>
      <c r="B893" s="84" t="s">
        <v>3882</v>
      </c>
      <c r="C893" s="84">
        <v>2</v>
      </c>
      <c r="D893" s="118">
        <v>0.006855958153159857</v>
      </c>
      <c r="E893" s="118">
        <v>2.031408464251624</v>
      </c>
      <c r="F893" s="84" t="s">
        <v>3657</v>
      </c>
      <c r="G893" s="84" t="b">
        <v>0</v>
      </c>
      <c r="H893" s="84" t="b">
        <v>0</v>
      </c>
      <c r="I893" s="84" t="b">
        <v>0</v>
      </c>
      <c r="J893" s="84" t="b">
        <v>0</v>
      </c>
      <c r="K893" s="84" t="b">
        <v>0</v>
      </c>
      <c r="L893" s="84" t="b">
        <v>0</v>
      </c>
    </row>
    <row r="894" spans="1:12" ht="15">
      <c r="A894" s="84" t="s">
        <v>3882</v>
      </c>
      <c r="B894" s="84" t="s">
        <v>4565</v>
      </c>
      <c r="C894" s="84">
        <v>2</v>
      </c>
      <c r="D894" s="118">
        <v>0.006855958153159857</v>
      </c>
      <c r="E894" s="118">
        <v>2.031408464251624</v>
      </c>
      <c r="F894" s="84" t="s">
        <v>3657</v>
      </c>
      <c r="G894" s="84" t="b">
        <v>0</v>
      </c>
      <c r="H894" s="84" t="b">
        <v>0</v>
      </c>
      <c r="I894" s="84" t="b">
        <v>0</v>
      </c>
      <c r="J894" s="84" t="b">
        <v>0</v>
      </c>
      <c r="K894" s="84" t="b">
        <v>0</v>
      </c>
      <c r="L894" s="84" t="b">
        <v>0</v>
      </c>
    </row>
    <row r="895" spans="1:12" ht="15">
      <c r="A895" s="84" t="s">
        <v>4565</v>
      </c>
      <c r="B895" s="84" t="s">
        <v>4475</v>
      </c>
      <c r="C895" s="84">
        <v>2</v>
      </c>
      <c r="D895" s="118">
        <v>0.006855958153159857</v>
      </c>
      <c r="E895" s="118">
        <v>2.031408464251624</v>
      </c>
      <c r="F895" s="84" t="s">
        <v>3657</v>
      </c>
      <c r="G895" s="84" t="b">
        <v>0</v>
      </c>
      <c r="H895" s="84" t="b">
        <v>0</v>
      </c>
      <c r="I895" s="84" t="b">
        <v>0</v>
      </c>
      <c r="J895" s="84" t="b">
        <v>0</v>
      </c>
      <c r="K895" s="84" t="b">
        <v>0</v>
      </c>
      <c r="L895" s="84" t="b">
        <v>0</v>
      </c>
    </row>
    <row r="896" spans="1:12" ht="15">
      <c r="A896" s="84" t="s">
        <v>4475</v>
      </c>
      <c r="B896" s="84" t="s">
        <v>3797</v>
      </c>
      <c r="C896" s="84">
        <v>2</v>
      </c>
      <c r="D896" s="118">
        <v>0.006855958153159857</v>
      </c>
      <c r="E896" s="118">
        <v>2.031408464251624</v>
      </c>
      <c r="F896" s="84" t="s">
        <v>3657</v>
      </c>
      <c r="G896" s="84" t="b">
        <v>0</v>
      </c>
      <c r="H896" s="84" t="b">
        <v>0</v>
      </c>
      <c r="I896" s="84" t="b">
        <v>0</v>
      </c>
      <c r="J896" s="84" t="b">
        <v>0</v>
      </c>
      <c r="K896" s="84" t="b">
        <v>0</v>
      </c>
      <c r="L896" s="84" t="b">
        <v>0</v>
      </c>
    </row>
    <row r="897" spans="1:12" ht="15">
      <c r="A897" s="84" t="s">
        <v>3797</v>
      </c>
      <c r="B897" s="84" t="s">
        <v>4895</v>
      </c>
      <c r="C897" s="84">
        <v>2</v>
      </c>
      <c r="D897" s="118">
        <v>0.006855958153159857</v>
      </c>
      <c r="E897" s="118">
        <v>2.031408464251624</v>
      </c>
      <c r="F897" s="84" t="s">
        <v>3657</v>
      </c>
      <c r="G897" s="84" t="b">
        <v>0</v>
      </c>
      <c r="H897" s="84" t="b">
        <v>0</v>
      </c>
      <c r="I897" s="84" t="b">
        <v>0</v>
      </c>
      <c r="J897" s="84" t="b">
        <v>0</v>
      </c>
      <c r="K897" s="84" t="b">
        <v>0</v>
      </c>
      <c r="L897" s="84" t="b">
        <v>0</v>
      </c>
    </row>
    <row r="898" spans="1:12" ht="15">
      <c r="A898" s="84" t="s">
        <v>4895</v>
      </c>
      <c r="B898" s="84" t="s">
        <v>3877</v>
      </c>
      <c r="C898" s="84">
        <v>2</v>
      </c>
      <c r="D898" s="118">
        <v>0.006855958153159857</v>
      </c>
      <c r="E898" s="118">
        <v>1.6334684555795864</v>
      </c>
      <c r="F898" s="84" t="s">
        <v>3657</v>
      </c>
      <c r="G898" s="84" t="b">
        <v>0</v>
      </c>
      <c r="H898" s="84" t="b">
        <v>0</v>
      </c>
      <c r="I898" s="84" t="b">
        <v>0</v>
      </c>
      <c r="J898" s="84" t="b">
        <v>0</v>
      </c>
      <c r="K898" s="84" t="b">
        <v>0</v>
      </c>
      <c r="L898" s="84" t="b">
        <v>0</v>
      </c>
    </row>
    <row r="899" spans="1:12" ht="15">
      <c r="A899" s="84" t="s">
        <v>4505</v>
      </c>
      <c r="B899" s="84" t="s">
        <v>4481</v>
      </c>
      <c r="C899" s="84">
        <v>4</v>
      </c>
      <c r="D899" s="118">
        <v>0</v>
      </c>
      <c r="E899" s="118">
        <v>1.0606978403536116</v>
      </c>
      <c r="F899" s="84" t="s">
        <v>3658</v>
      </c>
      <c r="G899" s="84" t="b">
        <v>1</v>
      </c>
      <c r="H899" s="84" t="b">
        <v>0</v>
      </c>
      <c r="I899" s="84" t="b">
        <v>0</v>
      </c>
      <c r="J899" s="84" t="b">
        <v>0</v>
      </c>
      <c r="K899" s="84" t="b">
        <v>0</v>
      </c>
      <c r="L899" s="84" t="b">
        <v>0</v>
      </c>
    </row>
    <row r="900" spans="1:12" ht="15">
      <c r="A900" s="84" t="s">
        <v>4481</v>
      </c>
      <c r="B900" s="84" t="s">
        <v>4655</v>
      </c>
      <c r="C900" s="84">
        <v>4</v>
      </c>
      <c r="D900" s="118">
        <v>0</v>
      </c>
      <c r="E900" s="118">
        <v>1.0606978403536116</v>
      </c>
      <c r="F900" s="84" t="s">
        <v>3658</v>
      </c>
      <c r="G900" s="84" t="b">
        <v>0</v>
      </c>
      <c r="H900" s="84" t="b">
        <v>0</v>
      </c>
      <c r="I900" s="84" t="b">
        <v>0</v>
      </c>
      <c r="J900" s="84" t="b">
        <v>1</v>
      </c>
      <c r="K900" s="84" t="b">
        <v>0</v>
      </c>
      <c r="L900" s="84" t="b">
        <v>0</v>
      </c>
    </row>
    <row r="901" spans="1:12" ht="15">
      <c r="A901" s="84" t="s">
        <v>4655</v>
      </c>
      <c r="B901" s="84" t="s">
        <v>4656</v>
      </c>
      <c r="C901" s="84">
        <v>4</v>
      </c>
      <c r="D901" s="118">
        <v>0</v>
      </c>
      <c r="E901" s="118">
        <v>1.0606978403536116</v>
      </c>
      <c r="F901" s="84" t="s">
        <v>3658</v>
      </c>
      <c r="G901" s="84" t="b">
        <v>1</v>
      </c>
      <c r="H901" s="84" t="b">
        <v>0</v>
      </c>
      <c r="I901" s="84" t="b">
        <v>0</v>
      </c>
      <c r="J901" s="84" t="b">
        <v>0</v>
      </c>
      <c r="K901" s="84" t="b">
        <v>0</v>
      </c>
      <c r="L901" s="84" t="b">
        <v>0</v>
      </c>
    </row>
    <row r="902" spans="1:12" ht="15">
      <c r="A902" s="84" t="s">
        <v>4656</v>
      </c>
      <c r="B902" s="84" t="s">
        <v>3818</v>
      </c>
      <c r="C902" s="84">
        <v>4</v>
      </c>
      <c r="D902" s="118">
        <v>0</v>
      </c>
      <c r="E902" s="118">
        <v>1.0606978403536116</v>
      </c>
      <c r="F902" s="84" t="s">
        <v>3658</v>
      </c>
      <c r="G902" s="84" t="b">
        <v>0</v>
      </c>
      <c r="H902" s="84" t="b">
        <v>0</v>
      </c>
      <c r="I902" s="84" t="b">
        <v>0</v>
      </c>
      <c r="J902" s="84" t="b">
        <v>0</v>
      </c>
      <c r="K902" s="84" t="b">
        <v>0</v>
      </c>
      <c r="L902" s="84" t="b">
        <v>0</v>
      </c>
    </row>
    <row r="903" spans="1:12" ht="15">
      <c r="A903" s="84" t="s">
        <v>3818</v>
      </c>
      <c r="B903" s="84" t="s">
        <v>4657</v>
      </c>
      <c r="C903" s="84">
        <v>4</v>
      </c>
      <c r="D903" s="118">
        <v>0</v>
      </c>
      <c r="E903" s="118">
        <v>1.0606978403536116</v>
      </c>
      <c r="F903" s="84" t="s">
        <v>3658</v>
      </c>
      <c r="G903" s="84" t="b">
        <v>0</v>
      </c>
      <c r="H903" s="84" t="b">
        <v>0</v>
      </c>
      <c r="I903" s="84" t="b">
        <v>0</v>
      </c>
      <c r="J903" s="84" t="b">
        <v>0</v>
      </c>
      <c r="K903" s="84" t="b">
        <v>0</v>
      </c>
      <c r="L903" s="84" t="b">
        <v>0</v>
      </c>
    </row>
    <row r="904" spans="1:12" ht="15">
      <c r="A904" s="84" t="s">
        <v>4657</v>
      </c>
      <c r="B904" s="84" t="s">
        <v>258</v>
      </c>
      <c r="C904" s="84">
        <v>4</v>
      </c>
      <c r="D904" s="118">
        <v>0</v>
      </c>
      <c r="E904" s="118">
        <v>1.0606978403536116</v>
      </c>
      <c r="F904" s="84" t="s">
        <v>3658</v>
      </c>
      <c r="G904" s="84" t="b">
        <v>0</v>
      </c>
      <c r="H904" s="84" t="b">
        <v>0</v>
      </c>
      <c r="I904" s="84" t="b">
        <v>0</v>
      </c>
      <c r="J904" s="84" t="b">
        <v>0</v>
      </c>
      <c r="K904" s="84" t="b">
        <v>0</v>
      </c>
      <c r="L904" s="84" t="b">
        <v>0</v>
      </c>
    </row>
    <row r="905" spans="1:12" ht="15">
      <c r="A905" s="84" t="s">
        <v>258</v>
      </c>
      <c r="B905" s="84" t="s">
        <v>472</v>
      </c>
      <c r="C905" s="84">
        <v>4</v>
      </c>
      <c r="D905" s="118">
        <v>0</v>
      </c>
      <c r="E905" s="118">
        <v>1.0606978403536116</v>
      </c>
      <c r="F905" s="84" t="s">
        <v>3658</v>
      </c>
      <c r="G905" s="84" t="b">
        <v>0</v>
      </c>
      <c r="H905" s="84" t="b">
        <v>0</v>
      </c>
      <c r="I905" s="84" t="b">
        <v>0</v>
      </c>
      <c r="J905" s="84" t="b">
        <v>0</v>
      </c>
      <c r="K905" s="84" t="b">
        <v>0</v>
      </c>
      <c r="L905" s="84" t="b">
        <v>0</v>
      </c>
    </row>
    <row r="906" spans="1:12" ht="15">
      <c r="A906" s="84" t="s">
        <v>472</v>
      </c>
      <c r="B906" s="84" t="s">
        <v>471</v>
      </c>
      <c r="C906" s="84">
        <v>4</v>
      </c>
      <c r="D906" s="118">
        <v>0</v>
      </c>
      <c r="E906" s="118">
        <v>1.0606978403536116</v>
      </c>
      <c r="F906" s="84" t="s">
        <v>3658</v>
      </c>
      <c r="G906" s="84" t="b">
        <v>0</v>
      </c>
      <c r="H906" s="84" t="b">
        <v>0</v>
      </c>
      <c r="I906" s="84" t="b">
        <v>0</v>
      </c>
      <c r="J906" s="84" t="b">
        <v>0</v>
      </c>
      <c r="K906" s="84" t="b">
        <v>0</v>
      </c>
      <c r="L906" s="84" t="b">
        <v>0</v>
      </c>
    </row>
    <row r="907" spans="1:12" ht="15">
      <c r="A907" s="84" t="s">
        <v>471</v>
      </c>
      <c r="B907" s="84" t="s">
        <v>259</v>
      </c>
      <c r="C907" s="84">
        <v>4</v>
      </c>
      <c r="D907" s="118">
        <v>0</v>
      </c>
      <c r="E907" s="118">
        <v>1.0606978403536116</v>
      </c>
      <c r="F907" s="84" t="s">
        <v>3658</v>
      </c>
      <c r="G907" s="84" t="b">
        <v>0</v>
      </c>
      <c r="H907" s="84" t="b">
        <v>0</v>
      </c>
      <c r="I907" s="84" t="b">
        <v>0</v>
      </c>
      <c r="J907" s="84" t="b">
        <v>0</v>
      </c>
      <c r="K907" s="84" t="b">
        <v>0</v>
      </c>
      <c r="L907" s="84" t="b">
        <v>0</v>
      </c>
    </row>
    <row r="908" spans="1:12" ht="15">
      <c r="A908" s="84" t="s">
        <v>259</v>
      </c>
      <c r="B908" s="84" t="s">
        <v>470</v>
      </c>
      <c r="C908" s="84">
        <v>4</v>
      </c>
      <c r="D908" s="118">
        <v>0</v>
      </c>
      <c r="E908" s="118">
        <v>1.0606978403536116</v>
      </c>
      <c r="F908" s="84" t="s">
        <v>3658</v>
      </c>
      <c r="G908" s="84" t="b">
        <v>0</v>
      </c>
      <c r="H908" s="84" t="b">
        <v>0</v>
      </c>
      <c r="I908" s="84" t="b">
        <v>0</v>
      </c>
      <c r="J908" s="84" t="b">
        <v>0</v>
      </c>
      <c r="K908" s="84" t="b">
        <v>0</v>
      </c>
      <c r="L908" s="84" t="b">
        <v>0</v>
      </c>
    </row>
    <row r="909" spans="1:12" ht="15">
      <c r="A909" s="84" t="s">
        <v>257</v>
      </c>
      <c r="B909" s="84" t="s">
        <v>4505</v>
      </c>
      <c r="C909" s="84">
        <v>3</v>
      </c>
      <c r="D909" s="118">
        <v>0.007496324196497995</v>
      </c>
      <c r="E909" s="118">
        <v>1.1856365769619117</v>
      </c>
      <c r="F909" s="84" t="s">
        <v>3658</v>
      </c>
      <c r="G909" s="84" t="b">
        <v>0</v>
      </c>
      <c r="H909" s="84" t="b">
        <v>0</v>
      </c>
      <c r="I909" s="84" t="b">
        <v>0</v>
      </c>
      <c r="J909" s="84" t="b">
        <v>1</v>
      </c>
      <c r="K909" s="84" t="b">
        <v>0</v>
      </c>
      <c r="L909" s="84" t="b">
        <v>0</v>
      </c>
    </row>
    <row r="910" spans="1:12" ht="15">
      <c r="A910" s="84" t="s">
        <v>470</v>
      </c>
      <c r="B910" s="84" t="s">
        <v>4607</v>
      </c>
      <c r="C910" s="84">
        <v>2</v>
      </c>
      <c r="D910" s="118">
        <v>0.012041199826559249</v>
      </c>
      <c r="E910" s="118">
        <v>1.1856365769619117</v>
      </c>
      <c r="F910" s="84" t="s">
        <v>3658</v>
      </c>
      <c r="G910" s="84" t="b">
        <v>0</v>
      </c>
      <c r="H910" s="84" t="b">
        <v>0</v>
      </c>
      <c r="I910" s="84" t="b">
        <v>0</v>
      </c>
      <c r="J910" s="84" t="b">
        <v>0</v>
      </c>
      <c r="K910" s="84" t="b">
        <v>0</v>
      </c>
      <c r="L910" s="84" t="b">
        <v>0</v>
      </c>
    </row>
    <row r="911" spans="1:12" ht="15">
      <c r="A911" s="84" t="s">
        <v>4795</v>
      </c>
      <c r="B911" s="84" t="s">
        <v>4682</v>
      </c>
      <c r="C911" s="84">
        <v>2</v>
      </c>
      <c r="D911" s="118">
        <v>0.008190291118868894</v>
      </c>
      <c r="E911" s="118">
        <v>1.301029995663981</v>
      </c>
      <c r="F911" s="84" t="s">
        <v>3659</v>
      </c>
      <c r="G911" s="84" t="b">
        <v>0</v>
      </c>
      <c r="H911" s="84" t="b">
        <v>0</v>
      </c>
      <c r="I911" s="84" t="b">
        <v>0</v>
      </c>
      <c r="J911" s="84" t="b">
        <v>0</v>
      </c>
      <c r="K911" s="84" t="b">
        <v>0</v>
      </c>
      <c r="L911" s="84" t="b">
        <v>0</v>
      </c>
    </row>
    <row r="912" spans="1:12" ht="15">
      <c r="A912" s="84" t="s">
        <v>4682</v>
      </c>
      <c r="B912" s="84" t="s">
        <v>4796</v>
      </c>
      <c r="C912" s="84">
        <v>2</v>
      </c>
      <c r="D912" s="118">
        <v>0.008190291118868894</v>
      </c>
      <c r="E912" s="118">
        <v>1.301029995663981</v>
      </c>
      <c r="F912" s="84" t="s">
        <v>3659</v>
      </c>
      <c r="G912" s="84" t="b">
        <v>0</v>
      </c>
      <c r="H912" s="84" t="b">
        <v>0</v>
      </c>
      <c r="I912" s="84" t="b">
        <v>0</v>
      </c>
      <c r="J912" s="84" t="b">
        <v>0</v>
      </c>
      <c r="K912" s="84" t="b">
        <v>0</v>
      </c>
      <c r="L912" s="84" t="b">
        <v>0</v>
      </c>
    </row>
    <row r="913" spans="1:12" ht="15">
      <c r="A913" s="84" t="s">
        <v>4796</v>
      </c>
      <c r="B913" s="84" t="s">
        <v>4532</v>
      </c>
      <c r="C913" s="84">
        <v>2</v>
      </c>
      <c r="D913" s="118">
        <v>0.008190291118868894</v>
      </c>
      <c r="E913" s="118">
        <v>1.301029995663981</v>
      </c>
      <c r="F913" s="84" t="s">
        <v>3659</v>
      </c>
      <c r="G913" s="84" t="b">
        <v>0</v>
      </c>
      <c r="H913" s="84" t="b">
        <v>0</v>
      </c>
      <c r="I913" s="84" t="b">
        <v>0</v>
      </c>
      <c r="J913" s="84" t="b">
        <v>0</v>
      </c>
      <c r="K913" s="84" t="b">
        <v>0</v>
      </c>
      <c r="L913" s="84" t="b">
        <v>0</v>
      </c>
    </row>
    <row r="914" spans="1:12" ht="15">
      <c r="A914" s="84" t="s">
        <v>4532</v>
      </c>
      <c r="B914" s="84" t="s">
        <v>4797</v>
      </c>
      <c r="C914" s="84">
        <v>2</v>
      </c>
      <c r="D914" s="118">
        <v>0.008190291118868894</v>
      </c>
      <c r="E914" s="118">
        <v>1.301029995663981</v>
      </c>
      <c r="F914" s="84" t="s">
        <v>3659</v>
      </c>
      <c r="G914" s="84" t="b">
        <v>0</v>
      </c>
      <c r="H914" s="84" t="b">
        <v>0</v>
      </c>
      <c r="I914" s="84" t="b">
        <v>0</v>
      </c>
      <c r="J914" s="84" t="b">
        <v>0</v>
      </c>
      <c r="K914" s="84" t="b">
        <v>0</v>
      </c>
      <c r="L914" s="84" t="b">
        <v>0</v>
      </c>
    </row>
    <row r="915" spans="1:12" ht="15">
      <c r="A915" s="84" t="s">
        <v>4797</v>
      </c>
      <c r="B915" s="84" t="s">
        <v>4798</v>
      </c>
      <c r="C915" s="84">
        <v>2</v>
      </c>
      <c r="D915" s="118">
        <v>0.008190291118868894</v>
      </c>
      <c r="E915" s="118">
        <v>1.301029995663981</v>
      </c>
      <c r="F915" s="84" t="s">
        <v>3659</v>
      </c>
      <c r="G915" s="84" t="b">
        <v>0</v>
      </c>
      <c r="H915" s="84" t="b">
        <v>0</v>
      </c>
      <c r="I915" s="84" t="b">
        <v>0</v>
      </c>
      <c r="J915" s="84" t="b">
        <v>0</v>
      </c>
      <c r="K915" s="84" t="b">
        <v>0</v>
      </c>
      <c r="L915" s="84" t="b">
        <v>0</v>
      </c>
    </row>
    <row r="916" spans="1:12" ht="15">
      <c r="A916" s="84" t="s">
        <v>4798</v>
      </c>
      <c r="B916" s="84" t="s">
        <v>4491</v>
      </c>
      <c r="C916" s="84">
        <v>2</v>
      </c>
      <c r="D916" s="118">
        <v>0.008190291118868894</v>
      </c>
      <c r="E916" s="118">
        <v>1.301029995663981</v>
      </c>
      <c r="F916" s="84" t="s">
        <v>3659</v>
      </c>
      <c r="G916" s="84" t="b">
        <v>0</v>
      </c>
      <c r="H916" s="84" t="b">
        <v>0</v>
      </c>
      <c r="I916" s="84" t="b">
        <v>0</v>
      </c>
      <c r="J916" s="84" t="b">
        <v>0</v>
      </c>
      <c r="K916" s="84" t="b">
        <v>0</v>
      </c>
      <c r="L916" s="84" t="b">
        <v>0</v>
      </c>
    </row>
    <row r="917" spans="1:12" ht="15">
      <c r="A917" s="84" t="s">
        <v>4491</v>
      </c>
      <c r="B917" s="84" t="s">
        <v>4799</v>
      </c>
      <c r="C917" s="84">
        <v>2</v>
      </c>
      <c r="D917" s="118">
        <v>0.008190291118868894</v>
      </c>
      <c r="E917" s="118">
        <v>1.301029995663981</v>
      </c>
      <c r="F917" s="84" t="s">
        <v>3659</v>
      </c>
      <c r="G917" s="84" t="b">
        <v>0</v>
      </c>
      <c r="H917" s="84" t="b">
        <v>0</v>
      </c>
      <c r="I917" s="84" t="b">
        <v>0</v>
      </c>
      <c r="J917" s="84" t="b">
        <v>0</v>
      </c>
      <c r="K917" s="84" t="b">
        <v>0</v>
      </c>
      <c r="L917" s="84" t="b">
        <v>0</v>
      </c>
    </row>
    <row r="918" spans="1:12" ht="15">
      <c r="A918" s="84" t="s">
        <v>4799</v>
      </c>
      <c r="B918" s="84" t="s">
        <v>4800</v>
      </c>
      <c r="C918" s="84">
        <v>2</v>
      </c>
      <c r="D918" s="118">
        <v>0.008190291118868894</v>
      </c>
      <c r="E918" s="118">
        <v>1.301029995663981</v>
      </c>
      <c r="F918" s="84" t="s">
        <v>3659</v>
      </c>
      <c r="G918" s="84" t="b">
        <v>0</v>
      </c>
      <c r="H918" s="84" t="b">
        <v>0</v>
      </c>
      <c r="I918" s="84" t="b">
        <v>0</v>
      </c>
      <c r="J918" s="84" t="b">
        <v>0</v>
      </c>
      <c r="K918" s="84" t="b">
        <v>0</v>
      </c>
      <c r="L918" s="84" t="b">
        <v>0</v>
      </c>
    </row>
    <row r="919" spans="1:12" ht="15">
      <c r="A919" s="84" t="s">
        <v>4800</v>
      </c>
      <c r="B919" s="84" t="s">
        <v>4801</v>
      </c>
      <c r="C919" s="84">
        <v>2</v>
      </c>
      <c r="D919" s="118">
        <v>0.008190291118868894</v>
      </c>
      <c r="E919" s="118">
        <v>1.301029995663981</v>
      </c>
      <c r="F919" s="84" t="s">
        <v>3659</v>
      </c>
      <c r="G919" s="84" t="b">
        <v>0</v>
      </c>
      <c r="H919" s="84" t="b">
        <v>0</v>
      </c>
      <c r="I919" s="84" t="b">
        <v>0</v>
      </c>
      <c r="J919" s="84" t="b">
        <v>0</v>
      </c>
      <c r="K919" s="84" t="b">
        <v>0</v>
      </c>
      <c r="L919" s="84" t="b">
        <v>0</v>
      </c>
    </row>
    <row r="920" spans="1:12" ht="15">
      <c r="A920" s="84" t="s">
        <v>4801</v>
      </c>
      <c r="B920" s="84" t="s">
        <v>4802</v>
      </c>
      <c r="C920" s="84">
        <v>2</v>
      </c>
      <c r="D920" s="118">
        <v>0.008190291118868894</v>
      </c>
      <c r="E920" s="118">
        <v>1.301029995663981</v>
      </c>
      <c r="F920" s="84" t="s">
        <v>3659</v>
      </c>
      <c r="G920" s="84" t="b">
        <v>0</v>
      </c>
      <c r="H920" s="84" t="b">
        <v>0</v>
      </c>
      <c r="I920" s="84" t="b">
        <v>0</v>
      </c>
      <c r="J920" s="84" t="b">
        <v>0</v>
      </c>
      <c r="K920" s="84" t="b">
        <v>0</v>
      </c>
      <c r="L920" s="84" t="b">
        <v>0</v>
      </c>
    </row>
    <row r="921" spans="1:12" ht="15">
      <c r="A921" s="84" t="s">
        <v>446</v>
      </c>
      <c r="B921" s="84" t="s">
        <v>4533</v>
      </c>
      <c r="C921" s="84">
        <v>4</v>
      </c>
      <c r="D921" s="118">
        <v>0.009648836112640067</v>
      </c>
      <c r="E921" s="118">
        <v>1.5346605758284444</v>
      </c>
      <c r="F921" s="84" t="s">
        <v>3660</v>
      </c>
      <c r="G921" s="84" t="b">
        <v>0</v>
      </c>
      <c r="H921" s="84" t="b">
        <v>0</v>
      </c>
      <c r="I921" s="84" t="b">
        <v>0</v>
      </c>
      <c r="J921" s="84" t="b">
        <v>0</v>
      </c>
      <c r="K921" s="84" t="b">
        <v>0</v>
      </c>
      <c r="L921" s="84" t="b">
        <v>0</v>
      </c>
    </row>
    <row r="922" spans="1:12" ht="15">
      <c r="A922" s="84" t="s">
        <v>4533</v>
      </c>
      <c r="B922" s="84" t="s">
        <v>4490</v>
      </c>
      <c r="C922" s="84">
        <v>4</v>
      </c>
      <c r="D922" s="118">
        <v>0.009648836112640067</v>
      </c>
      <c r="E922" s="118">
        <v>1.358569316772763</v>
      </c>
      <c r="F922" s="84" t="s">
        <v>3660</v>
      </c>
      <c r="G922" s="84" t="b">
        <v>0</v>
      </c>
      <c r="H922" s="84" t="b">
        <v>0</v>
      </c>
      <c r="I922" s="84" t="b">
        <v>0</v>
      </c>
      <c r="J922" s="84" t="b">
        <v>0</v>
      </c>
      <c r="K922" s="84" t="b">
        <v>0</v>
      </c>
      <c r="L922" s="84" t="b">
        <v>0</v>
      </c>
    </row>
    <row r="923" spans="1:12" ht="15">
      <c r="A923" s="84" t="s">
        <v>4490</v>
      </c>
      <c r="B923" s="84" t="s">
        <v>4608</v>
      </c>
      <c r="C923" s="84">
        <v>4</v>
      </c>
      <c r="D923" s="118">
        <v>0.009648836112640067</v>
      </c>
      <c r="E923" s="118">
        <v>1.5346605758284444</v>
      </c>
      <c r="F923" s="84" t="s">
        <v>3660</v>
      </c>
      <c r="G923" s="84" t="b">
        <v>0</v>
      </c>
      <c r="H923" s="84" t="b">
        <v>0</v>
      </c>
      <c r="I923" s="84" t="b">
        <v>0</v>
      </c>
      <c r="J923" s="84" t="b">
        <v>0</v>
      </c>
      <c r="K923" s="84" t="b">
        <v>0</v>
      </c>
      <c r="L923" s="84" t="b">
        <v>0</v>
      </c>
    </row>
    <row r="924" spans="1:12" ht="15">
      <c r="A924" s="84" t="s">
        <v>4608</v>
      </c>
      <c r="B924" s="84" t="s">
        <v>4609</v>
      </c>
      <c r="C924" s="84">
        <v>4</v>
      </c>
      <c r="D924" s="118">
        <v>0.009648836112640067</v>
      </c>
      <c r="E924" s="118">
        <v>1.5346605758284444</v>
      </c>
      <c r="F924" s="84" t="s">
        <v>3660</v>
      </c>
      <c r="G924" s="84" t="b">
        <v>0</v>
      </c>
      <c r="H924" s="84" t="b">
        <v>0</v>
      </c>
      <c r="I924" s="84" t="b">
        <v>0</v>
      </c>
      <c r="J924" s="84" t="b">
        <v>0</v>
      </c>
      <c r="K924" s="84" t="b">
        <v>0</v>
      </c>
      <c r="L924" s="84" t="b">
        <v>0</v>
      </c>
    </row>
    <row r="925" spans="1:12" ht="15">
      <c r="A925" s="84" t="s">
        <v>4609</v>
      </c>
      <c r="B925" s="84" t="s">
        <v>4610</v>
      </c>
      <c r="C925" s="84">
        <v>4</v>
      </c>
      <c r="D925" s="118">
        <v>0.009648836112640067</v>
      </c>
      <c r="E925" s="118">
        <v>1.5346605758284444</v>
      </c>
      <c r="F925" s="84" t="s">
        <v>3660</v>
      </c>
      <c r="G925" s="84" t="b">
        <v>0</v>
      </c>
      <c r="H925" s="84" t="b">
        <v>0</v>
      </c>
      <c r="I925" s="84" t="b">
        <v>0</v>
      </c>
      <c r="J925" s="84" t="b">
        <v>0</v>
      </c>
      <c r="K925" s="84" t="b">
        <v>0</v>
      </c>
      <c r="L925" s="84" t="b">
        <v>0</v>
      </c>
    </row>
    <row r="926" spans="1:12" ht="15">
      <c r="A926" s="84" t="s">
        <v>4610</v>
      </c>
      <c r="B926" s="84" t="s">
        <v>4611</v>
      </c>
      <c r="C926" s="84">
        <v>4</v>
      </c>
      <c r="D926" s="118">
        <v>0.009648836112640067</v>
      </c>
      <c r="E926" s="118">
        <v>1.5346605758284444</v>
      </c>
      <c r="F926" s="84" t="s">
        <v>3660</v>
      </c>
      <c r="G926" s="84" t="b">
        <v>0</v>
      </c>
      <c r="H926" s="84" t="b">
        <v>0</v>
      </c>
      <c r="I926" s="84" t="b">
        <v>0</v>
      </c>
      <c r="J926" s="84" t="b">
        <v>0</v>
      </c>
      <c r="K926" s="84" t="b">
        <v>0</v>
      </c>
      <c r="L926" s="84" t="b">
        <v>0</v>
      </c>
    </row>
    <row r="927" spans="1:12" ht="15">
      <c r="A927" s="84" t="s">
        <v>4611</v>
      </c>
      <c r="B927" s="84" t="s">
        <v>4612</v>
      </c>
      <c r="C927" s="84">
        <v>4</v>
      </c>
      <c r="D927" s="118">
        <v>0.009648836112640067</v>
      </c>
      <c r="E927" s="118">
        <v>1.5346605758284444</v>
      </c>
      <c r="F927" s="84" t="s">
        <v>3660</v>
      </c>
      <c r="G927" s="84" t="b">
        <v>0</v>
      </c>
      <c r="H927" s="84" t="b">
        <v>0</v>
      </c>
      <c r="I927" s="84" t="b">
        <v>0</v>
      </c>
      <c r="J927" s="84" t="b">
        <v>0</v>
      </c>
      <c r="K927" s="84" t="b">
        <v>0</v>
      </c>
      <c r="L927" s="84" t="b">
        <v>0</v>
      </c>
    </row>
    <row r="928" spans="1:12" ht="15">
      <c r="A928" s="84" t="s">
        <v>4612</v>
      </c>
      <c r="B928" s="84" t="s">
        <v>4475</v>
      </c>
      <c r="C928" s="84">
        <v>4</v>
      </c>
      <c r="D928" s="118">
        <v>0.009648836112640067</v>
      </c>
      <c r="E928" s="118">
        <v>1.358569316772763</v>
      </c>
      <c r="F928" s="84" t="s">
        <v>3660</v>
      </c>
      <c r="G928" s="84" t="b">
        <v>0</v>
      </c>
      <c r="H928" s="84" t="b">
        <v>0</v>
      </c>
      <c r="I928" s="84" t="b">
        <v>0</v>
      </c>
      <c r="J928" s="84" t="b">
        <v>0</v>
      </c>
      <c r="K928" s="84" t="b">
        <v>0</v>
      </c>
      <c r="L928" s="84" t="b">
        <v>0</v>
      </c>
    </row>
    <row r="929" spans="1:12" ht="15">
      <c r="A929" s="84" t="s">
        <v>4475</v>
      </c>
      <c r="B929" s="84" t="s">
        <v>4613</v>
      </c>
      <c r="C929" s="84">
        <v>4</v>
      </c>
      <c r="D929" s="118">
        <v>0.009648836112640067</v>
      </c>
      <c r="E929" s="118">
        <v>1.358569316772763</v>
      </c>
      <c r="F929" s="84" t="s">
        <v>3660</v>
      </c>
      <c r="G929" s="84" t="b">
        <v>0</v>
      </c>
      <c r="H929" s="84" t="b">
        <v>0</v>
      </c>
      <c r="I929" s="84" t="b">
        <v>0</v>
      </c>
      <c r="J929" s="84" t="b">
        <v>0</v>
      </c>
      <c r="K929" s="84" t="b">
        <v>0</v>
      </c>
      <c r="L929" s="84" t="b">
        <v>0</v>
      </c>
    </row>
    <row r="930" spans="1:12" ht="15">
      <c r="A930" s="84" t="s">
        <v>4613</v>
      </c>
      <c r="B930" s="84" t="s">
        <v>4563</v>
      </c>
      <c r="C930" s="84">
        <v>4</v>
      </c>
      <c r="D930" s="118">
        <v>0.009648836112640067</v>
      </c>
      <c r="E930" s="118">
        <v>1.5346605758284444</v>
      </c>
      <c r="F930" s="84" t="s">
        <v>3660</v>
      </c>
      <c r="G930" s="84" t="b">
        <v>0</v>
      </c>
      <c r="H930" s="84" t="b">
        <v>0</v>
      </c>
      <c r="I930" s="84" t="b">
        <v>0</v>
      </c>
      <c r="J930" s="84" t="b">
        <v>0</v>
      </c>
      <c r="K930" s="84" t="b">
        <v>0</v>
      </c>
      <c r="L930" s="84" t="b">
        <v>0</v>
      </c>
    </row>
    <row r="931" spans="1:12" ht="15">
      <c r="A931" s="84" t="s">
        <v>4563</v>
      </c>
      <c r="B931" s="84" t="s">
        <v>4564</v>
      </c>
      <c r="C931" s="84">
        <v>4</v>
      </c>
      <c r="D931" s="118">
        <v>0.009648836112640067</v>
      </c>
      <c r="E931" s="118">
        <v>1.5346605758284444</v>
      </c>
      <c r="F931" s="84" t="s">
        <v>3660</v>
      </c>
      <c r="G931" s="84" t="b">
        <v>0</v>
      </c>
      <c r="H931" s="84" t="b">
        <v>0</v>
      </c>
      <c r="I931" s="84" t="b">
        <v>0</v>
      </c>
      <c r="J931" s="84" t="b">
        <v>0</v>
      </c>
      <c r="K931" s="84" t="b">
        <v>1</v>
      </c>
      <c r="L931" s="84" t="b">
        <v>0</v>
      </c>
    </row>
    <row r="932" spans="1:12" ht="15">
      <c r="A932" s="84" t="s">
        <v>4564</v>
      </c>
      <c r="B932" s="84" t="s">
        <v>3860</v>
      </c>
      <c r="C932" s="84">
        <v>4</v>
      </c>
      <c r="D932" s="118">
        <v>0.009648836112640067</v>
      </c>
      <c r="E932" s="118">
        <v>1.5346605758284444</v>
      </c>
      <c r="F932" s="84" t="s">
        <v>3660</v>
      </c>
      <c r="G932" s="84" t="b">
        <v>0</v>
      </c>
      <c r="H932" s="84" t="b">
        <v>1</v>
      </c>
      <c r="I932" s="84" t="b">
        <v>0</v>
      </c>
      <c r="J932" s="84" t="b">
        <v>0</v>
      </c>
      <c r="K932" s="84" t="b">
        <v>0</v>
      </c>
      <c r="L932" s="84" t="b">
        <v>0</v>
      </c>
    </row>
    <row r="933" spans="1:12" ht="15">
      <c r="A933" s="84" t="s">
        <v>4535</v>
      </c>
      <c r="B933" s="84" t="s">
        <v>4687</v>
      </c>
      <c r="C933" s="84">
        <v>3</v>
      </c>
      <c r="D933" s="118">
        <v>0.009803861398349227</v>
      </c>
      <c r="E933" s="118">
        <v>1.358569316772763</v>
      </c>
      <c r="F933" s="84" t="s">
        <v>3660</v>
      </c>
      <c r="G933" s="84" t="b">
        <v>0</v>
      </c>
      <c r="H933" s="84" t="b">
        <v>0</v>
      </c>
      <c r="I933" s="84" t="b">
        <v>0</v>
      </c>
      <c r="J933" s="84" t="b">
        <v>0</v>
      </c>
      <c r="K933" s="84" t="b">
        <v>0</v>
      </c>
      <c r="L933" s="84" t="b">
        <v>0</v>
      </c>
    </row>
    <row r="934" spans="1:12" ht="15">
      <c r="A934" s="84" t="s">
        <v>4687</v>
      </c>
      <c r="B934" s="84" t="s">
        <v>3818</v>
      </c>
      <c r="C934" s="84">
        <v>3</v>
      </c>
      <c r="D934" s="118">
        <v>0.009803861398349227</v>
      </c>
      <c r="E934" s="118">
        <v>1.437750562820388</v>
      </c>
      <c r="F934" s="84" t="s">
        <v>3660</v>
      </c>
      <c r="G934" s="84" t="b">
        <v>0</v>
      </c>
      <c r="H934" s="84" t="b">
        <v>0</v>
      </c>
      <c r="I934" s="84" t="b">
        <v>0</v>
      </c>
      <c r="J934" s="84" t="b">
        <v>0</v>
      </c>
      <c r="K934" s="84" t="b">
        <v>0</v>
      </c>
      <c r="L934" s="84" t="b">
        <v>0</v>
      </c>
    </row>
    <row r="935" spans="1:12" ht="15">
      <c r="A935" s="84" t="s">
        <v>3818</v>
      </c>
      <c r="B935" s="84" t="s">
        <v>4534</v>
      </c>
      <c r="C935" s="84">
        <v>3</v>
      </c>
      <c r="D935" s="118">
        <v>0.009803861398349227</v>
      </c>
      <c r="E935" s="118">
        <v>1.312811826212088</v>
      </c>
      <c r="F935" s="84" t="s">
        <v>3660</v>
      </c>
      <c r="G935" s="84" t="b">
        <v>0</v>
      </c>
      <c r="H935" s="84" t="b">
        <v>0</v>
      </c>
      <c r="I935" s="84" t="b">
        <v>0</v>
      </c>
      <c r="J935" s="84" t="b">
        <v>0</v>
      </c>
      <c r="K935" s="84" t="b">
        <v>0</v>
      </c>
      <c r="L935" s="84" t="b">
        <v>0</v>
      </c>
    </row>
    <row r="936" spans="1:12" ht="15">
      <c r="A936" s="84" t="s">
        <v>4534</v>
      </c>
      <c r="B936" s="84" t="s">
        <v>4535</v>
      </c>
      <c r="C936" s="84">
        <v>3</v>
      </c>
      <c r="D936" s="118">
        <v>0.009803861398349227</v>
      </c>
      <c r="E936" s="118">
        <v>1.2159018132040318</v>
      </c>
      <c r="F936" s="84" t="s">
        <v>3660</v>
      </c>
      <c r="G936" s="84" t="b">
        <v>0</v>
      </c>
      <c r="H936" s="84" t="b">
        <v>0</v>
      </c>
      <c r="I936" s="84" t="b">
        <v>0</v>
      </c>
      <c r="J936" s="84" t="b">
        <v>0</v>
      </c>
      <c r="K936" s="84" t="b">
        <v>0</v>
      </c>
      <c r="L936" s="84" t="b">
        <v>0</v>
      </c>
    </row>
    <row r="937" spans="1:12" ht="15">
      <c r="A937" s="84" t="s">
        <v>4535</v>
      </c>
      <c r="B937" s="84" t="s">
        <v>4536</v>
      </c>
      <c r="C937" s="84">
        <v>3</v>
      </c>
      <c r="D937" s="118">
        <v>0.009803861398349227</v>
      </c>
      <c r="E937" s="118">
        <v>1.2336305801644631</v>
      </c>
      <c r="F937" s="84" t="s">
        <v>3660</v>
      </c>
      <c r="G937" s="84" t="b">
        <v>0</v>
      </c>
      <c r="H937" s="84" t="b">
        <v>0</v>
      </c>
      <c r="I937" s="84" t="b">
        <v>0</v>
      </c>
      <c r="J937" s="84" t="b">
        <v>0</v>
      </c>
      <c r="K937" s="84" t="b">
        <v>0</v>
      </c>
      <c r="L937" s="84" t="b">
        <v>0</v>
      </c>
    </row>
    <row r="938" spans="1:12" ht="15">
      <c r="A938" s="84" t="s">
        <v>4536</v>
      </c>
      <c r="B938" s="84" t="s">
        <v>4496</v>
      </c>
      <c r="C938" s="84">
        <v>3</v>
      </c>
      <c r="D938" s="118">
        <v>0.009803861398349227</v>
      </c>
      <c r="E938" s="118">
        <v>1.5346605758284444</v>
      </c>
      <c r="F938" s="84" t="s">
        <v>3660</v>
      </c>
      <c r="G938" s="84" t="b">
        <v>0</v>
      </c>
      <c r="H938" s="84" t="b">
        <v>0</v>
      </c>
      <c r="I938" s="84" t="b">
        <v>0</v>
      </c>
      <c r="J938" s="84" t="b">
        <v>0</v>
      </c>
      <c r="K938" s="84" t="b">
        <v>0</v>
      </c>
      <c r="L938" s="84" t="b">
        <v>0</v>
      </c>
    </row>
    <row r="939" spans="1:12" ht="15">
      <c r="A939" s="84" t="s">
        <v>4496</v>
      </c>
      <c r="B939" s="84" t="s">
        <v>4688</v>
      </c>
      <c r="C939" s="84">
        <v>3</v>
      </c>
      <c r="D939" s="118">
        <v>0.009803861398349227</v>
      </c>
      <c r="E939" s="118">
        <v>1.6595993124367443</v>
      </c>
      <c r="F939" s="84" t="s">
        <v>3660</v>
      </c>
      <c r="G939" s="84" t="b">
        <v>0</v>
      </c>
      <c r="H939" s="84" t="b">
        <v>0</v>
      </c>
      <c r="I939" s="84" t="b">
        <v>0</v>
      </c>
      <c r="J939" s="84" t="b">
        <v>0</v>
      </c>
      <c r="K939" s="84" t="b">
        <v>0</v>
      </c>
      <c r="L939" s="84" t="b">
        <v>0</v>
      </c>
    </row>
    <row r="940" spans="1:12" ht="15">
      <c r="A940" s="84" t="s">
        <v>4688</v>
      </c>
      <c r="B940" s="84" t="s">
        <v>4497</v>
      </c>
      <c r="C940" s="84">
        <v>3</v>
      </c>
      <c r="D940" s="118">
        <v>0.009803861398349227</v>
      </c>
      <c r="E940" s="118">
        <v>1.6595993124367443</v>
      </c>
      <c r="F940" s="84" t="s">
        <v>3660</v>
      </c>
      <c r="G940" s="84" t="b">
        <v>0</v>
      </c>
      <c r="H940" s="84" t="b">
        <v>0</v>
      </c>
      <c r="I940" s="84" t="b">
        <v>0</v>
      </c>
      <c r="J940" s="84" t="b">
        <v>0</v>
      </c>
      <c r="K940" s="84" t="b">
        <v>0</v>
      </c>
      <c r="L940" s="84" t="b">
        <v>0</v>
      </c>
    </row>
    <row r="941" spans="1:12" ht="15">
      <c r="A941" s="84" t="s">
        <v>4497</v>
      </c>
      <c r="B941" s="84" t="s">
        <v>4689</v>
      </c>
      <c r="C941" s="84">
        <v>3</v>
      </c>
      <c r="D941" s="118">
        <v>0.009803861398349227</v>
      </c>
      <c r="E941" s="118">
        <v>1.6595993124367443</v>
      </c>
      <c r="F941" s="84" t="s">
        <v>3660</v>
      </c>
      <c r="G941" s="84" t="b">
        <v>0</v>
      </c>
      <c r="H941" s="84" t="b">
        <v>0</v>
      </c>
      <c r="I941" s="84" t="b">
        <v>0</v>
      </c>
      <c r="J941" s="84" t="b">
        <v>0</v>
      </c>
      <c r="K941" s="84" t="b">
        <v>0</v>
      </c>
      <c r="L941" s="84" t="b">
        <v>0</v>
      </c>
    </row>
    <row r="942" spans="1:12" ht="15">
      <c r="A942" s="84" t="s">
        <v>4689</v>
      </c>
      <c r="B942" s="84" t="s">
        <v>4690</v>
      </c>
      <c r="C942" s="84">
        <v>3</v>
      </c>
      <c r="D942" s="118">
        <v>0.009803861398349227</v>
      </c>
      <c r="E942" s="118">
        <v>1.6595993124367443</v>
      </c>
      <c r="F942" s="84" t="s">
        <v>3660</v>
      </c>
      <c r="G942" s="84" t="b">
        <v>0</v>
      </c>
      <c r="H942" s="84" t="b">
        <v>0</v>
      </c>
      <c r="I942" s="84" t="b">
        <v>0</v>
      </c>
      <c r="J942" s="84" t="b">
        <v>0</v>
      </c>
      <c r="K942" s="84" t="b">
        <v>0</v>
      </c>
      <c r="L942" s="84" t="b">
        <v>0</v>
      </c>
    </row>
    <row r="943" spans="1:12" ht="15">
      <c r="A943" s="84" t="s">
        <v>4690</v>
      </c>
      <c r="B943" s="84" t="s">
        <v>4498</v>
      </c>
      <c r="C943" s="84">
        <v>3</v>
      </c>
      <c r="D943" s="118">
        <v>0.009803861398349227</v>
      </c>
      <c r="E943" s="118">
        <v>1.6595993124367443</v>
      </c>
      <c r="F943" s="84" t="s">
        <v>3660</v>
      </c>
      <c r="G943" s="84" t="b">
        <v>0</v>
      </c>
      <c r="H943" s="84" t="b">
        <v>0</v>
      </c>
      <c r="I943" s="84" t="b">
        <v>0</v>
      </c>
      <c r="J943" s="84" t="b">
        <v>0</v>
      </c>
      <c r="K943" s="84" t="b">
        <v>0</v>
      </c>
      <c r="L943" s="84" t="b">
        <v>0</v>
      </c>
    </row>
    <row r="944" spans="1:12" ht="15">
      <c r="A944" s="84" t="s">
        <v>4498</v>
      </c>
      <c r="B944" s="84" t="s">
        <v>3865</v>
      </c>
      <c r="C944" s="84">
        <v>3</v>
      </c>
      <c r="D944" s="118">
        <v>0.009803861398349227</v>
      </c>
      <c r="E944" s="118">
        <v>1.437750562820388</v>
      </c>
      <c r="F944" s="84" t="s">
        <v>3660</v>
      </c>
      <c r="G944" s="84" t="b">
        <v>0</v>
      </c>
      <c r="H944" s="84" t="b">
        <v>0</v>
      </c>
      <c r="I944" s="84" t="b">
        <v>0</v>
      </c>
      <c r="J944" s="84" t="b">
        <v>0</v>
      </c>
      <c r="K944" s="84" t="b">
        <v>0</v>
      </c>
      <c r="L944" s="84" t="b">
        <v>0</v>
      </c>
    </row>
    <row r="945" spans="1:12" ht="15">
      <c r="A945" s="84" t="s">
        <v>3865</v>
      </c>
      <c r="B945" s="84" t="s">
        <v>4517</v>
      </c>
      <c r="C945" s="84">
        <v>3</v>
      </c>
      <c r="D945" s="118">
        <v>0.009803861398349227</v>
      </c>
      <c r="E945" s="118">
        <v>1.437750562820388</v>
      </c>
      <c r="F945" s="84" t="s">
        <v>3660</v>
      </c>
      <c r="G945" s="84" t="b">
        <v>0</v>
      </c>
      <c r="H945" s="84" t="b">
        <v>0</v>
      </c>
      <c r="I945" s="84" t="b">
        <v>0</v>
      </c>
      <c r="J945" s="84" t="b">
        <v>0</v>
      </c>
      <c r="K945" s="84" t="b">
        <v>0</v>
      </c>
      <c r="L945" s="84" t="b">
        <v>0</v>
      </c>
    </row>
    <row r="946" spans="1:12" ht="15">
      <c r="A946" s="84" t="s">
        <v>4517</v>
      </c>
      <c r="B946" s="84" t="s">
        <v>4506</v>
      </c>
      <c r="C946" s="84">
        <v>3</v>
      </c>
      <c r="D946" s="118">
        <v>0.009803861398349227</v>
      </c>
      <c r="E946" s="118">
        <v>1.6595993124367443</v>
      </c>
      <c r="F946" s="84" t="s">
        <v>3660</v>
      </c>
      <c r="G946" s="84" t="b">
        <v>0</v>
      </c>
      <c r="H946" s="84" t="b">
        <v>0</v>
      </c>
      <c r="I946" s="84" t="b">
        <v>0</v>
      </c>
      <c r="J946" s="84" t="b">
        <v>1</v>
      </c>
      <c r="K946" s="84" t="b">
        <v>0</v>
      </c>
      <c r="L946" s="84" t="b">
        <v>0</v>
      </c>
    </row>
    <row r="947" spans="1:12" ht="15">
      <c r="A947" s="84" t="s">
        <v>4533</v>
      </c>
      <c r="B947" s="84" t="s">
        <v>4684</v>
      </c>
      <c r="C947" s="84">
        <v>2</v>
      </c>
      <c r="D947" s="118">
        <v>0.008948116627059502</v>
      </c>
      <c r="E947" s="118">
        <v>1.358569316772763</v>
      </c>
      <c r="F947" s="84" t="s">
        <v>3660</v>
      </c>
      <c r="G947" s="84" t="b">
        <v>0</v>
      </c>
      <c r="H947" s="84" t="b">
        <v>0</v>
      </c>
      <c r="I947" s="84" t="b">
        <v>0</v>
      </c>
      <c r="J947" s="84" t="b">
        <v>0</v>
      </c>
      <c r="K947" s="84" t="b">
        <v>0</v>
      </c>
      <c r="L947" s="84" t="b">
        <v>0</v>
      </c>
    </row>
    <row r="948" spans="1:12" ht="15">
      <c r="A948" s="84" t="s">
        <v>4684</v>
      </c>
      <c r="B948" s="84" t="s">
        <v>4534</v>
      </c>
      <c r="C948" s="84">
        <v>2</v>
      </c>
      <c r="D948" s="118">
        <v>0.008948116627059502</v>
      </c>
      <c r="E948" s="118">
        <v>1.437750562820388</v>
      </c>
      <c r="F948" s="84" t="s">
        <v>3660</v>
      </c>
      <c r="G948" s="84" t="b">
        <v>0</v>
      </c>
      <c r="H948" s="84" t="b">
        <v>0</v>
      </c>
      <c r="I948" s="84" t="b">
        <v>0</v>
      </c>
      <c r="J948" s="84" t="b">
        <v>0</v>
      </c>
      <c r="K948" s="84" t="b">
        <v>0</v>
      </c>
      <c r="L948" s="84" t="b">
        <v>0</v>
      </c>
    </row>
    <row r="949" spans="1:12" ht="15">
      <c r="A949" s="84" t="s">
        <v>4534</v>
      </c>
      <c r="B949" s="84" t="s">
        <v>4685</v>
      </c>
      <c r="C949" s="84">
        <v>2</v>
      </c>
      <c r="D949" s="118">
        <v>0.008948116627059502</v>
      </c>
      <c r="E949" s="118">
        <v>1.2616593037647068</v>
      </c>
      <c r="F949" s="84" t="s">
        <v>3660</v>
      </c>
      <c r="G949" s="84" t="b">
        <v>0</v>
      </c>
      <c r="H949" s="84" t="b">
        <v>0</v>
      </c>
      <c r="I949" s="84" t="b">
        <v>0</v>
      </c>
      <c r="J949" s="84" t="b">
        <v>0</v>
      </c>
      <c r="K949" s="84" t="b">
        <v>0</v>
      </c>
      <c r="L949" s="84" t="b">
        <v>0</v>
      </c>
    </row>
    <row r="950" spans="1:12" ht="15">
      <c r="A950" s="84" t="s">
        <v>4685</v>
      </c>
      <c r="B950" s="84" t="s">
        <v>3865</v>
      </c>
      <c r="C950" s="84">
        <v>2</v>
      </c>
      <c r="D950" s="118">
        <v>0.008948116627059502</v>
      </c>
      <c r="E950" s="118">
        <v>1.2616593037647068</v>
      </c>
      <c r="F950" s="84" t="s">
        <v>3660</v>
      </c>
      <c r="G950" s="84" t="b">
        <v>0</v>
      </c>
      <c r="H950" s="84" t="b">
        <v>0</v>
      </c>
      <c r="I950" s="84" t="b">
        <v>0</v>
      </c>
      <c r="J950" s="84" t="b">
        <v>0</v>
      </c>
      <c r="K950" s="84" t="b">
        <v>0</v>
      </c>
      <c r="L950" s="84" t="b">
        <v>0</v>
      </c>
    </row>
    <row r="951" spans="1:12" ht="15">
      <c r="A951" s="84" t="s">
        <v>3865</v>
      </c>
      <c r="B951" s="84" t="s">
        <v>4614</v>
      </c>
      <c r="C951" s="84">
        <v>2</v>
      </c>
      <c r="D951" s="118">
        <v>0.008948116627059502</v>
      </c>
      <c r="E951" s="118">
        <v>1.437750562820388</v>
      </c>
      <c r="F951" s="84" t="s">
        <v>3660</v>
      </c>
      <c r="G951" s="84" t="b">
        <v>0</v>
      </c>
      <c r="H951" s="84" t="b">
        <v>0</v>
      </c>
      <c r="I951" s="84" t="b">
        <v>0</v>
      </c>
      <c r="J951" s="84" t="b">
        <v>0</v>
      </c>
      <c r="K951" s="84" t="b">
        <v>0</v>
      </c>
      <c r="L951" s="84" t="b">
        <v>0</v>
      </c>
    </row>
    <row r="952" spans="1:12" ht="15">
      <c r="A952" s="84" t="s">
        <v>4614</v>
      </c>
      <c r="B952" s="84" t="s">
        <v>4686</v>
      </c>
      <c r="C952" s="84">
        <v>2</v>
      </c>
      <c r="D952" s="118">
        <v>0.008948116627059502</v>
      </c>
      <c r="E952" s="118">
        <v>1.8356905714924256</v>
      </c>
      <c r="F952" s="84" t="s">
        <v>3660</v>
      </c>
      <c r="G952" s="84" t="b">
        <v>0</v>
      </c>
      <c r="H952" s="84" t="b">
        <v>0</v>
      </c>
      <c r="I952" s="84" t="b">
        <v>0</v>
      </c>
      <c r="J952" s="84" t="b">
        <v>0</v>
      </c>
      <c r="K952" s="84" t="b">
        <v>0</v>
      </c>
      <c r="L952" s="84" t="b">
        <v>0</v>
      </c>
    </row>
    <row r="953" spans="1:12" ht="15">
      <c r="A953" s="84" t="s">
        <v>4686</v>
      </c>
      <c r="B953" s="84" t="s">
        <v>4811</v>
      </c>
      <c r="C953" s="84">
        <v>2</v>
      </c>
      <c r="D953" s="118">
        <v>0.008948116627059502</v>
      </c>
      <c r="E953" s="118">
        <v>1.8356905714924256</v>
      </c>
      <c r="F953" s="84" t="s">
        <v>3660</v>
      </c>
      <c r="G953" s="84" t="b">
        <v>0</v>
      </c>
      <c r="H953" s="84" t="b">
        <v>0</v>
      </c>
      <c r="I953" s="84" t="b">
        <v>0</v>
      </c>
      <c r="J953" s="84" t="b">
        <v>0</v>
      </c>
      <c r="K953" s="84" t="b">
        <v>0</v>
      </c>
      <c r="L953" s="84" t="b">
        <v>0</v>
      </c>
    </row>
    <row r="954" spans="1:12" ht="15">
      <c r="A954" s="84" t="s">
        <v>4811</v>
      </c>
      <c r="B954" s="84" t="s">
        <v>3821</v>
      </c>
      <c r="C954" s="84">
        <v>2</v>
      </c>
      <c r="D954" s="118">
        <v>0.008948116627059502</v>
      </c>
      <c r="E954" s="118">
        <v>1.8356905714924256</v>
      </c>
      <c r="F954" s="84" t="s">
        <v>3660</v>
      </c>
      <c r="G954" s="84" t="b">
        <v>0</v>
      </c>
      <c r="H954" s="84" t="b">
        <v>0</v>
      </c>
      <c r="I954" s="84" t="b">
        <v>0</v>
      </c>
      <c r="J954" s="84" t="b">
        <v>0</v>
      </c>
      <c r="K954" s="84" t="b">
        <v>0</v>
      </c>
      <c r="L954" s="84" t="b">
        <v>0</v>
      </c>
    </row>
    <row r="955" spans="1:12" ht="15">
      <c r="A955" s="84" t="s">
        <v>3821</v>
      </c>
      <c r="B955" s="84" t="s">
        <v>4565</v>
      </c>
      <c r="C955" s="84">
        <v>2</v>
      </c>
      <c r="D955" s="118">
        <v>0.008948116627059502</v>
      </c>
      <c r="E955" s="118">
        <v>1.6595993124367443</v>
      </c>
      <c r="F955" s="84" t="s">
        <v>3660</v>
      </c>
      <c r="G955" s="84" t="b">
        <v>0</v>
      </c>
      <c r="H955" s="84" t="b">
        <v>0</v>
      </c>
      <c r="I955" s="84" t="b">
        <v>0</v>
      </c>
      <c r="J955" s="84" t="b">
        <v>0</v>
      </c>
      <c r="K955" s="84" t="b">
        <v>0</v>
      </c>
      <c r="L955" s="84" t="b">
        <v>0</v>
      </c>
    </row>
    <row r="956" spans="1:12" ht="15">
      <c r="A956" s="84" t="s">
        <v>4565</v>
      </c>
      <c r="B956" s="84" t="s">
        <v>4475</v>
      </c>
      <c r="C956" s="84">
        <v>2</v>
      </c>
      <c r="D956" s="118">
        <v>0.008948116627059502</v>
      </c>
      <c r="E956" s="118">
        <v>1.182478057717082</v>
      </c>
      <c r="F956" s="84" t="s">
        <v>3660</v>
      </c>
      <c r="G956" s="84" t="b">
        <v>0</v>
      </c>
      <c r="H956" s="84" t="b">
        <v>0</v>
      </c>
      <c r="I956" s="84" t="b">
        <v>0</v>
      </c>
      <c r="J956" s="84" t="b">
        <v>0</v>
      </c>
      <c r="K956" s="84" t="b">
        <v>0</v>
      </c>
      <c r="L956" s="84" t="b">
        <v>0</v>
      </c>
    </row>
    <row r="957" spans="1:12" ht="15">
      <c r="A957" s="84" t="s">
        <v>4475</v>
      </c>
      <c r="B957" s="84" t="s">
        <v>4812</v>
      </c>
      <c r="C957" s="84">
        <v>2</v>
      </c>
      <c r="D957" s="118">
        <v>0.008948116627059502</v>
      </c>
      <c r="E957" s="118">
        <v>1.358569316772763</v>
      </c>
      <c r="F957" s="84" t="s">
        <v>3660</v>
      </c>
      <c r="G957" s="84" t="b">
        <v>0</v>
      </c>
      <c r="H957" s="84" t="b">
        <v>0</v>
      </c>
      <c r="I957" s="84" t="b">
        <v>0</v>
      </c>
      <c r="J957" s="84" t="b">
        <v>0</v>
      </c>
      <c r="K957" s="84" t="b">
        <v>0</v>
      </c>
      <c r="L957" s="84" t="b">
        <v>0</v>
      </c>
    </row>
    <row r="958" spans="1:12" ht="15">
      <c r="A958" s="84" t="s">
        <v>444</v>
      </c>
      <c r="B958" s="84" t="s">
        <v>4535</v>
      </c>
      <c r="C958" s="84">
        <v>2</v>
      </c>
      <c r="D958" s="118">
        <v>0.008948116627059502</v>
      </c>
      <c r="E958" s="118">
        <v>1.437750562820388</v>
      </c>
      <c r="F958" s="84" t="s">
        <v>3660</v>
      </c>
      <c r="G958" s="84" t="b">
        <v>0</v>
      </c>
      <c r="H958" s="84" t="b">
        <v>0</v>
      </c>
      <c r="I958" s="84" t="b">
        <v>0</v>
      </c>
      <c r="J958" s="84" t="b">
        <v>0</v>
      </c>
      <c r="K958" s="84" t="b">
        <v>0</v>
      </c>
      <c r="L958" s="84" t="b">
        <v>0</v>
      </c>
    </row>
    <row r="959" spans="1:12" ht="15">
      <c r="A959" s="84" t="s">
        <v>4493</v>
      </c>
      <c r="B959" s="84" t="s">
        <v>4497</v>
      </c>
      <c r="C959" s="84">
        <v>6</v>
      </c>
      <c r="D959" s="118">
        <v>0</v>
      </c>
      <c r="E959" s="118">
        <v>1.1083394747888382</v>
      </c>
      <c r="F959" s="84" t="s">
        <v>3661</v>
      </c>
      <c r="G959" s="84" t="b">
        <v>0</v>
      </c>
      <c r="H959" s="84" t="b">
        <v>0</v>
      </c>
      <c r="I959" s="84" t="b">
        <v>0</v>
      </c>
      <c r="J959" s="84" t="b">
        <v>0</v>
      </c>
      <c r="K959" s="84" t="b">
        <v>0</v>
      </c>
      <c r="L959" s="84" t="b">
        <v>0</v>
      </c>
    </row>
    <row r="960" spans="1:12" ht="15">
      <c r="A960" s="84" t="s">
        <v>4497</v>
      </c>
      <c r="B960" s="84" t="s">
        <v>4484</v>
      </c>
      <c r="C960" s="84">
        <v>6</v>
      </c>
      <c r="D960" s="118">
        <v>0</v>
      </c>
      <c r="E960" s="118">
        <v>1.1083394747888382</v>
      </c>
      <c r="F960" s="84" t="s">
        <v>3661</v>
      </c>
      <c r="G960" s="84" t="b">
        <v>0</v>
      </c>
      <c r="H960" s="84" t="b">
        <v>0</v>
      </c>
      <c r="I960" s="84" t="b">
        <v>0</v>
      </c>
      <c r="J960" s="84" t="b">
        <v>0</v>
      </c>
      <c r="K960" s="84" t="b">
        <v>0</v>
      </c>
      <c r="L960" s="84" t="b">
        <v>0</v>
      </c>
    </row>
    <row r="961" spans="1:12" ht="15">
      <c r="A961" s="84" t="s">
        <v>4484</v>
      </c>
      <c r="B961" s="84" t="s">
        <v>4483</v>
      </c>
      <c r="C961" s="84">
        <v>6</v>
      </c>
      <c r="D961" s="118">
        <v>0</v>
      </c>
      <c r="E961" s="118">
        <v>1.1083394747888382</v>
      </c>
      <c r="F961" s="84" t="s">
        <v>3661</v>
      </c>
      <c r="G961" s="84" t="b">
        <v>0</v>
      </c>
      <c r="H961" s="84" t="b">
        <v>0</v>
      </c>
      <c r="I961" s="84" t="b">
        <v>0</v>
      </c>
      <c r="J961" s="84" t="b">
        <v>0</v>
      </c>
      <c r="K961" s="84" t="b">
        <v>0</v>
      </c>
      <c r="L961" s="84" t="b">
        <v>0</v>
      </c>
    </row>
    <row r="962" spans="1:12" ht="15">
      <c r="A962" s="84" t="s">
        <v>4483</v>
      </c>
      <c r="B962" s="84" t="s">
        <v>4541</v>
      </c>
      <c r="C962" s="84">
        <v>6</v>
      </c>
      <c r="D962" s="118">
        <v>0</v>
      </c>
      <c r="E962" s="118">
        <v>1.1083394747888382</v>
      </c>
      <c r="F962" s="84" t="s">
        <v>3661</v>
      </c>
      <c r="G962" s="84" t="b">
        <v>0</v>
      </c>
      <c r="H962" s="84" t="b">
        <v>0</v>
      </c>
      <c r="I962" s="84" t="b">
        <v>0</v>
      </c>
      <c r="J962" s="84" t="b">
        <v>0</v>
      </c>
      <c r="K962" s="84" t="b">
        <v>0</v>
      </c>
      <c r="L962" s="84" t="b">
        <v>0</v>
      </c>
    </row>
    <row r="963" spans="1:12" ht="15">
      <c r="A963" s="84" t="s">
        <v>4541</v>
      </c>
      <c r="B963" s="84" t="s">
        <v>4542</v>
      </c>
      <c r="C963" s="84">
        <v>6</v>
      </c>
      <c r="D963" s="118">
        <v>0</v>
      </c>
      <c r="E963" s="118">
        <v>1.1083394747888382</v>
      </c>
      <c r="F963" s="84" t="s">
        <v>3661</v>
      </c>
      <c r="G963" s="84" t="b">
        <v>0</v>
      </c>
      <c r="H963" s="84" t="b">
        <v>0</v>
      </c>
      <c r="I963" s="84" t="b">
        <v>0</v>
      </c>
      <c r="J963" s="84" t="b">
        <v>0</v>
      </c>
      <c r="K963" s="84" t="b">
        <v>0</v>
      </c>
      <c r="L963" s="84" t="b">
        <v>0</v>
      </c>
    </row>
    <row r="964" spans="1:12" ht="15">
      <c r="A964" s="84" t="s">
        <v>4542</v>
      </c>
      <c r="B964" s="84" t="s">
        <v>4543</v>
      </c>
      <c r="C964" s="84">
        <v>6</v>
      </c>
      <c r="D964" s="118">
        <v>0</v>
      </c>
      <c r="E964" s="118">
        <v>1.1083394747888382</v>
      </c>
      <c r="F964" s="84" t="s">
        <v>3661</v>
      </c>
      <c r="G964" s="84" t="b">
        <v>0</v>
      </c>
      <c r="H964" s="84" t="b">
        <v>0</v>
      </c>
      <c r="I964" s="84" t="b">
        <v>0</v>
      </c>
      <c r="J964" s="84" t="b">
        <v>0</v>
      </c>
      <c r="K964" s="84" t="b">
        <v>0</v>
      </c>
      <c r="L964" s="84" t="b">
        <v>0</v>
      </c>
    </row>
    <row r="965" spans="1:12" ht="15">
      <c r="A965" s="84" t="s">
        <v>4543</v>
      </c>
      <c r="B965" s="84" t="s">
        <v>4544</v>
      </c>
      <c r="C965" s="84">
        <v>6</v>
      </c>
      <c r="D965" s="118">
        <v>0</v>
      </c>
      <c r="E965" s="118">
        <v>1.1083394747888382</v>
      </c>
      <c r="F965" s="84" t="s">
        <v>3661</v>
      </c>
      <c r="G965" s="84" t="b">
        <v>0</v>
      </c>
      <c r="H965" s="84" t="b">
        <v>0</v>
      </c>
      <c r="I965" s="84" t="b">
        <v>0</v>
      </c>
      <c r="J965" s="84" t="b">
        <v>0</v>
      </c>
      <c r="K965" s="84" t="b">
        <v>0</v>
      </c>
      <c r="L965" s="84" t="b">
        <v>0</v>
      </c>
    </row>
    <row r="966" spans="1:12" ht="15">
      <c r="A966" s="84" t="s">
        <v>4544</v>
      </c>
      <c r="B966" s="84" t="s">
        <v>4521</v>
      </c>
      <c r="C966" s="84">
        <v>6</v>
      </c>
      <c r="D966" s="118">
        <v>0</v>
      </c>
      <c r="E966" s="118">
        <v>1.1083394747888382</v>
      </c>
      <c r="F966" s="84" t="s">
        <v>3661</v>
      </c>
      <c r="G966" s="84" t="b">
        <v>0</v>
      </c>
      <c r="H966" s="84" t="b">
        <v>0</v>
      </c>
      <c r="I966" s="84" t="b">
        <v>0</v>
      </c>
      <c r="J966" s="84" t="b">
        <v>0</v>
      </c>
      <c r="K966" s="84" t="b">
        <v>0</v>
      </c>
      <c r="L966" s="84" t="b">
        <v>0</v>
      </c>
    </row>
    <row r="967" spans="1:12" ht="15">
      <c r="A967" s="84" t="s">
        <v>4521</v>
      </c>
      <c r="B967" s="84" t="s">
        <v>4545</v>
      </c>
      <c r="C967" s="84">
        <v>6</v>
      </c>
      <c r="D967" s="118">
        <v>0</v>
      </c>
      <c r="E967" s="118">
        <v>1.1083394747888382</v>
      </c>
      <c r="F967" s="84" t="s">
        <v>3661</v>
      </c>
      <c r="G967" s="84" t="b">
        <v>0</v>
      </c>
      <c r="H967" s="84" t="b">
        <v>0</v>
      </c>
      <c r="I967" s="84" t="b">
        <v>0</v>
      </c>
      <c r="J967" s="84" t="b">
        <v>0</v>
      </c>
      <c r="K967" s="84" t="b">
        <v>0</v>
      </c>
      <c r="L967" s="84" t="b">
        <v>0</v>
      </c>
    </row>
    <row r="968" spans="1:12" ht="15">
      <c r="A968" s="84" t="s">
        <v>4545</v>
      </c>
      <c r="B968" s="84" t="s">
        <v>4546</v>
      </c>
      <c r="C968" s="84">
        <v>6</v>
      </c>
      <c r="D968" s="118">
        <v>0</v>
      </c>
      <c r="E968" s="118">
        <v>1.1083394747888382</v>
      </c>
      <c r="F968" s="84" t="s">
        <v>3661</v>
      </c>
      <c r="G968" s="84" t="b">
        <v>0</v>
      </c>
      <c r="H968" s="84" t="b">
        <v>0</v>
      </c>
      <c r="I968" s="84" t="b">
        <v>0</v>
      </c>
      <c r="J968" s="84" t="b">
        <v>0</v>
      </c>
      <c r="K968" s="84" t="b">
        <v>0</v>
      </c>
      <c r="L968" s="84" t="b">
        <v>0</v>
      </c>
    </row>
    <row r="969" spans="1:12" ht="15">
      <c r="A969" s="84" t="s">
        <v>329</v>
      </c>
      <c r="B969" s="84" t="s">
        <v>4493</v>
      </c>
      <c r="C969" s="84">
        <v>5</v>
      </c>
      <c r="D969" s="118">
        <v>0.004769954581182218</v>
      </c>
      <c r="E969" s="118">
        <v>1.187520720836463</v>
      </c>
      <c r="F969" s="84" t="s">
        <v>3661</v>
      </c>
      <c r="G969" s="84" t="b">
        <v>0</v>
      </c>
      <c r="H969" s="84" t="b">
        <v>0</v>
      </c>
      <c r="I969" s="84" t="b">
        <v>0</v>
      </c>
      <c r="J969" s="84" t="b">
        <v>0</v>
      </c>
      <c r="K969" s="84" t="b">
        <v>0</v>
      </c>
      <c r="L969" s="84" t="b">
        <v>0</v>
      </c>
    </row>
    <row r="970" spans="1:12" ht="15">
      <c r="A970" s="84" t="s">
        <v>4546</v>
      </c>
      <c r="B970" s="84" t="s">
        <v>4581</v>
      </c>
      <c r="C970" s="84">
        <v>5</v>
      </c>
      <c r="D970" s="118">
        <v>0.004769954581182218</v>
      </c>
      <c r="E970" s="118">
        <v>1.1083394747888382</v>
      </c>
      <c r="F970" s="84" t="s">
        <v>3661</v>
      </c>
      <c r="G970" s="84" t="b">
        <v>0</v>
      </c>
      <c r="H970" s="84" t="b">
        <v>0</v>
      </c>
      <c r="I970" s="84" t="b">
        <v>0</v>
      </c>
      <c r="J970" s="84" t="b">
        <v>0</v>
      </c>
      <c r="K970" s="84" t="b">
        <v>0</v>
      </c>
      <c r="L970" s="84" t="b">
        <v>0</v>
      </c>
    </row>
    <row r="971" spans="1:12" ht="15">
      <c r="A971" s="84" t="s">
        <v>4506</v>
      </c>
      <c r="B971" s="84" t="s">
        <v>486</v>
      </c>
      <c r="C971" s="84">
        <v>5</v>
      </c>
      <c r="D971" s="118">
        <v>0</v>
      </c>
      <c r="E971" s="118">
        <v>1.1702617153949573</v>
      </c>
      <c r="F971" s="84" t="s">
        <v>3662</v>
      </c>
      <c r="G971" s="84" t="b">
        <v>1</v>
      </c>
      <c r="H971" s="84" t="b">
        <v>0</v>
      </c>
      <c r="I971" s="84" t="b">
        <v>0</v>
      </c>
      <c r="J971" s="84" t="b">
        <v>0</v>
      </c>
      <c r="K971" s="84" t="b">
        <v>0</v>
      </c>
      <c r="L971" s="84" t="b">
        <v>0</v>
      </c>
    </row>
    <row r="972" spans="1:12" ht="15">
      <c r="A972" s="84" t="s">
        <v>486</v>
      </c>
      <c r="B972" s="84" t="s">
        <v>4582</v>
      </c>
      <c r="C972" s="84">
        <v>5</v>
      </c>
      <c r="D972" s="118">
        <v>0</v>
      </c>
      <c r="E972" s="118">
        <v>1.1702617153949573</v>
      </c>
      <c r="F972" s="84" t="s">
        <v>3662</v>
      </c>
      <c r="G972" s="84" t="b">
        <v>0</v>
      </c>
      <c r="H972" s="84" t="b">
        <v>0</v>
      </c>
      <c r="I972" s="84" t="b">
        <v>0</v>
      </c>
      <c r="J972" s="84" t="b">
        <v>0</v>
      </c>
      <c r="K972" s="84" t="b">
        <v>0</v>
      </c>
      <c r="L972" s="84" t="b">
        <v>0</v>
      </c>
    </row>
    <row r="973" spans="1:12" ht="15">
      <c r="A973" s="84" t="s">
        <v>4582</v>
      </c>
      <c r="B973" s="84" t="s">
        <v>4583</v>
      </c>
      <c r="C973" s="84">
        <v>5</v>
      </c>
      <c r="D973" s="118">
        <v>0</v>
      </c>
      <c r="E973" s="118">
        <v>1.1702617153949573</v>
      </c>
      <c r="F973" s="84" t="s">
        <v>3662</v>
      </c>
      <c r="G973" s="84" t="b">
        <v>0</v>
      </c>
      <c r="H973" s="84" t="b">
        <v>0</v>
      </c>
      <c r="I973" s="84" t="b">
        <v>0</v>
      </c>
      <c r="J973" s="84" t="b">
        <v>0</v>
      </c>
      <c r="K973" s="84" t="b">
        <v>0</v>
      </c>
      <c r="L973" s="84" t="b">
        <v>0</v>
      </c>
    </row>
    <row r="974" spans="1:12" ht="15">
      <c r="A974" s="84" t="s">
        <v>4583</v>
      </c>
      <c r="B974" s="84" t="s">
        <v>4584</v>
      </c>
      <c r="C974" s="84">
        <v>5</v>
      </c>
      <c r="D974" s="118">
        <v>0</v>
      </c>
      <c r="E974" s="118">
        <v>1.1702617153949573</v>
      </c>
      <c r="F974" s="84" t="s">
        <v>3662</v>
      </c>
      <c r="G974" s="84" t="b">
        <v>0</v>
      </c>
      <c r="H974" s="84" t="b">
        <v>0</v>
      </c>
      <c r="I974" s="84" t="b">
        <v>0</v>
      </c>
      <c r="J974" s="84" t="b">
        <v>0</v>
      </c>
      <c r="K974" s="84" t="b">
        <v>0</v>
      </c>
      <c r="L974" s="84" t="b">
        <v>0</v>
      </c>
    </row>
    <row r="975" spans="1:12" ht="15">
      <c r="A975" s="84" t="s">
        <v>4584</v>
      </c>
      <c r="B975" s="84" t="s">
        <v>317</v>
      </c>
      <c r="C975" s="84">
        <v>5</v>
      </c>
      <c r="D975" s="118">
        <v>0</v>
      </c>
      <c r="E975" s="118">
        <v>1.1702617153949573</v>
      </c>
      <c r="F975" s="84" t="s">
        <v>3662</v>
      </c>
      <c r="G975" s="84" t="b">
        <v>0</v>
      </c>
      <c r="H975" s="84" t="b">
        <v>0</v>
      </c>
      <c r="I975" s="84" t="b">
        <v>0</v>
      </c>
      <c r="J975" s="84" t="b">
        <v>0</v>
      </c>
      <c r="K975" s="84" t="b">
        <v>0</v>
      </c>
      <c r="L975" s="84" t="b">
        <v>0</v>
      </c>
    </row>
    <row r="976" spans="1:12" ht="15">
      <c r="A976" s="84" t="s">
        <v>317</v>
      </c>
      <c r="B976" s="84" t="s">
        <v>4585</v>
      </c>
      <c r="C976" s="84">
        <v>5</v>
      </c>
      <c r="D976" s="118">
        <v>0</v>
      </c>
      <c r="E976" s="118">
        <v>1.1702617153949573</v>
      </c>
      <c r="F976" s="84" t="s">
        <v>3662</v>
      </c>
      <c r="G976" s="84" t="b">
        <v>0</v>
      </c>
      <c r="H976" s="84" t="b">
        <v>0</v>
      </c>
      <c r="I976" s="84" t="b">
        <v>0</v>
      </c>
      <c r="J976" s="84" t="b">
        <v>0</v>
      </c>
      <c r="K976" s="84" t="b">
        <v>0</v>
      </c>
      <c r="L976" s="84" t="b">
        <v>0</v>
      </c>
    </row>
    <row r="977" spans="1:12" ht="15">
      <c r="A977" s="84" t="s">
        <v>4585</v>
      </c>
      <c r="B977" s="84" t="s">
        <v>4474</v>
      </c>
      <c r="C977" s="84">
        <v>5</v>
      </c>
      <c r="D977" s="118">
        <v>0</v>
      </c>
      <c r="E977" s="118">
        <v>1.1702617153949573</v>
      </c>
      <c r="F977" s="84" t="s">
        <v>3662</v>
      </c>
      <c r="G977" s="84" t="b">
        <v>0</v>
      </c>
      <c r="H977" s="84" t="b">
        <v>0</v>
      </c>
      <c r="I977" s="84" t="b">
        <v>0</v>
      </c>
      <c r="J977" s="84" t="b">
        <v>1</v>
      </c>
      <c r="K977" s="84" t="b">
        <v>0</v>
      </c>
      <c r="L977" s="84" t="b">
        <v>0</v>
      </c>
    </row>
    <row r="978" spans="1:12" ht="15">
      <c r="A978" s="84" t="s">
        <v>4474</v>
      </c>
      <c r="B978" s="84" t="s">
        <v>4586</v>
      </c>
      <c r="C978" s="84">
        <v>5</v>
      </c>
      <c r="D978" s="118">
        <v>0</v>
      </c>
      <c r="E978" s="118">
        <v>1.1702617153949573</v>
      </c>
      <c r="F978" s="84" t="s">
        <v>3662</v>
      </c>
      <c r="G978" s="84" t="b">
        <v>1</v>
      </c>
      <c r="H978" s="84" t="b">
        <v>0</v>
      </c>
      <c r="I978" s="84" t="b">
        <v>0</v>
      </c>
      <c r="J978" s="84" t="b">
        <v>0</v>
      </c>
      <c r="K978" s="84" t="b">
        <v>0</v>
      </c>
      <c r="L978" s="84" t="b">
        <v>0</v>
      </c>
    </row>
    <row r="979" spans="1:12" ht="15">
      <c r="A979" s="84" t="s">
        <v>4586</v>
      </c>
      <c r="B979" s="84" t="s">
        <v>4587</v>
      </c>
      <c r="C979" s="84">
        <v>5</v>
      </c>
      <c r="D979" s="118">
        <v>0</v>
      </c>
      <c r="E979" s="118">
        <v>1.1702617153949573</v>
      </c>
      <c r="F979" s="84" t="s">
        <v>3662</v>
      </c>
      <c r="G979" s="84" t="b">
        <v>0</v>
      </c>
      <c r="H979" s="84" t="b">
        <v>0</v>
      </c>
      <c r="I979" s="84" t="b">
        <v>0</v>
      </c>
      <c r="J979" s="84" t="b">
        <v>0</v>
      </c>
      <c r="K979" s="84" t="b">
        <v>0</v>
      </c>
      <c r="L979" s="84" t="b">
        <v>0</v>
      </c>
    </row>
    <row r="980" spans="1:12" ht="15">
      <c r="A980" s="84" t="s">
        <v>4587</v>
      </c>
      <c r="B980" s="84" t="s">
        <v>3818</v>
      </c>
      <c r="C980" s="84">
        <v>5</v>
      </c>
      <c r="D980" s="118">
        <v>0</v>
      </c>
      <c r="E980" s="118">
        <v>1.1702617153949573</v>
      </c>
      <c r="F980" s="84" t="s">
        <v>3662</v>
      </c>
      <c r="G980" s="84" t="b">
        <v>0</v>
      </c>
      <c r="H980" s="84" t="b">
        <v>0</v>
      </c>
      <c r="I980" s="84" t="b">
        <v>0</v>
      </c>
      <c r="J980" s="84" t="b">
        <v>0</v>
      </c>
      <c r="K980" s="84" t="b">
        <v>0</v>
      </c>
      <c r="L980" s="84" t="b">
        <v>0</v>
      </c>
    </row>
    <row r="981" spans="1:12" ht="15">
      <c r="A981" s="84" t="s">
        <v>3818</v>
      </c>
      <c r="B981" s="84" t="s">
        <v>4588</v>
      </c>
      <c r="C981" s="84">
        <v>5</v>
      </c>
      <c r="D981" s="118">
        <v>0</v>
      </c>
      <c r="E981" s="118">
        <v>1.1702617153949573</v>
      </c>
      <c r="F981" s="84" t="s">
        <v>3662</v>
      </c>
      <c r="G981" s="84" t="b">
        <v>0</v>
      </c>
      <c r="H981" s="84" t="b">
        <v>0</v>
      </c>
      <c r="I981" s="84" t="b">
        <v>0</v>
      </c>
      <c r="J981" s="84" t="b">
        <v>0</v>
      </c>
      <c r="K981" s="84" t="b">
        <v>0</v>
      </c>
      <c r="L981" s="84" t="b">
        <v>0</v>
      </c>
    </row>
    <row r="982" spans="1:12" ht="15">
      <c r="A982" s="84" t="s">
        <v>4588</v>
      </c>
      <c r="B982" s="84" t="s">
        <v>4589</v>
      </c>
      <c r="C982" s="84">
        <v>5</v>
      </c>
      <c r="D982" s="118">
        <v>0</v>
      </c>
      <c r="E982" s="118">
        <v>1.1702617153949573</v>
      </c>
      <c r="F982" s="84" t="s">
        <v>3662</v>
      </c>
      <c r="G982" s="84" t="b">
        <v>0</v>
      </c>
      <c r="H982" s="84" t="b">
        <v>0</v>
      </c>
      <c r="I982" s="84" t="b">
        <v>0</v>
      </c>
      <c r="J982" s="84" t="b">
        <v>0</v>
      </c>
      <c r="K982" s="84" t="b">
        <v>0</v>
      </c>
      <c r="L982" s="84" t="b">
        <v>0</v>
      </c>
    </row>
    <row r="983" spans="1:12" ht="15">
      <c r="A983" s="84" t="s">
        <v>4589</v>
      </c>
      <c r="B983" s="84" t="s">
        <v>4590</v>
      </c>
      <c r="C983" s="84">
        <v>5</v>
      </c>
      <c r="D983" s="118">
        <v>0</v>
      </c>
      <c r="E983" s="118">
        <v>1.1702617153949573</v>
      </c>
      <c r="F983" s="84" t="s">
        <v>3662</v>
      </c>
      <c r="G983" s="84" t="b">
        <v>0</v>
      </c>
      <c r="H983" s="84" t="b">
        <v>0</v>
      </c>
      <c r="I983" s="84" t="b">
        <v>0</v>
      </c>
      <c r="J983" s="84" t="b">
        <v>0</v>
      </c>
      <c r="K983" s="84" t="b">
        <v>0</v>
      </c>
      <c r="L983" s="84" t="b">
        <v>0</v>
      </c>
    </row>
    <row r="984" spans="1:12" ht="15">
      <c r="A984" s="84" t="s">
        <v>316</v>
      </c>
      <c r="B984" s="84" t="s">
        <v>4506</v>
      </c>
      <c r="C984" s="84">
        <v>4</v>
      </c>
      <c r="D984" s="118">
        <v>0.004906836101673743</v>
      </c>
      <c r="E984" s="118">
        <v>1.2671717284030137</v>
      </c>
      <c r="F984" s="84" t="s">
        <v>3662</v>
      </c>
      <c r="G984" s="84" t="b">
        <v>0</v>
      </c>
      <c r="H984" s="84" t="b">
        <v>0</v>
      </c>
      <c r="I984" s="84" t="b">
        <v>0</v>
      </c>
      <c r="J984" s="84" t="b">
        <v>1</v>
      </c>
      <c r="K984" s="84" t="b">
        <v>0</v>
      </c>
      <c r="L984" s="84" t="b">
        <v>0</v>
      </c>
    </row>
    <row r="985" spans="1:12" ht="15">
      <c r="A985" s="84" t="s">
        <v>3756</v>
      </c>
      <c r="B985" s="84" t="s">
        <v>3835</v>
      </c>
      <c r="C985" s="84">
        <v>6</v>
      </c>
      <c r="D985" s="118">
        <v>0</v>
      </c>
      <c r="E985" s="118">
        <v>0.9251401277350179</v>
      </c>
      <c r="F985" s="84" t="s">
        <v>3663</v>
      </c>
      <c r="G985" s="84" t="b">
        <v>0</v>
      </c>
      <c r="H985" s="84" t="b">
        <v>0</v>
      </c>
      <c r="I985" s="84" t="b">
        <v>0</v>
      </c>
      <c r="J985" s="84" t="b">
        <v>1</v>
      </c>
      <c r="K985" s="84" t="b">
        <v>0</v>
      </c>
      <c r="L985" s="84" t="b">
        <v>0</v>
      </c>
    </row>
    <row r="986" spans="1:12" ht="15">
      <c r="A986" s="84" t="s">
        <v>3835</v>
      </c>
      <c r="B986" s="84" t="s">
        <v>3836</v>
      </c>
      <c r="C986" s="84">
        <v>6</v>
      </c>
      <c r="D986" s="118">
        <v>0</v>
      </c>
      <c r="E986" s="118">
        <v>1.226170123398999</v>
      </c>
      <c r="F986" s="84" t="s">
        <v>3663</v>
      </c>
      <c r="G986" s="84" t="b">
        <v>1</v>
      </c>
      <c r="H986" s="84" t="b">
        <v>0</v>
      </c>
      <c r="I986" s="84" t="b">
        <v>0</v>
      </c>
      <c r="J986" s="84" t="b">
        <v>0</v>
      </c>
      <c r="K986" s="84" t="b">
        <v>0</v>
      </c>
      <c r="L986" s="84" t="b">
        <v>0</v>
      </c>
    </row>
    <row r="987" spans="1:12" ht="15">
      <c r="A987" s="84" t="s">
        <v>3836</v>
      </c>
      <c r="B987" s="84" t="s">
        <v>3756</v>
      </c>
      <c r="C987" s="84">
        <v>6</v>
      </c>
      <c r="D987" s="118">
        <v>0</v>
      </c>
      <c r="E987" s="118">
        <v>0.9629286886244175</v>
      </c>
      <c r="F987" s="84" t="s">
        <v>3663</v>
      </c>
      <c r="G987" s="84" t="b">
        <v>0</v>
      </c>
      <c r="H987" s="84" t="b">
        <v>0</v>
      </c>
      <c r="I987" s="84" t="b">
        <v>0</v>
      </c>
      <c r="J987" s="84" t="b">
        <v>0</v>
      </c>
      <c r="K987" s="84" t="b">
        <v>0</v>
      </c>
      <c r="L987" s="84" t="b">
        <v>0</v>
      </c>
    </row>
    <row r="988" spans="1:12" ht="15">
      <c r="A988" s="84" t="s">
        <v>3756</v>
      </c>
      <c r="B988" s="84" t="s">
        <v>4496</v>
      </c>
      <c r="C988" s="84">
        <v>6</v>
      </c>
      <c r="D988" s="118">
        <v>0</v>
      </c>
      <c r="E988" s="118">
        <v>0.9251401277350179</v>
      </c>
      <c r="F988" s="84" t="s">
        <v>3663</v>
      </c>
      <c r="G988" s="84" t="b">
        <v>0</v>
      </c>
      <c r="H988" s="84" t="b">
        <v>0</v>
      </c>
      <c r="I988" s="84" t="b">
        <v>0</v>
      </c>
      <c r="J988" s="84" t="b">
        <v>0</v>
      </c>
      <c r="K988" s="84" t="b">
        <v>0</v>
      </c>
      <c r="L988" s="84" t="b">
        <v>0</v>
      </c>
    </row>
    <row r="989" spans="1:12" ht="15">
      <c r="A989" s="84" t="s">
        <v>4496</v>
      </c>
      <c r="B989" s="84" t="s">
        <v>4480</v>
      </c>
      <c r="C989" s="84">
        <v>6</v>
      </c>
      <c r="D989" s="118">
        <v>0</v>
      </c>
      <c r="E989" s="118">
        <v>1.226170123398999</v>
      </c>
      <c r="F989" s="84" t="s">
        <v>3663</v>
      </c>
      <c r="G989" s="84" t="b">
        <v>0</v>
      </c>
      <c r="H989" s="84" t="b">
        <v>0</v>
      </c>
      <c r="I989" s="84" t="b">
        <v>0</v>
      </c>
      <c r="J989" s="84" t="b">
        <v>0</v>
      </c>
      <c r="K989" s="84" t="b">
        <v>0</v>
      </c>
      <c r="L989" s="84" t="b">
        <v>0</v>
      </c>
    </row>
    <row r="990" spans="1:12" ht="15">
      <c r="A990" s="84" t="s">
        <v>4480</v>
      </c>
      <c r="B990" s="84" t="s">
        <v>3818</v>
      </c>
      <c r="C990" s="84">
        <v>6</v>
      </c>
      <c r="D990" s="118">
        <v>0</v>
      </c>
      <c r="E990" s="118">
        <v>1.226170123398999</v>
      </c>
      <c r="F990" s="84" t="s">
        <v>3663</v>
      </c>
      <c r="G990" s="84" t="b">
        <v>0</v>
      </c>
      <c r="H990" s="84" t="b">
        <v>0</v>
      </c>
      <c r="I990" s="84" t="b">
        <v>0</v>
      </c>
      <c r="J990" s="84" t="b">
        <v>0</v>
      </c>
      <c r="K990" s="84" t="b">
        <v>0</v>
      </c>
      <c r="L990" s="84" t="b">
        <v>0</v>
      </c>
    </row>
    <row r="991" spans="1:12" ht="15">
      <c r="A991" s="84" t="s">
        <v>3818</v>
      </c>
      <c r="B991" s="84" t="s">
        <v>4547</v>
      </c>
      <c r="C991" s="84">
        <v>6</v>
      </c>
      <c r="D991" s="118">
        <v>0</v>
      </c>
      <c r="E991" s="118">
        <v>1.226170123398999</v>
      </c>
      <c r="F991" s="84" t="s">
        <v>3663</v>
      </c>
      <c r="G991" s="84" t="b">
        <v>0</v>
      </c>
      <c r="H991" s="84" t="b">
        <v>0</v>
      </c>
      <c r="I991" s="84" t="b">
        <v>0</v>
      </c>
      <c r="J991" s="84" t="b">
        <v>0</v>
      </c>
      <c r="K991" s="84" t="b">
        <v>0</v>
      </c>
      <c r="L991" s="84" t="b">
        <v>0</v>
      </c>
    </row>
    <row r="992" spans="1:12" ht="15">
      <c r="A992" s="84" t="s">
        <v>4547</v>
      </c>
      <c r="B992" s="84" t="s">
        <v>4548</v>
      </c>
      <c r="C992" s="84">
        <v>6</v>
      </c>
      <c r="D992" s="118">
        <v>0</v>
      </c>
      <c r="E992" s="118">
        <v>1.226170123398999</v>
      </c>
      <c r="F992" s="84" t="s">
        <v>3663</v>
      </c>
      <c r="G992" s="84" t="b">
        <v>0</v>
      </c>
      <c r="H992" s="84" t="b">
        <v>0</v>
      </c>
      <c r="I992" s="84" t="b">
        <v>0</v>
      </c>
      <c r="J992" s="84" t="b">
        <v>0</v>
      </c>
      <c r="K992" s="84" t="b">
        <v>0</v>
      </c>
      <c r="L992" s="84" t="b">
        <v>0</v>
      </c>
    </row>
    <row r="993" spans="1:12" ht="15">
      <c r="A993" s="84" t="s">
        <v>4548</v>
      </c>
      <c r="B993" s="84" t="s">
        <v>3820</v>
      </c>
      <c r="C993" s="84">
        <v>6</v>
      </c>
      <c r="D993" s="118">
        <v>0</v>
      </c>
      <c r="E993" s="118">
        <v>1.101231386790699</v>
      </c>
      <c r="F993" s="84" t="s">
        <v>3663</v>
      </c>
      <c r="G993" s="84" t="b">
        <v>0</v>
      </c>
      <c r="H993" s="84" t="b">
        <v>0</v>
      </c>
      <c r="I993" s="84" t="b">
        <v>0</v>
      </c>
      <c r="J993" s="84" t="b">
        <v>0</v>
      </c>
      <c r="K993" s="84" t="b">
        <v>0</v>
      </c>
      <c r="L993" s="84" t="b">
        <v>0</v>
      </c>
    </row>
    <row r="994" spans="1:12" ht="15">
      <c r="A994" s="84" t="s">
        <v>3820</v>
      </c>
      <c r="B994" s="84" t="s">
        <v>4549</v>
      </c>
      <c r="C994" s="84">
        <v>6</v>
      </c>
      <c r="D994" s="118">
        <v>0</v>
      </c>
      <c r="E994" s="118">
        <v>1.101231386790699</v>
      </c>
      <c r="F994" s="84" t="s">
        <v>3663</v>
      </c>
      <c r="G994" s="84" t="b">
        <v>0</v>
      </c>
      <c r="H994" s="84" t="b">
        <v>0</v>
      </c>
      <c r="I994" s="84" t="b">
        <v>0</v>
      </c>
      <c r="J994" s="84" t="b">
        <v>0</v>
      </c>
      <c r="K994" s="84" t="b">
        <v>0</v>
      </c>
      <c r="L994" s="84" t="b">
        <v>0</v>
      </c>
    </row>
    <row r="995" spans="1:12" ht="15">
      <c r="A995" s="84" t="s">
        <v>4549</v>
      </c>
      <c r="B995" s="84" t="s">
        <v>3821</v>
      </c>
      <c r="C995" s="84">
        <v>6</v>
      </c>
      <c r="D995" s="118">
        <v>0</v>
      </c>
      <c r="E995" s="118">
        <v>1.226170123398999</v>
      </c>
      <c r="F995" s="84" t="s">
        <v>3663</v>
      </c>
      <c r="G995" s="84" t="b">
        <v>0</v>
      </c>
      <c r="H995" s="84" t="b">
        <v>0</v>
      </c>
      <c r="I995" s="84" t="b">
        <v>0</v>
      </c>
      <c r="J995" s="84" t="b">
        <v>0</v>
      </c>
      <c r="K995" s="84" t="b">
        <v>0</v>
      </c>
      <c r="L995" s="84" t="b">
        <v>0</v>
      </c>
    </row>
    <row r="996" spans="1:12" ht="15">
      <c r="A996" s="84" t="s">
        <v>3821</v>
      </c>
      <c r="B996" s="84" t="s">
        <v>4522</v>
      </c>
      <c r="C996" s="84">
        <v>6</v>
      </c>
      <c r="D996" s="118">
        <v>0</v>
      </c>
      <c r="E996" s="118">
        <v>1.226170123398999</v>
      </c>
      <c r="F996" s="84" t="s">
        <v>3663</v>
      </c>
      <c r="G996" s="84" t="b">
        <v>0</v>
      </c>
      <c r="H996" s="84" t="b">
        <v>0</v>
      </c>
      <c r="I996" s="84" t="b">
        <v>0</v>
      </c>
      <c r="J996" s="84" t="b">
        <v>0</v>
      </c>
      <c r="K996" s="84" t="b">
        <v>0</v>
      </c>
      <c r="L996" s="84" t="b">
        <v>0</v>
      </c>
    </row>
    <row r="997" spans="1:12" ht="15">
      <c r="A997" s="84" t="s">
        <v>306</v>
      </c>
      <c r="B997" s="84" t="s">
        <v>3756</v>
      </c>
      <c r="C997" s="84">
        <v>5</v>
      </c>
      <c r="D997" s="118">
        <v>0.003700058226524524</v>
      </c>
      <c r="E997" s="118">
        <v>0.9629286886244175</v>
      </c>
      <c r="F997" s="84" t="s">
        <v>3663</v>
      </c>
      <c r="G997" s="84" t="b">
        <v>0</v>
      </c>
      <c r="H997" s="84" t="b">
        <v>0</v>
      </c>
      <c r="I997" s="84" t="b">
        <v>0</v>
      </c>
      <c r="J997" s="84" t="b">
        <v>0</v>
      </c>
      <c r="K997" s="84" t="b">
        <v>0</v>
      </c>
      <c r="L997" s="84" t="b">
        <v>0</v>
      </c>
    </row>
    <row r="998" spans="1:12" ht="15">
      <c r="A998" s="84" t="s">
        <v>4522</v>
      </c>
      <c r="B998" s="84" t="s">
        <v>4592</v>
      </c>
      <c r="C998" s="84">
        <v>5</v>
      </c>
      <c r="D998" s="118">
        <v>0.003700058226524524</v>
      </c>
      <c r="E998" s="118">
        <v>1.226170123398999</v>
      </c>
      <c r="F998" s="84" t="s">
        <v>3663</v>
      </c>
      <c r="G998" s="84" t="b">
        <v>0</v>
      </c>
      <c r="H998" s="84" t="b">
        <v>0</v>
      </c>
      <c r="I998" s="84" t="b">
        <v>0</v>
      </c>
      <c r="J998" s="84" t="b">
        <v>0</v>
      </c>
      <c r="K998" s="84" t="b">
        <v>0</v>
      </c>
      <c r="L998" s="84" t="b">
        <v>0</v>
      </c>
    </row>
    <row r="999" spans="1:12" ht="15">
      <c r="A999" s="84" t="s">
        <v>3818</v>
      </c>
      <c r="B999" s="84" t="s">
        <v>4494</v>
      </c>
      <c r="C999" s="84">
        <v>6</v>
      </c>
      <c r="D999" s="118">
        <v>0.0018012589138281586</v>
      </c>
      <c r="E999" s="118">
        <v>1.489355711136674</v>
      </c>
      <c r="F999" s="84" t="s">
        <v>3664</v>
      </c>
      <c r="G999" s="84" t="b">
        <v>0</v>
      </c>
      <c r="H999" s="84" t="b">
        <v>0</v>
      </c>
      <c r="I999" s="84" t="b">
        <v>0</v>
      </c>
      <c r="J999" s="84" t="b">
        <v>0</v>
      </c>
      <c r="K999" s="84" t="b">
        <v>0</v>
      </c>
      <c r="L999" s="84" t="b">
        <v>0</v>
      </c>
    </row>
    <row r="1000" spans="1:12" ht="15">
      <c r="A1000" s="84" t="s">
        <v>4528</v>
      </c>
      <c r="B1000" s="84" t="s">
        <v>4485</v>
      </c>
      <c r="C1000" s="84">
        <v>3</v>
      </c>
      <c r="D1000" s="118">
        <v>0.007319301045070973</v>
      </c>
      <c r="E1000" s="118">
        <v>1.4313637641589874</v>
      </c>
      <c r="F1000" s="84" t="s">
        <v>3664</v>
      </c>
      <c r="G1000" s="84" t="b">
        <v>0</v>
      </c>
      <c r="H1000" s="84" t="b">
        <v>0</v>
      </c>
      <c r="I1000" s="84" t="b">
        <v>0</v>
      </c>
      <c r="J1000" s="84" t="b">
        <v>0</v>
      </c>
      <c r="K1000" s="84" t="b">
        <v>0</v>
      </c>
      <c r="L1000" s="84" t="b">
        <v>0</v>
      </c>
    </row>
    <row r="1001" spans="1:12" ht="15">
      <c r="A1001" s="84" t="s">
        <v>4485</v>
      </c>
      <c r="B1001" s="84" t="s">
        <v>4777</v>
      </c>
      <c r="C1001" s="84">
        <v>2</v>
      </c>
      <c r="D1001" s="118">
        <v>0.004879534030047315</v>
      </c>
      <c r="E1001" s="118">
        <v>1.5563025007672873</v>
      </c>
      <c r="F1001" s="84" t="s">
        <v>3664</v>
      </c>
      <c r="G1001" s="84" t="b">
        <v>0</v>
      </c>
      <c r="H1001" s="84" t="b">
        <v>0</v>
      </c>
      <c r="I1001" s="84" t="b">
        <v>0</v>
      </c>
      <c r="J1001" s="84" t="b">
        <v>0</v>
      </c>
      <c r="K1001" s="84" t="b">
        <v>0</v>
      </c>
      <c r="L1001" s="84" t="b">
        <v>0</v>
      </c>
    </row>
    <row r="1002" spans="1:12" ht="15">
      <c r="A1002" s="84" t="s">
        <v>4777</v>
      </c>
      <c r="B1002" s="84" t="s">
        <v>4672</v>
      </c>
      <c r="C1002" s="84">
        <v>2</v>
      </c>
      <c r="D1002" s="118">
        <v>0.004879534030047315</v>
      </c>
      <c r="E1002" s="118">
        <v>1.8573324964312685</v>
      </c>
      <c r="F1002" s="84" t="s">
        <v>3664</v>
      </c>
      <c r="G1002" s="84" t="b">
        <v>0</v>
      </c>
      <c r="H1002" s="84" t="b">
        <v>0</v>
      </c>
      <c r="I1002" s="84" t="b">
        <v>0</v>
      </c>
      <c r="J1002" s="84" t="b">
        <v>0</v>
      </c>
      <c r="K1002" s="84" t="b">
        <v>0</v>
      </c>
      <c r="L1002" s="84" t="b">
        <v>0</v>
      </c>
    </row>
    <row r="1003" spans="1:12" ht="15">
      <c r="A1003" s="84" t="s">
        <v>4673</v>
      </c>
      <c r="B1003" s="84" t="s">
        <v>4778</v>
      </c>
      <c r="C1003" s="84">
        <v>2</v>
      </c>
      <c r="D1003" s="118">
        <v>0.004879534030047315</v>
      </c>
      <c r="E1003" s="118">
        <v>1.8573324964312685</v>
      </c>
      <c r="F1003" s="84" t="s">
        <v>3664</v>
      </c>
      <c r="G1003" s="84" t="b">
        <v>0</v>
      </c>
      <c r="H1003" s="84" t="b">
        <v>0</v>
      </c>
      <c r="I1003" s="84" t="b">
        <v>0</v>
      </c>
      <c r="J1003" s="84" t="b">
        <v>0</v>
      </c>
      <c r="K1003" s="84" t="b">
        <v>0</v>
      </c>
      <c r="L1003" s="84" t="b">
        <v>0</v>
      </c>
    </row>
    <row r="1004" spans="1:12" ht="15">
      <c r="A1004" s="84" t="s">
        <v>4779</v>
      </c>
      <c r="B1004" s="84" t="s">
        <v>4602</v>
      </c>
      <c r="C1004" s="84">
        <v>2</v>
      </c>
      <c r="D1004" s="118">
        <v>0.004879534030047315</v>
      </c>
      <c r="E1004" s="118">
        <v>2.03342375548695</v>
      </c>
      <c r="F1004" s="84" t="s">
        <v>3664</v>
      </c>
      <c r="G1004" s="84" t="b">
        <v>0</v>
      </c>
      <c r="H1004" s="84" t="b">
        <v>0</v>
      </c>
      <c r="I1004" s="84" t="b">
        <v>0</v>
      </c>
      <c r="J1004" s="84" t="b">
        <v>0</v>
      </c>
      <c r="K1004" s="84" t="b">
        <v>0</v>
      </c>
      <c r="L1004" s="84" t="b">
        <v>0</v>
      </c>
    </row>
    <row r="1005" spans="1:12" ht="15">
      <c r="A1005" s="84" t="s">
        <v>4485</v>
      </c>
      <c r="B1005" s="84" t="s">
        <v>4784</v>
      </c>
      <c r="C1005" s="84">
        <v>2</v>
      </c>
      <c r="D1005" s="118">
        <v>0.007579354618961944</v>
      </c>
      <c r="E1005" s="118">
        <v>1.5563025007672873</v>
      </c>
      <c r="F1005" s="84" t="s">
        <v>3664</v>
      </c>
      <c r="G1005" s="84" t="b">
        <v>0</v>
      </c>
      <c r="H1005" s="84" t="b">
        <v>0</v>
      </c>
      <c r="I1005" s="84" t="b">
        <v>0</v>
      </c>
      <c r="J1005" s="84" t="b">
        <v>0</v>
      </c>
      <c r="K1005" s="84" t="b">
        <v>0</v>
      </c>
      <c r="L1005" s="84" t="b">
        <v>0</v>
      </c>
    </row>
    <row r="1006" spans="1:12" ht="15">
      <c r="A1006" s="84" t="s">
        <v>4603</v>
      </c>
      <c r="B1006" s="84" t="s">
        <v>4676</v>
      </c>
      <c r="C1006" s="84">
        <v>2</v>
      </c>
      <c r="D1006" s="118">
        <v>0.004879534030047315</v>
      </c>
      <c r="E1006" s="118">
        <v>1.6812412373755872</v>
      </c>
      <c r="F1006" s="84" t="s">
        <v>3664</v>
      </c>
      <c r="G1006" s="84" t="b">
        <v>0</v>
      </c>
      <c r="H1006" s="84" t="b">
        <v>0</v>
      </c>
      <c r="I1006" s="84" t="b">
        <v>0</v>
      </c>
      <c r="J1006" s="84" t="b">
        <v>0</v>
      </c>
      <c r="K1006" s="84" t="b">
        <v>0</v>
      </c>
      <c r="L1006" s="84" t="b">
        <v>0</v>
      </c>
    </row>
    <row r="1007" spans="1:12" ht="15">
      <c r="A1007" s="84" t="s">
        <v>4531</v>
      </c>
      <c r="B1007" s="84" t="s">
        <v>4692</v>
      </c>
      <c r="C1007" s="84">
        <v>3</v>
      </c>
      <c r="D1007" s="118">
        <v>0</v>
      </c>
      <c r="E1007" s="118">
        <v>1.166331421766525</v>
      </c>
      <c r="F1007" s="84" t="s">
        <v>3665</v>
      </c>
      <c r="G1007" s="84" t="b">
        <v>1</v>
      </c>
      <c r="H1007" s="84" t="b">
        <v>0</v>
      </c>
      <c r="I1007" s="84" t="b">
        <v>0</v>
      </c>
      <c r="J1007" s="84" t="b">
        <v>0</v>
      </c>
      <c r="K1007" s="84" t="b">
        <v>0</v>
      </c>
      <c r="L1007" s="84" t="b">
        <v>0</v>
      </c>
    </row>
    <row r="1008" spans="1:12" ht="15">
      <c r="A1008" s="84" t="s">
        <v>4692</v>
      </c>
      <c r="B1008" s="84" t="s">
        <v>4532</v>
      </c>
      <c r="C1008" s="84">
        <v>3</v>
      </c>
      <c r="D1008" s="118">
        <v>0</v>
      </c>
      <c r="E1008" s="118">
        <v>1.166331421766525</v>
      </c>
      <c r="F1008" s="84" t="s">
        <v>3665</v>
      </c>
      <c r="G1008" s="84" t="b">
        <v>0</v>
      </c>
      <c r="H1008" s="84" t="b">
        <v>0</v>
      </c>
      <c r="I1008" s="84" t="b">
        <v>0</v>
      </c>
      <c r="J1008" s="84" t="b">
        <v>0</v>
      </c>
      <c r="K1008" s="84" t="b">
        <v>0</v>
      </c>
      <c r="L1008" s="84" t="b">
        <v>0</v>
      </c>
    </row>
    <row r="1009" spans="1:12" ht="15">
      <c r="A1009" s="84" t="s">
        <v>4532</v>
      </c>
      <c r="B1009" s="84" t="s">
        <v>4483</v>
      </c>
      <c r="C1009" s="84">
        <v>3</v>
      </c>
      <c r="D1009" s="118">
        <v>0</v>
      </c>
      <c r="E1009" s="118">
        <v>1.166331421766525</v>
      </c>
      <c r="F1009" s="84" t="s">
        <v>3665</v>
      </c>
      <c r="G1009" s="84" t="b">
        <v>0</v>
      </c>
      <c r="H1009" s="84" t="b">
        <v>0</v>
      </c>
      <c r="I1009" s="84" t="b">
        <v>0</v>
      </c>
      <c r="J1009" s="84" t="b">
        <v>0</v>
      </c>
      <c r="K1009" s="84" t="b">
        <v>0</v>
      </c>
      <c r="L1009" s="84" t="b">
        <v>0</v>
      </c>
    </row>
    <row r="1010" spans="1:12" ht="15">
      <c r="A1010" s="84" t="s">
        <v>4483</v>
      </c>
      <c r="B1010" s="84" t="s">
        <v>4693</v>
      </c>
      <c r="C1010" s="84">
        <v>3</v>
      </c>
      <c r="D1010" s="118">
        <v>0</v>
      </c>
      <c r="E1010" s="118">
        <v>1.166331421766525</v>
      </c>
      <c r="F1010" s="84" t="s">
        <v>3665</v>
      </c>
      <c r="G1010" s="84" t="b">
        <v>0</v>
      </c>
      <c r="H1010" s="84" t="b">
        <v>0</v>
      </c>
      <c r="I1010" s="84" t="b">
        <v>0</v>
      </c>
      <c r="J1010" s="84" t="b">
        <v>0</v>
      </c>
      <c r="K1010" s="84" t="b">
        <v>0</v>
      </c>
      <c r="L1010" s="84" t="b">
        <v>0</v>
      </c>
    </row>
    <row r="1011" spans="1:12" ht="15">
      <c r="A1011" s="84" t="s">
        <v>4693</v>
      </c>
      <c r="B1011" s="84" t="s">
        <v>3842</v>
      </c>
      <c r="C1011" s="84">
        <v>3</v>
      </c>
      <c r="D1011" s="118">
        <v>0</v>
      </c>
      <c r="E1011" s="118">
        <v>1.166331421766525</v>
      </c>
      <c r="F1011" s="84" t="s">
        <v>3665</v>
      </c>
      <c r="G1011" s="84" t="b">
        <v>0</v>
      </c>
      <c r="H1011" s="84" t="b">
        <v>0</v>
      </c>
      <c r="I1011" s="84" t="b">
        <v>0</v>
      </c>
      <c r="J1011" s="84" t="b">
        <v>0</v>
      </c>
      <c r="K1011" s="84" t="b">
        <v>0</v>
      </c>
      <c r="L1011" s="84" t="b">
        <v>0</v>
      </c>
    </row>
    <row r="1012" spans="1:12" ht="15">
      <c r="A1012" s="84" t="s">
        <v>3842</v>
      </c>
      <c r="B1012" s="84" t="s">
        <v>491</v>
      </c>
      <c r="C1012" s="84">
        <v>3</v>
      </c>
      <c r="D1012" s="118">
        <v>0</v>
      </c>
      <c r="E1012" s="118">
        <v>1.166331421766525</v>
      </c>
      <c r="F1012" s="84" t="s">
        <v>3665</v>
      </c>
      <c r="G1012" s="84" t="b">
        <v>0</v>
      </c>
      <c r="H1012" s="84" t="b">
        <v>0</v>
      </c>
      <c r="I1012" s="84" t="b">
        <v>0</v>
      </c>
      <c r="J1012" s="84" t="b">
        <v>0</v>
      </c>
      <c r="K1012" s="84" t="b">
        <v>0</v>
      </c>
      <c r="L1012" s="84" t="b">
        <v>0</v>
      </c>
    </row>
    <row r="1013" spans="1:12" ht="15">
      <c r="A1013" s="84" t="s">
        <v>491</v>
      </c>
      <c r="B1013" s="84" t="s">
        <v>4486</v>
      </c>
      <c r="C1013" s="84">
        <v>3</v>
      </c>
      <c r="D1013" s="118">
        <v>0</v>
      </c>
      <c r="E1013" s="118">
        <v>1.166331421766525</v>
      </c>
      <c r="F1013" s="84" t="s">
        <v>3665</v>
      </c>
      <c r="G1013" s="84" t="b">
        <v>0</v>
      </c>
      <c r="H1013" s="84" t="b">
        <v>0</v>
      </c>
      <c r="I1013" s="84" t="b">
        <v>0</v>
      </c>
      <c r="J1013" s="84" t="b">
        <v>0</v>
      </c>
      <c r="K1013" s="84" t="b">
        <v>0</v>
      </c>
      <c r="L1013" s="84" t="b">
        <v>0</v>
      </c>
    </row>
    <row r="1014" spans="1:12" ht="15">
      <c r="A1014" s="84" t="s">
        <v>4486</v>
      </c>
      <c r="B1014" s="84" t="s">
        <v>3892</v>
      </c>
      <c r="C1014" s="84">
        <v>3</v>
      </c>
      <c r="D1014" s="118">
        <v>0</v>
      </c>
      <c r="E1014" s="118">
        <v>1.166331421766525</v>
      </c>
      <c r="F1014" s="84" t="s">
        <v>3665</v>
      </c>
      <c r="G1014" s="84" t="b">
        <v>0</v>
      </c>
      <c r="H1014" s="84" t="b">
        <v>0</v>
      </c>
      <c r="I1014" s="84" t="b">
        <v>0</v>
      </c>
      <c r="J1014" s="84" t="b">
        <v>1</v>
      </c>
      <c r="K1014" s="84" t="b">
        <v>0</v>
      </c>
      <c r="L1014" s="84" t="b">
        <v>0</v>
      </c>
    </row>
    <row r="1015" spans="1:12" ht="15">
      <c r="A1015" s="84" t="s">
        <v>3892</v>
      </c>
      <c r="B1015" s="84" t="s">
        <v>4694</v>
      </c>
      <c r="C1015" s="84">
        <v>3</v>
      </c>
      <c r="D1015" s="118">
        <v>0</v>
      </c>
      <c r="E1015" s="118">
        <v>1.166331421766525</v>
      </c>
      <c r="F1015" s="84" t="s">
        <v>3665</v>
      </c>
      <c r="G1015" s="84" t="b">
        <v>1</v>
      </c>
      <c r="H1015" s="84" t="b">
        <v>0</v>
      </c>
      <c r="I1015" s="84" t="b">
        <v>0</v>
      </c>
      <c r="J1015" s="84" t="b">
        <v>0</v>
      </c>
      <c r="K1015" s="84" t="b">
        <v>0</v>
      </c>
      <c r="L1015" s="84" t="b">
        <v>0</v>
      </c>
    </row>
    <row r="1016" spans="1:12" ht="15">
      <c r="A1016" s="84" t="s">
        <v>4694</v>
      </c>
      <c r="B1016" s="84" t="s">
        <v>490</v>
      </c>
      <c r="C1016" s="84">
        <v>3</v>
      </c>
      <c r="D1016" s="118">
        <v>0</v>
      </c>
      <c r="E1016" s="118">
        <v>1.166331421766525</v>
      </c>
      <c r="F1016" s="84" t="s">
        <v>3665</v>
      </c>
      <c r="G1016" s="84" t="b">
        <v>0</v>
      </c>
      <c r="H1016" s="84" t="b">
        <v>0</v>
      </c>
      <c r="I1016" s="84" t="b">
        <v>0</v>
      </c>
      <c r="J1016" s="84" t="b">
        <v>0</v>
      </c>
      <c r="K1016" s="84" t="b">
        <v>0</v>
      </c>
      <c r="L1016" s="84" t="b">
        <v>0</v>
      </c>
    </row>
    <row r="1017" spans="1:12" ht="15">
      <c r="A1017" s="84" t="s">
        <v>490</v>
      </c>
      <c r="B1017" s="84" t="s">
        <v>4695</v>
      </c>
      <c r="C1017" s="84">
        <v>3</v>
      </c>
      <c r="D1017" s="118">
        <v>0</v>
      </c>
      <c r="E1017" s="118">
        <v>1.166331421766525</v>
      </c>
      <c r="F1017" s="84" t="s">
        <v>3665</v>
      </c>
      <c r="G1017" s="84" t="b">
        <v>0</v>
      </c>
      <c r="H1017" s="84" t="b">
        <v>0</v>
      </c>
      <c r="I1017" s="84" t="b">
        <v>0</v>
      </c>
      <c r="J1017" s="84" t="b">
        <v>0</v>
      </c>
      <c r="K1017" s="84" t="b">
        <v>0</v>
      </c>
      <c r="L1017" s="84" t="b">
        <v>0</v>
      </c>
    </row>
    <row r="1018" spans="1:12" ht="15">
      <c r="A1018" s="84" t="s">
        <v>4695</v>
      </c>
      <c r="B1018" s="84" t="s">
        <v>3818</v>
      </c>
      <c r="C1018" s="84">
        <v>3</v>
      </c>
      <c r="D1018" s="118">
        <v>0</v>
      </c>
      <c r="E1018" s="118">
        <v>1.166331421766525</v>
      </c>
      <c r="F1018" s="84" t="s">
        <v>3665</v>
      </c>
      <c r="G1018" s="84" t="b">
        <v>0</v>
      </c>
      <c r="H1018" s="84" t="b">
        <v>0</v>
      </c>
      <c r="I1018" s="84" t="b">
        <v>0</v>
      </c>
      <c r="J1018" s="84" t="b">
        <v>0</v>
      </c>
      <c r="K1018" s="84" t="b">
        <v>0</v>
      </c>
      <c r="L1018" s="84" t="b">
        <v>0</v>
      </c>
    </row>
    <row r="1019" spans="1:12" ht="15">
      <c r="A1019" s="84" t="s">
        <v>3818</v>
      </c>
      <c r="B1019" s="84" t="s">
        <v>4696</v>
      </c>
      <c r="C1019" s="84">
        <v>3</v>
      </c>
      <c r="D1019" s="118">
        <v>0</v>
      </c>
      <c r="E1019" s="118">
        <v>1.166331421766525</v>
      </c>
      <c r="F1019" s="84" t="s">
        <v>3665</v>
      </c>
      <c r="G1019" s="84" t="b">
        <v>0</v>
      </c>
      <c r="H1019" s="84" t="b">
        <v>0</v>
      </c>
      <c r="I1019" s="84" t="b">
        <v>0</v>
      </c>
      <c r="J1019" s="84" t="b">
        <v>0</v>
      </c>
      <c r="K1019" s="84" t="b">
        <v>0</v>
      </c>
      <c r="L1019" s="84" t="b">
        <v>0</v>
      </c>
    </row>
    <row r="1020" spans="1:12" ht="15">
      <c r="A1020" s="84" t="s">
        <v>437</v>
      </c>
      <c r="B1020" s="84" t="s">
        <v>4531</v>
      </c>
      <c r="C1020" s="84">
        <v>2</v>
      </c>
      <c r="D1020" s="118">
        <v>0.0074932450661992014</v>
      </c>
      <c r="E1020" s="118">
        <v>1.3424226808222062</v>
      </c>
      <c r="F1020" s="84" t="s">
        <v>3665</v>
      </c>
      <c r="G1020" s="84" t="b">
        <v>0</v>
      </c>
      <c r="H1020" s="84" t="b">
        <v>0</v>
      </c>
      <c r="I1020" s="84" t="b">
        <v>0</v>
      </c>
      <c r="J1020" s="84" t="b">
        <v>1</v>
      </c>
      <c r="K1020" s="84" t="b">
        <v>0</v>
      </c>
      <c r="L1020" s="84" t="b">
        <v>0</v>
      </c>
    </row>
    <row r="1021" spans="1:12" ht="15">
      <c r="A1021" s="84" t="s">
        <v>4696</v>
      </c>
      <c r="B1021" s="84" t="s">
        <v>4816</v>
      </c>
      <c r="C1021" s="84">
        <v>2</v>
      </c>
      <c r="D1021" s="118">
        <v>0.0074932450661992014</v>
      </c>
      <c r="E1021" s="118">
        <v>1.166331421766525</v>
      </c>
      <c r="F1021" s="84" t="s">
        <v>3665</v>
      </c>
      <c r="G1021" s="84" t="b">
        <v>0</v>
      </c>
      <c r="H1021" s="84" t="b">
        <v>0</v>
      </c>
      <c r="I1021" s="84" t="b">
        <v>0</v>
      </c>
      <c r="J1021" s="84" t="b">
        <v>0</v>
      </c>
      <c r="K1021" s="84" t="b">
        <v>0</v>
      </c>
      <c r="L1021" s="84" t="b">
        <v>0</v>
      </c>
    </row>
    <row r="1022" spans="1:12" ht="15">
      <c r="A1022" s="84" t="s">
        <v>479</v>
      </c>
      <c r="B1022" s="84" t="s">
        <v>478</v>
      </c>
      <c r="C1022" s="84">
        <v>3</v>
      </c>
      <c r="D1022" s="118">
        <v>0</v>
      </c>
      <c r="E1022" s="118">
        <v>1.1949766032160551</v>
      </c>
      <c r="F1022" s="84" t="s">
        <v>3666</v>
      </c>
      <c r="G1022" s="84" t="b">
        <v>0</v>
      </c>
      <c r="H1022" s="84" t="b">
        <v>0</v>
      </c>
      <c r="I1022" s="84" t="b">
        <v>0</v>
      </c>
      <c r="J1022" s="84" t="b">
        <v>0</v>
      </c>
      <c r="K1022" s="84" t="b">
        <v>0</v>
      </c>
      <c r="L1022" s="84" t="b">
        <v>0</v>
      </c>
    </row>
    <row r="1023" spans="1:12" ht="15">
      <c r="A1023" s="84" t="s">
        <v>478</v>
      </c>
      <c r="B1023" s="84" t="s">
        <v>4730</v>
      </c>
      <c r="C1023" s="84">
        <v>3</v>
      </c>
      <c r="D1023" s="118">
        <v>0</v>
      </c>
      <c r="E1023" s="118">
        <v>1.1949766032160551</v>
      </c>
      <c r="F1023" s="84" t="s">
        <v>3666</v>
      </c>
      <c r="G1023" s="84" t="b">
        <v>0</v>
      </c>
      <c r="H1023" s="84" t="b">
        <v>0</v>
      </c>
      <c r="I1023" s="84" t="b">
        <v>0</v>
      </c>
      <c r="J1023" s="84" t="b">
        <v>0</v>
      </c>
      <c r="K1023" s="84" t="b">
        <v>0</v>
      </c>
      <c r="L1023" s="84" t="b">
        <v>0</v>
      </c>
    </row>
    <row r="1024" spans="1:12" ht="15">
      <c r="A1024" s="84" t="s">
        <v>4730</v>
      </c>
      <c r="B1024" s="84" t="s">
        <v>4731</v>
      </c>
      <c r="C1024" s="84">
        <v>3</v>
      </c>
      <c r="D1024" s="118">
        <v>0</v>
      </c>
      <c r="E1024" s="118">
        <v>1.1949766032160551</v>
      </c>
      <c r="F1024" s="84" t="s">
        <v>3666</v>
      </c>
      <c r="G1024" s="84" t="b">
        <v>0</v>
      </c>
      <c r="H1024" s="84" t="b">
        <v>0</v>
      </c>
      <c r="I1024" s="84" t="b">
        <v>0</v>
      </c>
      <c r="J1024" s="84" t="b">
        <v>0</v>
      </c>
      <c r="K1024" s="84" t="b">
        <v>0</v>
      </c>
      <c r="L1024" s="84" t="b">
        <v>0</v>
      </c>
    </row>
    <row r="1025" spans="1:12" ht="15">
      <c r="A1025" s="84" t="s">
        <v>4731</v>
      </c>
      <c r="B1025" s="84" t="s">
        <v>4567</v>
      </c>
      <c r="C1025" s="84">
        <v>3</v>
      </c>
      <c r="D1025" s="118">
        <v>0</v>
      </c>
      <c r="E1025" s="118">
        <v>1.1949766032160551</v>
      </c>
      <c r="F1025" s="84" t="s">
        <v>3666</v>
      </c>
      <c r="G1025" s="84" t="b">
        <v>0</v>
      </c>
      <c r="H1025" s="84" t="b">
        <v>0</v>
      </c>
      <c r="I1025" s="84" t="b">
        <v>0</v>
      </c>
      <c r="J1025" s="84" t="b">
        <v>1</v>
      </c>
      <c r="K1025" s="84" t="b">
        <v>0</v>
      </c>
      <c r="L1025" s="84" t="b">
        <v>0</v>
      </c>
    </row>
    <row r="1026" spans="1:12" ht="15">
      <c r="A1026" s="84" t="s">
        <v>4567</v>
      </c>
      <c r="B1026" s="84" t="s">
        <v>4617</v>
      </c>
      <c r="C1026" s="84">
        <v>3</v>
      </c>
      <c r="D1026" s="118">
        <v>0</v>
      </c>
      <c r="E1026" s="118">
        <v>1.1949766032160551</v>
      </c>
      <c r="F1026" s="84" t="s">
        <v>3666</v>
      </c>
      <c r="G1026" s="84" t="b">
        <v>1</v>
      </c>
      <c r="H1026" s="84" t="b">
        <v>0</v>
      </c>
      <c r="I1026" s="84" t="b">
        <v>0</v>
      </c>
      <c r="J1026" s="84" t="b">
        <v>0</v>
      </c>
      <c r="K1026" s="84" t="b">
        <v>0</v>
      </c>
      <c r="L1026" s="84" t="b">
        <v>0</v>
      </c>
    </row>
    <row r="1027" spans="1:12" ht="15">
      <c r="A1027" s="84" t="s">
        <v>4617</v>
      </c>
      <c r="B1027" s="84" t="s">
        <v>3843</v>
      </c>
      <c r="C1027" s="84">
        <v>3</v>
      </c>
      <c r="D1027" s="118">
        <v>0</v>
      </c>
      <c r="E1027" s="118">
        <v>1.1949766032160551</v>
      </c>
      <c r="F1027" s="84" t="s">
        <v>3666</v>
      </c>
      <c r="G1027" s="84" t="b">
        <v>0</v>
      </c>
      <c r="H1027" s="84" t="b">
        <v>0</v>
      </c>
      <c r="I1027" s="84" t="b">
        <v>0</v>
      </c>
      <c r="J1027" s="84" t="b">
        <v>0</v>
      </c>
      <c r="K1027" s="84" t="b">
        <v>0</v>
      </c>
      <c r="L1027" s="84" t="b">
        <v>0</v>
      </c>
    </row>
    <row r="1028" spans="1:12" ht="15">
      <c r="A1028" s="84" t="s">
        <v>3843</v>
      </c>
      <c r="B1028" s="84" t="s">
        <v>4628</v>
      </c>
      <c r="C1028" s="84">
        <v>3</v>
      </c>
      <c r="D1028" s="118">
        <v>0</v>
      </c>
      <c r="E1028" s="118">
        <v>1.1949766032160551</v>
      </c>
      <c r="F1028" s="84" t="s">
        <v>3666</v>
      </c>
      <c r="G1028" s="84" t="b">
        <v>0</v>
      </c>
      <c r="H1028" s="84" t="b">
        <v>0</v>
      </c>
      <c r="I1028" s="84" t="b">
        <v>0</v>
      </c>
      <c r="J1028" s="84" t="b">
        <v>0</v>
      </c>
      <c r="K1028" s="84" t="b">
        <v>0</v>
      </c>
      <c r="L1028" s="84" t="b">
        <v>0</v>
      </c>
    </row>
    <row r="1029" spans="1:12" ht="15">
      <c r="A1029" s="84" t="s">
        <v>4628</v>
      </c>
      <c r="B1029" s="84" t="s">
        <v>4732</v>
      </c>
      <c r="C1029" s="84">
        <v>3</v>
      </c>
      <c r="D1029" s="118">
        <v>0</v>
      </c>
      <c r="E1029" s="118">
        <v>1.1949766032160551</v>
      </c>
      <c r="F1029" s="84" t="s">
        <v>3666</v>
      </c>
      <c r="G1029" s="84" t="b">
        <v>0</v>
      </c>
      <c r="H1029" s="84" t="b">
        <v>0</v>
      </c>
      <c r="I1029" s="84" t="b">
        <v>0</v>
      </c>
      <c r="J1029" s="84" t="b">
        <v>0</v>
      </c>
      <c r="K1029" s="84" t="b">
        <v>0</v>
      </c>
      <c r="L1029" s="84" t="b">
        <v>0</v>
      </c>
    </row>
    <row r="1030" spans="1:12" ht="15">
      <c r="A1030" s="84" t="s">
        <v>4732</v>
      </c>
      <c r="B1030" s="84" t="s">
        <v>4733</v>
      </c>
      <c r="C1030" s="84">
        <v>3</v>
      </c>
      <c r="D1030" s="118">
        <v>0</v>
      </c>
      <c r="E1030" s="118">
        <v>1.1949766032160551</v>
      </c>
      <c r="F1030" s="84" t="s">
        <v>3666</v>
      </c>
      <c r="G1030" s="84" t="b">
        <v>0</v>
      </c>
      <c r="H1030" s="84" t="b">
        <v>0</v>
      </c>
      <c r="I1030" s="84" t="b">
        <v>0</v>
      </c>
      <c r="J1030" s="84" t="b">
        <v>0</v>
      </c>
      <c r="K1030" s="84" t="b">
        <v>0</v>
      </c>
      <c r="L1030" s="84" t="b">
        <v>0</v>
      </c>
    </row>
    <row r="1031" spans="1:12" ht="15">
      <c r="A1031" s="84" t="s">
        <v>4733</v>
      </c>
      <c r="B1031" s="84" t="s">
        <v>4501</v>
      </c>
      <c r="C1031" s="84">
        <v>3</v>
      </c>
      <c r="D1031" s="118">
        <v>0</v>
      </c>
      <c r="E1031" s="118">
        <v>1.1949766032160551</v>
      </c>
      <c r="F1031" s="84" t="s">
        <v>3666</v>
      </c>
      <c r="G1031" s="84" t="b">
        <v>0</v>
      </c>
      <c r="H1031" s="84" t="b">
        <v>0</v>
      </c>
      <c r="I1031" s="84" t="b">
        <v>0</v>
      </c>
      <c r="J1031" s="84" t="b">
        <v>0</v>
      </c>
      <c r="K1031" s="84" t="b">
        <v>1</v>
      </c>
      <c r="L1031" s="84" t="b">
        <v>0</v>
      </c>
    </row>
    <row r="1032" spans="1:12" ht="15">
      <c r="A1032" s="84" t="s">
        <v>4501</v>
      </c>
      <c r="B1032" s="84" t="s">
        <v>4734</v>
      </c>
      <c r="C1032" s="84">
        <v>3</v>
      </c>
      <c r="D1032" s="118">
        <v>0</v>
      </c>
      <c r="E1032" s="118">
        <v>1.1949766032160551</v>
      </c>
      <c r="F1032" s="84" t="s">
        <v>3666</v>
      </c>
      <c r="G1032" s="84" t="b">
        <v>0</v>
      </c>
      <c r="H1032" s="84" t="b">
        <v>1</v>
      </c>
      <c r="I1032" s="84" t="b">
        <v>0</v>
      </c>
      <c r="J1032" s="84" t="b">
        <v>0</v>
      </c>
      <c r="K1032" s="84" t="b">
        <v>0</v>
      </c>
      <c r="L1032" s="84" t="b">
        <v>0</v>
      </c>
    </row>
    <row r="1033" spans="1:12" ht="15">
      <c r="A1033" s="84" t="s">
        <v>274</v>
      </c>
      <c r="B1033" s="84" t="s">
        <v>479</v>
      </c>
      <c r="C1033" s="84">
        <v>2</v>
      </c>
      <c r="D1033" s="118">
        <v>0.007043650362227249</v>
      </c>
      <c r="E1033" s="118">
        <v>1.3710678622717363</v>
      </c>
      <c r="F1033" s="84" t="s">
        <v>3666</v>
      </c>
      <c r="G1033" s="84" t="b">
        <v>0</v>
      </c>
      <c r="H1033" s="84" t="b">
        <v>0</v>
      </c>
      <c r="I1033" s="84" t="b">
        <v>0</v>
      </c>
      <c r="J1033" s="84" t="b">
        <v>0</v>
      </c>
      <c r="K1033" s="84" t="b">
        <v>0</v>
      </c>
      <c r="L1033" s="84" t="b">
        <v>0</v>
      </c>
    </row>
    <row r="1034" spans="1:12" ht="15">
      <c r="A1034" s="84" t="s">
        <v>4500</v>
      </c>
      <c r="B1034" s="84" t="s">
        <v>4668</v>
      </c>
      <c r="C1034" s="84">
        <v>3</v>
      </c>
      <c r="D1034" s="118">
        <v>0</v>
      </c>
      <c r="E1034" s="118">
        <v>1.2388820889151366</v>
      </c>
      <c r="F1034" s="84" t="s">
        <v>3667</v>
      </c>
      <c r="G1034" s="84" t="b">
        <v>0</v>
      </c>
      <c r="H1034" s="84" t="b">
        <v>0</v>
      </c>
      <c r="I1034" s="84" t="b">
        <v>0</v>
      </c>
      <c r="J1034" s="84" t="b">
        <v>0</v>
      </c>
      <c r="K1034" s="84" t="b">
        <v>0</v>
      </c>
      <c r="L1034" s="84" t="b">
        <v>0</v>
      </c>
    </row>
    <row r="1035" spans="1:12" ht="15">
      <c r="A1035" s="84" t="s">
        <v>4668</v>
      </c>
      <c r="B1035" s="84" t="s">
        <v>4669</v>
      </c>
      <c r="C1035" s="84">
        <v>3</v>
      </c>
      <c r="D1035" s="118">
        <v>0</v>
      </c>
      <c r="E1035" s="118">
        <v>1.1139433523068367</v>
      </c>
      <c r="F1035" s="84" t="s">
        <v>3667</v>
      </c>
      <c r="G1035" s="84" t="b">
        <v>0</v>
      </c>
      <c r="H1035" s="84" t="b">
        <v>0</v>
      </c>
      <c r="I1035" s="84" t="b">
        <v>0</v>
      </c>
      <c r="J1035" s="84" t="b">
        <v>0</v>
      </c>
      <c r="K1035" s="84" t="b">
        <v>0</v>
      </c>
      <c r="L1035" s="84" t="b">
        <v>0</v>
      </c>
    </row>
    <row r="1036" spans="1:12" ht="15">
      <c r="A1036" s="84" t="s">
        <v>4669</v>
      </c>
      <c r="B1036" s="84" t="s">
        <v>463</v>
      </c>
      <c r="C1036" s="84">
        <v>3</v>
      </c>
      <c r="D1036" s="118">
        <v>0</v>
      </c>
      <c r="E1036" s="118">
        <v>1.1139433523068367</v>
      </c>
      <c r="F1036" s="84" t="s">
        <v>3667</v>
      </c>
      <c r="G1036" s="84" t="b">
        <v>0</v>
      </c>
      <c r="H1036" s="84" t="b">
        <v>0</v>
      </c>
      <c r="I1036" s="84" t="b">
        <v>0</v>
      </c>
      <c r="J1036" s="84" t="b">
        <v>0</v>
      </c>
      <c r="K1036" s="84" t="b">
        <v>0</v>
      </c>
      <c r="L1036" s="84" t="b">
        <v>0</v>
      </c>
    </row>
    <row r="1037" spans="1:12" ht="15">
      <c r="A1037" s="84" t="s">
        <v>463</v>
      </c>
      <c r="B1037" s="84" t="s">
        <v>462</v>
      </c>
      <c r="C1037" s="84">
        <v>3</v>
      </c>
      <c r="D1037" s="118">
        <v>0</v>
      </c>
      <c r="E1037" s="118">
        <v>1.2388820889151366</v>
      </c>
      <c r="F1037" s="84" t="s">
        <v>3667</v>
      </c>
      <c r="G1037" s="84" t="b">
        <v>0</v>
      </c>
      <c r="H1037" s="84" t="b">
        <v>0</v>
      </c>
      <c r="I1037" s="84" t="b">
        <v>0</v>
      </c>
      <c r="J1037" s="84" t="b">
        <v>0</v>
      </c>
      <c r="K1037" s="84" t="b">
        <v>0</v>
      </c>
      <c r="L1037" s="84" t="b">
        <v>0</v>
      </c>
    </row>
    <row r="1038" spans="1:12" ht="15">
      <c r="A1038" s="84" t="s">
        <v>462</v>
      </c>
      <c r="B1038" s="84" t="s">
        <v>224</v>
      </c>
      <c r="C1038" s="84">
        <v>3</v>
      </c>
      <c r="D1038" s="118">
        <v>0</v>
      </c>
      <c r="E1038" s="118">
        <v>1.2388820889151366</v>
      </c>
      <c r="F1038" s="84" t="s">
        <v>3667</v>
      </c>
      <c r="G1038" s="84" t="b">
        <v>0</v>
      </c>
      <c r="H1038" s="84" t="b">
        <v>0</v>
      </c>
      <c r="I1038" s="84" t="b">
        <v>0</v>
      </c>
      <c r="J1038" s="84" t="b">
        <v>0</v>
      </c>
      <c r="K1038" s="84" t="b">
        <v>0</v>
      </c>
      <c r="L1038" s="84" t="b">
        <v>0</v>
      </c>
    </row>
    <row r="1039" spans="1:12" ht="15">
      <c r="A1039" s="84" t="s">
        <v>224</v>
      </c>
      <c r="B1039" s="84" t="s">
        <v>4757</v>
      </c>
      <c r="C1039" s="84">
        <v>3</v>
      </c>
      <c r="D1039" s="118">
        <v>0</v>
      </c>
      <c r="E1039" s="118">
        <v>1.0170333392987803</v>
      </c>
      <c r="F1039" s="84" t="s">
        <v>3667</v>
      </c>
      <c r="G1039" s="84" t="b">
        <v>0</v>
      </c>
      <c r="H1039" s="84" t="b">
        <v>0</v>
      </c>
      <c r="I1039" s="84" t="b">
        <v>0</v>
      </c>
      <c r="J1039" s="84" t="b">
        <v>0</v>
      </c>
      <c r="K1039" s="84" t="b">
        <v>0</v>
      </c>
      <c r="L1039" s="84" t="b">
        <v>0</v>
      </c>
    </row>
    <row r="1040" spans="1:12" ht="15">
      <c r="A1040" s="84" t="s">
        <v>4757</v>
      </c>
      <c r="B1040" s="84" t="s">
        <v>4758</v>
      </c>
      <c r="C1040" s="84">
        <v>3</v>
      </c>
      <c r="D1040" s="118">
        <v>0</v>
      </c>
      <c r="E1040" s="118">
        <v>1.2388820889151366</v>
      </c>
      <c r="F1040" s="84" t="s">
        <v>3667</v>
      </c>
      <c r="G1040" s="84" t="b">
        <v>0</v>
      </c>
      <c r="H1040" s="84" t="b">
        <v>0</v>
      </c>
      <c r="I1040" s="84" t="b">
        <v>0</v>
      </c>
      <c r="J1040" s="84" t="b">
        <v>0</v>
      </c>
      <c r="K1040" s="84" t="b">
        <v>0</v>
      </c>
      <c r="L1040" s="84" t="b">
        <v>0</v>
      </c>
    </row>
    <row r="1041" spans="1:12" ht="15">
      <c r="A1041" s="84" t="s">
        <v>4758</v>
      </c>
      <c r="B1041" s="84" t="s">
        <v>4631</v>
      </c>
      <c r="C1041" s="84">
        <v>3</v>
      </c>
      <c r="D1041" s="118">
        <v>0</v>
      </c>
      <c r="E1041" s="118">
        <v>1.2388820889151366</v>
      </c>
      <c r="F1041" s="84" t="s">
        <v>3667</v>
      </c>
      <c r="G1041" s="84" t="b">
        <v>0</v>
      </c>
      <c r="H1041" s="84" t="b">
        <v>0</v>
      </c>
      <c r="I1041" s="84" t="b">
        <v>0</v>
      </c>
      <c r="J1041" s="84" t="b">
        <v>0</v>
      </c>
      <c r="K1041" s="84" t="b">
        <v>0</v>
      </c>
      <c r="L1041" s="84" t="b">
        <v>0</v>
      </c>
    </row>
    <row r="1042" spans="1:12" ht="15">
      <c r="A1042" s="84" t="s">
        <v>4631</v>
      </c>
      <c r="B1042" s="84" t="s">
        <v>4495</v>
      </c>
      <c r="C1042" s="84">
        <v>3</v>
      </c>
      <c r="D1042" s="118">
        <v>0</v>
      </c>
      <c r="E1042" s="118">
        <v>1.2388820889151366</v>
      </c>
      <c r="F1042" s="84" t="s">
        <v>3667</v>
      </c>
      <c r="G1042" s="84" t="b">
        <v>0</v>
      </c>
      <c r="H1042" s="84" t="b">
        <v>0</v>
      </c>
      <c r="I1042" s="84" t="b">
        <v>0</v>
      </c>
      <c r="J1042" s="84" t="b">
        <v>0</v>
      </c>
      <c r="K1042" s="84" t="b">
        <v>0</v>
      </c>
      <c r="L1042" s="84" t="b">
        <v>0</v>
      </c>
    </row>
    <row r="1043" spans="1:12" ht="15">
      <c r="A1043" s="84" t="s">
        <v>4495</v>
      </c>
      <c r="B1043" s="84" t="s">
        <v>4759</v>
      </c>
      <c r="C1043" s="84">
        <v>3</v>
      </c>
      <c r="D1043" s="118">
        <v>0</v>
      </c>
      <c r="E1043" s="118">
        <v>1.2388820889151366</v>
      </c>
      <c r="F1043" s="84" t="s">
        <v>3667</v>
      </c>
      <c r="G1043" s="84" t="b">
        <v>0</v>
      </c>
      <c r="H1043" s="84" t="b">
        <v>0</v>
      </c>
      <c r="I1043" s="84" t="b">
        <v>0</v>
      </c>
      <c r="J1043" s="84" t="b">
        <v>0</v>
      </c>
      <c r="K1043" s="84" t="b">
        <v>0</v>
      </c>
      <c r="L1043" s="84" t="b">
        <v>0</v>
      </c>
    </row>
    <row r="1044" spans="1:12" ht="15">
      <c r="A1044" s="84" t="s">
        <v>4759</v>
      </c>
      <c r="B1044" s="84" t="s">
        <v>4760</v>
      </c>
      <c r="C1044" s="84">
        <v>3</v>
      </c>
      <c r="D1044" s="118">
        <v>0</v>
      </c>
      <c r="E1044" s="118">
        <v>1.2388820889151366</v>
      </c>
      <c r="F1044" s="84" t="s">
        <v>3667</v>
      </c>
      <c r="G1044" s="84" t="b">
        <v>0</v>
      </c>
      <c r="H1044" s="84" t="b">
        <v>0</v>
      </c>
      <c r="I1044" s="84" t="b">
        <v>0</v>
      </c>
      <c r="J1044" s="84" t="b">
        <v>0</v>
      </c>
      <c r="K1044" s="84" t="b">
        <v>0</v>
      </c>
      <c r="L1044" s="84" t="b">
        <v>0</v>
      </c>
    </row>
    <row r="1045" spans="1:12" ht="15">
      <c r="A1045" s="84" t="s">
        <v>4760</v>
      </c>
      <c r="B1045" s="84" t="s">
        <v>4491</v>
      </c>
      <c r="C1045" s="84">
        <v>3</v>
      </c>
      <c r="D1045" s="118">
        <v>0</v>
      </c>
      <c r="E1045" s="118">
        <v>1.2388820889151366</v>
      </c>
      <c r="F1045" s="84" t="s">
        <v>3667</v>
      </c>
      <c r="G1045" s="84" t="b">
        <v>0</v>
      </c>
      <c r="H1045" s="84" t="b">
        <v>0</v>
      </c>
      <c r="I1045" s="84" t="b">
        <v>0</v>
      </c>
      <c r="J1045" s="84" t="b">
        <v>0</v>
      </c>
      <c r="K1045" s="84" t="b">
        <v>0</v>
      </c>
      <c r="L1045" s="84" t="b">
        <v>0</v>
      </c>
    </row>
    <row r="1046" spans="1:12" ht="15">
      <c r="A1046" s="84" t="s">
        <v>224</v>
      </c>
      <c r="B1046" s="84" t="s">
        <v>4500</v>
      </c>
      <c r="C1046" s="84">
        <v>2</v>
      </c>
      <c r="D1046" s="118">
        <v>0.006403318511115681</v>
      </c>
      <c r="E1046" s="118">
        <v>1.0170333392987803</v>
      </c>
      <c r="F1046" s="84" t="s">
        <v>3667</v>
      </c>
      <c r="G1046" s="84" t="b">
        <v>0</v>
      </c>
      <c r="H1046" s="84" t="b">
        <v>0</v>
      </c>
      <c r="I1046" s="84" t="b">
        <v>0</v>
      </c>
      <c r="J1046" s="84" t="b">
        <v>0</v>
      </c>
      <c r="K1046" s="84" t="b">
        <v>0</v>
      </c>
      <c r="L1046" s="84" t="b">
        <v>0</v>
      </c>
    </row>
    <row r="1047" spans="1:12" ht="15">
      <c r="A1047" s="84" t="s">
        <v>4491</v>
      </c>
      <c r="B1047" s="84" t="s">
        <v>4928</v>
      </c>
      <c r="C1047" s="84">
        <v>2</v>
      </c>
      <c r="D1047" s="118">
        <v>0.006403318511115681</v>
      </c>
      <c r="E1047" s="118">
        <v>1.2388820889151366</v>
      </c>
      <c r="F1047" s="84" t="s">
        <v>3667</v>
      </c>
      <c r="G1047" s="84" t="b">
        <v>0</v>
      </c>
      <c r="H1047" s="84" t="b">
        <v>0</v>
      </c>
      <c r="I1047" s="84" t="b">
        <v>0</v>
      </c>
      <c r="J1047" s="84" t="b">
        <v>0</v>
      </c>
      <c r="K1047" s="84" t="b">
        <v>0</v>
      </c>
      <c r="L1047" s="84" t="b">
        <v>0</v>
      </c>
    </row>
    <row r="1048" spans="1:12" ht="15">
      <c r="A1048" s="84" t="s">
        <v>4634</v>
      </c>
      <c r="B1048" s="84" t="s">
        <v>4635</v>
      </c>
      <c r="C1048" s="84">
        <v>4</v>
      </c>
      <c r="D1048" s="118">
        <v>0</v>
      </c>
      <c r="E1048" s="118">
        <v>1.2671717284030137</v>
      </c>
      <c r="F1048" s="84" t="s">
        <v>3669</v>
      </c>
      <c r="G1048" s="84" t="b">
        <v>0</v>
      </c>
      <c r="H1048" s="84" t="b">
        <v>0</v>
      </c>
      <c r="I1048" s="84" t="b">
        <v>0</v>
      </c>
      <c r="J1048" s="84" t="b">
        <v>0</v>
      </c>
      <c r="K1048" s="84" t="b">
        <v>0</v>
      </c>
      <c r="L1048" s="84" t="b">
        <v>0</v>
      </c>
    </row>
    <row r="1049" spans="1:12" ht="15">
      <c r="A1049" s="84" t="s">
        <v>4635</v>
      </c>
      <c r="B1049" s="84" t="s">
        <v>4636</v>
      </c>
      <c r="C1049" s="84">
        <v>4</v>
      </c>
      <c r="D1049" s="118">
        <v>0</v>
      </c>
      <c r="E1049" s="118">
        <v>1.2671717284030137</v>
      </c>
      <c r="F1049" s="84" t="s">
        <v>3669</v>
      </c>
      <c r="G1049" s="84" t="b">
        <v>0</v>
      </c>
      <c r="H1049" s="84" t="b">
        <v>0</v>
      </c>
      <c r="I1049" s="84" t="b">
        <v>0</v>
      </c>
      <c r="J1049" s="84" t="b">
        <v>0</v>
      </c>
      <c r="K1049" s="84" t="b">
        <v>0</v>
      </c>
      <c r="L1049" s="84" t="b">
        <v>0</v>
      </c>
    </row>
    <row r="1050" spans="1:12" ht="15">
      <c r="A1050" s="84" t="s">
        <v>4636</v>
      </c>
      <c r="B1050" s="84" t="s">
        <v>4637</v>
      </c>
      <c r="C1050" s="84">
        <v>4</v>
      </c>
      <c r="D1050" s="118">
        <v>0</v>
      </c>
      <c r="E1050" s="118">
        <v>1.2671717284030137</v>
      </c>
      <c r="F1050" s="84" t="s">
        <v>3669</v>
      </c>
      <c r="G1050" s="84" t="b">
        <v>0</v>
      </c>
      <c r="H1050" s="84" t="b">
        <v>0</v>
      </c>
      <c r="I1050" s="84" t="b">
        <v>0</v>
      </c>
      <c r="J1050" s="84" t="b">
        <v>0</v>
      </c>
      <c r="K1050" s="84" t="b">
        <v>0</v>
      </c>
      <c r="L1050" s="84" t="b">
        <v>0</v>
      </c>
    </row>
    <row r="1051" spans="1:12" ht="15">
      <c r="A1051" s="84" t="s">
        <v>4637</v>
      </c>
      <c r="B1051" s="84" t="s">
        <v>4638</v>
      </c>
      <c r="C1051" s="84">
        <v>4</v>
      </c>
      <c r="D1051" s="118">
        <v>0</v>
      </c>
      <c r="E1051" s="118">
        <v>1.2671717284030137</v>
      </c>
      <c r="F1051" s="84" t="s">
        <v>3669</v>
      </c>
      <c r="G1051" s="84" t="b">
        <v>0</v>
      </c>
      <c r="H1051" s="84" t="b">
        <v>0</v>
      </c>
      <c r="I1051" s="84" t="b">
        <v>0</v>
      </c>
      <c r="J1051" s="84" t="b">
        <v>0</v>
      </c>
      <c r="K1051" s="84" t="b">
        <v>0</v>
      </c>
      <c r="L1051" s="84" t="b">
        <v>0</v>
      </c>
    </row>
    <row r="1052" spans="1:12" ht="15">
      <c r="A1052" s="84" t="s">
        <v>4638</v>
      </c>
      <c r="B1052" s="84" t="s">
        <v>4639</v>
      </c>
      <c r="C1052" s="84">
        <v>4</v>
      </c>
      <c r="D1052" s="118">
        <v>0</v>
      </c>
      <c r="E1052" s="118">
        <v>1.2671717284030137</v>
      </c>
      <c r="F1052" s="84" t="s">
        <v>3669</v>
      </c>
      <c r="G1052" s="84" t="b">
        <v>0</v>
      </c>
      <c r="H1052" s="84" t="b">
        <v>0</v>
      </c>
      <c r="I1052" s="84" t="b">
        <v>0</v>
      </c>
      <c r="J1052" s="84" t="b">
        <v>0</v>
      </c>
      <c r="K1052" s="84" t="b">
        <v>0</v>
      </c>
      <c r="L1052" s="84" t="b">
        <v>0</v>
      </c>
    </row>
    <row r="1053" spans="1:12" ht="15">
      <c r="A1053" s="84" t="s">
        <v>4639</v>
      </c>
      <c r="B1053" s="84" t="s">
        <v>4640</v>
      </c>
      <c r="C1053" s="84">
        <v>4</v>
      </c>
      <c r="D1053" s="118">
        <v>0</v>
      </c>
      <c r="E1053" s="118">
        <v>1.2671717284030137</v>
      </c>
      <c r="F1053" s="84" t="s">
        <v>3669</v>
      </c>
      <c r="G1053" s="84" t="b">
        <v>0</v>
      </c>
      <c r="H1053" s="84" t="b">
        <v>0</v>
      </c>
      <c r="I1053" s="84" t="b">
        <v>0</v>
      </c>
      <c r="J1053" s="84" t="b">
        <v>0</v>
      </c>
      <c r="K1053" s="84" t="b">
        <v>0</v>
      </c>
      <c r="L1053" s="84" t="b">
        <v>0</v>
      </c>
    </row>
    <row r="1054" spans="1:12" ht="15">
      <c r="A1054" s="84" t="s">
        <v>4640</v>
      </c>
      <c r="B1054" s="84" t="s">
        <v>4641</v>
      </c>
      <c r="C1054" s="84">
        <v>4</v>
      </c>
      <c r="D1054" s="118">
        <v>0</v>
      </c>
      <c r="E1054" s="118">
        <v>1.2671717284030137</v>
      </c>
      <c r="F1054" s="84" t="s">
        <v>3669</v>
      </c>
      <c r="G1054" s="84" t="b">
        <v>0</v>
      </c>
      <c r="H1054" s="84" t="b">
        <v>0</v>
      </c>
      <c r="I1054" s="84" t="b">
        <v>0</v>
      </c>
      <c r="J1054" s="84" t="b">
        <v>0</v>
      </c>
      <c r="K1054" s="84" t="b">
        <v>0</v>
      </c>
      <c r="L1054" s="84" t="b">
        <v>0</v>
      </c>
    </row>
    <row r="1055" spans="1:12" ht="15">
      <c r="A1055" s="84" t="s">
        <v>4641</v>
      </c>
      <c r="B1055" s="84" t="s">
        <v>4642</v>
      </c>
      <c r="C1055" s="84">
        <v>4</v>
      </c>
      <c r="D1055" s="118">
        <v>0</v>
      </c>
      <c r="E1055" s="118">
        <v>1.2671717284030137</v>
      </c>
      <c r="F1055" s="84" t="s">
        <v>3669</v>
      </c>
      <c r="G1055" s="84" t="b">
        <v>0</v>
      </c>
      <c r="H1055" s="84" t="b">
        <v>0</v>
      </c>
      <c r="I1055" s="84" t="b">
        <v>0</v>
      </c>
      <c r="J1055" s="84" t="b">
        <v>0</v>
      </c>
      <c r="K1055" s="84" t="b">
        <v>0</v>
      </c>
      <c r="L1055" s="84" t="b">
        <v>0</v>
      </c>
    </row>
    <row r="1056" spans="1:12" ht="15">
      <c r="A1056" s="84" t="s">
        <v>4642</v>
      </c>
      <c r="B1056" s="84" t="s">
        <v>4643</v>
      </c>
      <c r="C1056" s="84">
        <v>4</v>
      </c>
      <c r="D1056" s="118">
        <v>0</v>
      </c>
      <c r="E1056" s="118">
        <v>1.2671717284030137</v>
      </c>
      <c r="F1056" s="84" t="s">
        <v>3669</v>
      </c>
      <c r="G1056" s="84" t="b">
        <v>0</v>
      </c>
      <c r="H1056" s="84" t="b">
        <v>0</v>
      </c>
      <c r="I1056" s="84" t="b">
        <v>0</v>
      </c>
      <c r="J1056" s="84" t="b">
        <v>0</v>
      </c>
      <c r="K1056" s="84" t="b">
        <v>0</v>
      </c>
      <c r="L1056" s="84" t="b">
        <v>0</v>
      </c>
    </row>
    <row r="1057" spans="1:12" ht="15">
      <c r="A1057" s="84" t="s">
        <v>4643</v>
      </c>
      <c r="B1057" s="84" t="s">
        <v>4644</v>
      </c>
      <c r="C1057" s="84">
        <v>4</v>
      </c>
      <c r="D1057" s="118">
        <v>0</v>
      </c>
      <c r="E1057" s="118">
        <v>1.2671717284030137</v>
      </c>
      <c r="F1057" s="84" t="s">
        <v>3669</v>
      </c>
      <c r="G1057" s="84" t="b">
        <v>0</v>
      </c>
      <c r="H1057" s="84" t="b">
        <v>0</v>
      </c>
      <c r="I1057" s="84" t="b">
        <v>0</v>
      </c>
      <c r="J1057" s="84" t="b">
        <v>0</v>
      </c>
      <c r="K1057" s="84" t="b">
        <v>0</v>
      </c>
      <c r="L1057" s="84" t="b">
        <v>0</v>
      </c>
    </row>
    <row r="1058" spans="1:12" ht="15">
      <c r="A1058" s="84" t="s">
        <v>4644</v>
      </c>
      <c r="B1058" s="84" t="s">
        <v>4645</v>
      </c>
      <c r="C1058" s="84">
        <v>4</v>
      </c>
      <c r="D1058" s="118">
        <v>0</v>
      </c>
      <c r="E1058" s="118">
        <v>1.2671717284030137</v>
      </c>
      <c r="F1058" s="84" t="s">
        <v>3669</v>
      </c>
      <c r="G1058" s="84" t="b">
        <v>0</v>
      </c>
      <c r="H1058" s="84" t="b">
        <v>0</v>
      </c>
      <c r="I1058" s="84" t="b">
        <v>0</v>
      </c>
      <c r="J1058" s="84" t="b">
        <v>0</v>
      </c>
      <c r="K1058" s="84" t="b">
        <v>0</v>
      </c>
      <c r="L1058" s="84" t="b">
        <v>0</v>
      </c>
    </row>
    <row r="1059" spans="1:12" ht="15">
      <c r="A1059" s="84" t="s">
        <v>4645</v>
      </c>
      <c r="B1059" s="84" t="s">
        <v>4646</v>
      </c>
      <c r="C1059" s="84">
        <v>4</v>
      </c>
      <c r="D1059" s="118">
        <v>0</v>
      </c>
      <c r="E1059" s="118">
        <v>1.2671717284030137</v>
      </c>
      <c r="F1059" s="84" t="s">
        <v>3669</v>
      </c>
      <c r="G1059" s="84" t="b">
        <v>0</v>
      </c>
      <c r="H1059" s="84" t="b">
        <v>0</v>
      </c>
      <c r="I1059" s="84" t="b">
        <v>0</v>
      </c>
      <c r="J1059" s="84" t="b">
        <v>0</v>
      </c>
      <c r="K1059" s="84" t="b">
        <v>0</v>
      </c>
      <c r="L1059" s="84" t="b">
        <v>0</v>
      </c>
    </row>
    <row r="1060" spans="1:12" ht="15">
      <c r="A1060" s="84" t="s">
        <v>309</v>
      </c>
      <c r="B1060" s="84" t="s">
        <v>4634</v>
      </c>
      <c r="C1060" s="84">
        <v>3</v>
      </c>
      <c r="D1060" s="118">
        <v>0.004805336023396152</v>
      </c>
      <c r="E1060" s="118">
        <v>1.3921104650113136</v>
      </c>
      <c r="F1060" s="84" t="s">
        <v>3669</v>
      </c>
      <c r="G1060" s="84" t="b">
        <v>0</v>
      </c>
      <c r="H1060" s="84" t="b">
        <v>0</v>
      </c>
      <c r="I1060" s="84" t="b">
        <v>0</v>
      </c>
      <c r="J1060" s="84" t="b">
        <v>0</v>
      </c>
      <c r="K1060" s="84" t="b">
        <v>0</v>
      </c>
      <c r="L1060" s="84" t="b">
        <v>0</v>
      </c>
    </row>
    <row r="1061" spans="1:12" ht="15">
      <c r="A1061" s="84" t="s">
        <v>4646</v>
      </c>
      <c r="B1061" s="84" t="s">
        <v>4722</v>
      </c>
      <c r="C1061" s="84">
        <v>3</v>
      </c>
      <c r="D1061" s="118">
        <v>0.004805336023396152</v>
      </c>
      <c r="E1061" s="118">
        <v>1.2671717284030137</v>
      </c>
      <c r="F1061" s="84" t="s">
        <v>3669</v>
      </c>
      <c r="G1061" s="84" t="b">
        <v>0</v>
      </c>
      <c r="H1061" s="84" t="b">
        <v>0</v>
      </c>
      <c r="I1061" s="84" t="b">
        <v>0</v>
      </c>
      <c r="J1061" s="84" t="b">
        <v>0</v>
      </c>
      <c r="K1061" s="84" t="b">
        <v>0</v>
      </c>
      <c r="L1061" s="84" t="b">
        <v>0</v>
      </c>
    </row>
    <row r="1062" spans="1:12" ht="15">
      <c r="A1062" s="84" t="s">
        <v>4736</v>
      </c>
      <c r="B1062" s="84" t="s">
        <v>3891</v>
      </c>
      <c r="C1062" s="84">
        <v>3</v>
      </c>
      <c r="D1062" s="118">
        <v>0</v>
      </c>
      <c r="E1062" s="118">
        <v>1.1760912590556813</v>
      </c>
      <c r="F1062" s="84" t="s">
        <v>3671</v>
      </c>
      <c r="G1062" s="84" t="b">
        <v>0</v>
      </c>
      <c r="H1062" s="84" t="b">
        <v>0</v>
      </c>
      <c r="I1062" s="84" t="b">
        <v>0</v>
      </c>
      <c r="J1062" s="84" t="b">
        <v>0</v>
      </c>
      <c r="K1062" s="84" t="b">
        <v>0</v>
      </c>
      <c r="L1062" s="84" t="b">
        <v>0</v>
      </c>
    </row>
    <row r="1063" spans="1:12" ht="15">
      <c r="A1063" s="84" t="s">
        <v>3891</v>
      </c>
      <c r="B1063" s="84" t="s">
        <v>4519</v>
      </c>
      <c r="C1063" s="84">
        <v>3</v>
      </c>
      <c r="D1063" s="118">
        <v>0</v>
      </c>
      <c r="E1063" s="118">
        <v>1.1760912590556813</v>
      </c>
      <c r="F1063" s="84" t="s">
        <v>3671</v>
      </c>
      <c r="G1063" s="84" t="b">
        <v>0</v>
      </c>
      <c r="H1063" s="84" t="b">
        <v>0</v>
      </c>
      <c r="I1063" s="84" t="b">
        <v>0</v>
      </c>
      <c r="J1063" s="84" t="b">
        <v>0</v>
      </c>
      <c r="K1063" s="84" t="b">
        <v>0</v>
      </c>
      <c r="L1063" s="84" t="b">
        <v>0</v>
      </c>
    </row>
    <row r="1064" spans="1:12" ht="15">
      <c r="A1064" s="84" t="s">
        <v>4519</v>
      </c>
      <c r="B1064" s="84" t="s">
        <v>4629</v>
      </c>
      <c r="C1064" s="84">
        <v>3</v>
      </c>
      <c r="D1064" s="118">
        <v>0</v>
      </c>
      <c r="E1064" s="118">
        <v>1.1760912590556813</v>
      </c>
      <c r="F1064" s="84" t="s">
        <v>3671</v>
      </c>
      <c r="G1064" s="84" t="b">
        <v>0</v>
      </c>
      <c r="H1064" s="84" t="b">
        <v>0</v>
      </c>
      <c r="I1064" s="84" t="b">
        <v>0</v>
      </c>
      <c r="J1064" s="84" t="b">
        <v>0</v>
      </c>
      <c r="K1064" s="84" t="b">
        <v>0</v>
      </c>
      <c r="L1064" s="84" t="b">
        <v>0</v>
      </c>
    </row>
    <row r="1065" spans="1:12" ht="15">
      <c r="A1065" s="84" t="s">
        <v>4629</v>
      </c>
      <c r="B1065" s="84" t="s">
        <v>4737</v>
      </c>
      <c r="C1065" s="84">
        <v>3</v>
      </c>
      <c r="D1065" s="118">
        <v>0</v>
      </c>
      <c r="E1065" s="118">
        <v>1.1760912590556813</v>
      </c>
      <c r="F1065" s="84" t="s">
        <v>3671</v>
      </c>
      <c r="G1065" s="84" t="b">
        <v>0</v>
      </c>
      <c r="H1065" s="84" t="b">
        <v>0</v>
      </c>
      <c r="I1065" s="84" t="b">
        <v>0</v>
      </c>
      <c r="J1065" s="84" t="b">
        <v>0</v>
      </c>
      <c r="K1065" s="84" t="b">
        <v>0</v>
      </c>
      <c r="L1065" s="84" t="b">
        <v>0</v>
      </c>
    </row>
    <row r="1066" spans="1:12" ht="15">
      <c r="A1066" s="84" t="s">
        <v>4737</v>
      </c>
      <c r="B1066" s="84" t="s">
        <v>4738</v>
      </c>
      <c r="C1066" s="84">
        <v>3</v>
      </c>
      <c r="D1066" s="118">
        <v>0</v>
      </c>
      <c r="E1066" s="118">
        <v>1.1760912590556813</v>
      </c>
      <c r="F1066" s="84" t="s">
        <v>3671</v>
      </c>
      <c r="G1066" s="84" t="b">
        <v>0</v>
      </c>
      <c r="H1066" s="84" t="b">
        <v>0</v>
      </c>
      <c r="I1066" s="84" t="b">
        <v>0</v>
      </c>
      <c r="J1066" s="84" t="b">
        <v>0</v>
      </c>
      <c r="K1066" s="84" t="b">
        <v>0</v>
      </c>
      <c r="L1066" s="84" t="b">
        <v>0</v>
      </c>
    </row>
    <row r="1067" spans="1:12" ht="15">
      <c r="A1067" s="84" t="s">
        <v>4738</v>
      </c>
      <c r="B1067" s="84" t="s">
        <v>4650</v>
      </c>
      <c r="C1067" s="84">
        <v>3</v>
      </c>
      <c r="D1067" s="118">
        <v>0</v>
      </c>
      <c r="E1067" s="118">
        <v>1.1760912590556813</v>
      </c>
      <c r="F1067" s="84" t="s">
        <v>3671</v>
      </c>
      <c r="G1067" s="84" t="b">
        <v>0</v>
      </c>
      <c r="H1067" s="84" t="b">
        <v>0</v>
      </c>
      <c r="I1067" s="84" t="b">
        <v>0</v>
      </c>
      <c r="J1067" s="84" t="b">
        <v>0</v>
      </c>
      <c r="K1067" s="84" t="b">
        <v>0</v>
      </c>
      <c r="L1067" s="84" t="b">
        <v>0</v>
      </c>
    </row>
    <row r="1068" spans="1:12" ht="15">
      <c r="A1068" s="84" t="s">
        <v>4650</v>
      </c>
      <c r="B1068" s="84" t="s">
        <v>4632</v>
      </c>
      <c r="C1068" s="84">
        <v>3</v>
      </c>
      <c r="D1068" s="118">
        <v>0</v>
      </c>
      <c r="E1068" s="118">
        <v>1.1760912590556813</v>
      </c>
      <c r="F1068" s="84" t="s">
        <v>3671</v>
      </c>
      <c r="G1068" s="84" t="b">
        <v>0</v>
      </c>
      <c r="H1068" s="84" t="b">
        <v>0</v>
      </c>
      <c r="I1068" s="84" t="b">
        <v>0</v>
      </c>
      <c r="J1068" s="84" t="b">
        <v>0</v>
      </c>
      <c r="K1068" s="84" t="b">
        <v>0</v>
      </c>
      <c r="L1068" s="84" t="b">
        <v>0</v>
      </c>
    </row>
    <row r="1069" spans="1:12" ht="15">
      <c r="A1069" s="84" t="s">
        <v>4632</v>
      </c>
      <c r="B1069" s="84" t="s">
        <v>4739</v>
      </c>
      <c r="C1069" s="84">
        <v>3</v>
      </c>
      <c r="D1069" s="118">
        <v>0</v>
      </c>
      <c r="E1069" s="118">
        <v>1.1760912590556813</v>
      </c>
      <c r="F1069" s="84" t="s">
        <v>3671</v>
      </c>
      <c r="G1069" s="84" t="b">
        <v>0</v>
      </c>
      <c r="H1069" s="84" t="b">
        <v>0</v>
      </c>
      <c r="I1069" s="84" t="b">
        <v>0</v>
      </c>
      <c r="J1069" s="84" t="b">
        <v>0</v>
      </c>
      <c r="K1069" s="84" t="b">
        <v>0</v>
      </c>
      <c r="L1069" s="84" t="b">
        <v>0</v>
      </c>
    </row>
    <row r="1070" spans="1:12" ht="15">
      <c r="A1070" s="84" t="s">
        <v>4739</v>
      </c>
      <c r="B1070" s="84" t="s">
        <v>4740</v>
      </c>
      <c r="C1070" s="84">
        <v>3</v>
      </c>
      <c r="D1070" s="118">
        <v>0</v>
      </c>
      <c r="E1070" s="118">
        <v>1.1760912590556813</v>
      </c>
      <c r="F1070" s="84" t="s">
        <v>3671</v>
      </c>
      <c r="G1070" s="84" t="b">
        <v>0</v>
      </c>
      <c r="H1070" s="84" t="b">
        <v>0</v>
      </c>
      <c r="I1070" s="84" t="b">
        <v>0</v>
      </c>
      <c r="J1070" s="84" t="b">
        <v>0</v>
      </c>
      <c r="K1070" s="84" t="b">
        <v>0</v>
      </c>
      <c r="L1070" s="84" t="b">
        <v>0</v>
      </c>
    </row>
    <row r="1071" spans="1:12" ht="15">
      <c r="A1071" s="84" t="s">
        <v>4740</v>
      </c>
      <c r="B1071" s="84" t="s">
        <v>4741</v>
      </c>
      <c r="C1071" s="84">
        <v>3</v>
      </c>
      <c r="D1071" s="118">
        <v>0</v>
      </c>
      <c r="E1071" s="118">
        <v>1.1760912590556813</v>
      </c>
      <c r="F1071" s="84" t="s">
        <v>3671</v>
      </c>
      <c r="G1071" s="84" t="b">
        <v>0</v>
      </c>
      <c r="H1071" s="84" t="b">
        <v>0</v>
      </c>
      <c r="I1071" s="84" t="b">
        <v>0</v>
      </c>
      <c r="J1071" s="84" t="b">
        <v>0</v>
      </c>
      <c r="K1071" s="84" t="b">
        <v>0</v>
      </c>
      <c r="L1071" s="84" t="b">
        <v>0</v>
      </c>
    </row>
    <row r="1072" spans="1:12" ht="15">
      <c r="A1072" s="84" t="s">
        <v>4741</v>
      </c>
      <c r="B1072" s="84" t="s">
        <v>4742</v>
      </c>
      <c r="C1072" s="84">
        <v>3</v>
      </c>
      <c r="D1072" s="118">
        <v>0</v>
      </c>
      <c r="E1072" s="118">
        <v>1.1760912590556813</v>
      </c>
      <c r="F1072" s="84" t="s">
        <v>3671</v>
      </c>
      <c r="G1072" s="84" t="b">
        <v>0</v>
      </c>
      <c r="H1072" s="84" t="b">
        <v>0</v>
      </c>
      <c r="I1072" s="84" t="b">
        <v>0</v>
      </c>
      <c r="J1072" s="84" t="b">
        <v>0</v>
      </c>
      <c r="K1072" s="84" t="b">
        <v>0</v>
      </c>
      <c r="L1072" s="84" t="b">
        <v>0</v>
      </c>
    </row>
    <row r="1073" spans="1:12" ht="15">
      <c r="A1073" s="84" t="s">
        <v>4742</v>
      </c>
      <c r="B1073" s="84" t="s">
        <v>4743</v>
      </c>
      <c r="C1073" s="84">
        <v>3</v>
      </c>
      <c r="D1073" s="118">
        <v>0</v>
      </c>
      <c r="E1073" s="118">
        <v>1.1760912590556813</v>
      </c>
      <c r="F1073" s="84" t="s">
        <v>3671</v>
      </c>
      <c r="G1073" s="84" t="b">
        <v>0</v>
      </c>
      <c r="H1073" s="84" t="b">
        <v>0</v>
      </c>
      <c r="I1073" s="84" t="b">
        <v>0</v>
      </c>
      <c r="J1073" s="84" t="b">
        <v>0</v>
      </c>
      <c r="K1073" s="84" t="b">
        <v>0</v>
      </c>
      <c r="L1073" s="84" t="b">
        <v>0</v>
      </c>
    </row>
    <row r="1074" spans="1:12" ht="15">
      <c r="A1074" s="84" t="s">
        <v>244</v>
      </c>
      <c r="B1074" s="84" t="s">
        <v>4736</v>
      </c>
      <c r="C1074" s="84">
        <v>2</v>
      </c>
      <c r="D1074" s="118">
        <v>0.007337135793986718</v>
      </c>
      <c r="E1074" s="118">
        <v>1.3521825181113625</v>
      </c>
      <c r="F1074" s="84" t="s">
        <v>3671</v>
      </c>
      <c r="G1074" s="84" t="b">
        <v>0</v>
      </c>
      <c r="H1074" s="84" t="b">
        <v>0</v>
      </c>
      <c r="I1074" s="84" t="b">
        <v>0</v>
      </c>
      <c r="J1074" s="84" t="b">
        <v>0</v>
      </c>
      <c r="K1074" s="84" t="b">
        <v>0</v>
      </c>
      <c r="L1074" s="84" t="b">
        <v>0</v>
      </c>
    </row>
    <row r="1075" spans="1:12" ht="15">
      <c r="A1075" s="84" t="s">
        <v>4743</v>
      </c>
      <c r="B1075" s="84" t="s">
        <v>4917</v>
      </c>
      <c r="C1075" s="84">
        <v>2</v>
      </c>
      <c r="D1075" s="118">
        <v>0.007337135793986718</v>
      </c>
      <c r="E1075" s="118">
        <v>1.1760912590556813</v>
      </c>
      <c r="F1075" s="84" t="s">
        <v>3671</v>
      </c>
      <c r="G1075" s="84" t="b">
        <v>0</v>
      </c>
      <c r="H1075" s="84" t="b">
        <v>0</v>
      </c>
      <c r="I1075" s="84" t="b">
        <v>0</v>
      </c>
      <c r="J1075" s="84" t="b">
        <v>0</v>
      </c>
      <c r="K1075" s="84" t="b">
        <v>0</v>
      </c>
      <c r="L1075" s="84" t="b">
        <v>0</v>
      </c>
    </row>
    <row r="1076" spans="1:12" ht="15">
      <c r="A1076" s="84" t="s">
        <v>3881</v>
      </c>
      <c r="B1076" s="84" t="s">
        <v>4557</v>
      </c>
      <c r="C1076" s="84">
        <v>3</v>
      </c>
      <c r="D1076" s="118">
        <v>0</v>
      </c>
      <c r="E1076" s="118">
        <v>0.8846065812979305</v>
      </c>
      <c r="F1076" s="84" t="s">
        <v>3672</v>
      </c>
      <c r="G1076" s="84" t="b">
        <v>0</v>
      </c>
      <c r="H1076" s="84" t="b">
        <v>0</v>
      </c>
      <c r="I1076" s="84" t="b">
        <v>0</v>
      </c>
      <c r="J1076" s="84" t="b">
        <v>0</v>
      </c>
      <c r="K1076" s="84" t="b">
        <v>0</v>
      </c>
      <c r="L1076" s="84" t="b">
        <v>0</v>
      </c>
    </row>
    <row r="1077" spans="1:12" ht="15">
      <c r="A1077" s="84" t="s">
        <v>4557</v>
      </c>
      <c r="B1077" s="84" t="s">
        <v>4492</v>
      </c>
      <c r="C1077" s="84">
        <v>3</v>
      </c>
      <c r="D1077" s="118">
        <v>0</v>
      </c>
      <c r="E1077" s="118">
        <v>0.8846065812979305</v>
      </c>
      <c r="F1077" s="84" t="s">
        <v>3672</v>
      </c>
      <c r="G1077" s="84" t="b">
        <v>0</v>
      </c>
      <c r="H1077" s="84" t="b">
        <v>0</v>
      </c>
      <c r="I1077" s="84" t="b">
        <v>0</v>
      </c>
      <c r="J1077" s="84" t="b">
        <v>0</v>
      </c>
      <c r="K1077" s="84" t="b">
        <v>0</v>
      </c>
      <c r="L1077" s="84" t="b">
        <v>0</v>
      </c>
    </row>
    <row r="1078" spans="1:12" ht="15">
      <c r="A1078" s="84" t="s">
        <v>4492</v>
      </c>
      <c r="B1078" s="84" t="s">
        <v>3818</v>
      </c>
      <c r="C1078" s="84">
        <v>3</v>
      </c>
      <c r="D1078" s="118">
        <v>0</v>
      </c>
      <c r="E1078" s="118">
        <v>0.8846065812979305</v>
      </c>
      <c r="F1078" s="84" t="s">
        <v>3672</v>
      </c>
      <c r="G1078" s="84" t="b">
        <v>0</v>
      </c>
      <c r="H1078" s="84" t="b">
        <v>0</v>
      </c>
      <c r="I1078" s="84" t="b">
        <v>0</v>
      </c>
      <c r="J1078" s="84" t="b">
        <v>0</v>
      </c>
      <c r="K1078" s="84" t="b">
        <v>0</v>
      </c>
      <c r="L1078" s="84" t="b">
        <v>0</v>
      </c>
    </row>
    <row r="1079" spans="1:12" ht="15">
      <c r="A1079" s="84" t="s">
        <v>3818</v>
      </c>
      <c r="B1079" s="84" t="s">
        <v>4596</v>
      </c>
      <c r="C1079" s="84">
        <v>3</v>
      </c>
      <c r="D1079" s="118">
        <v>0</v>
      </c>
      <c r="E1079" s="118">
        <v>0.8846065812979305</v>
      </c>
      <c r="F1079" s="84" t="s">
        <v>3672</v>
      </c>
      <c r="G1079" s="84" t="b">
        <v>0</v>
      </c>
      <c r="H1079" s="84" t="b">
        <v>0</v>
      </c>
      <c r="I1079" s="84" t="b">
        <v>0</v>
      </c>
      <c r="J1079" s="84" t="b">
        <v>0</v>
      </c>
      <c r="K1079" s="84" t="b">
        <v>0</v>
      </c>
      <c r="L1079" s="84" t="b">
        <v>0</v>
      </c>
    </row>
    <row r="1080" spans="1:12" ht="15">
      <c r="A1080" s="84" t="s">
        <v>4596</v>
      </c>
      <c r="B1080" s="84" t="s">
        <v>4754</v>
      </c>
      <c r="C1080" s="84">
        <v>3</v>
      </c>
      <c r="D1080" s="118">
        <v>0</v>
      </c>
      <c r="E1080" s="118">
        <v>0.8846065812979305</v>
      </c>
      <c r="F1080" s="84" t="s">
        <v>3672</v>
      </c>
      <c r="G1080" s="84" t="b">
        <v>0</v>
      </c>
      <c r="H1080" s="84" t="b">
        <v>0</v>
      </c>
      <c r="I1080" s="84" t="b">
        <v>0</v>
      </c>
      <c r="J1080" s="84" t="b">
        <v>0</v>
      </c>
      <c r="K1080" s="84" t="b">
        <v>0</v>
      </c>
      <c r="L1080" s="84" t="b">
        <v>0</v>
      </c>
    </row>
    <row r="1081" spans="1:12" ht="15">
      <c r="A1081" s="84" t="s">
        <v>4754</v>
      </c>
      <c r="B1081" s="84" t="s">
        <v>3847</v>
      </c>
      <c r="C1081" s="84">
        <v>3</v>
      </c>
      <c r="D1081" s="118">
        <v>0</v>
      </c>
      <c r="E1081" s="118">
        <v>0.8846065812979305</v>
      </c>
      <c r="F1081" s="84" t="s">
        <v>3672</v>
      </c>
      <c r="G1081" s="84" t="b">
        <v>0</v>
      </c>
      <c r="H1081" s="84" t="b">
        <v>0</v>
      </c>
      <c r="I1081" s="84" t="b">
        <v>0</v>
      </c>
      <c r="J1081" s="84" t="b">
        <v>0</v>
      </c>
      <c r="K1081" s="84" t="b">
        <v>0</v>
      </c>
      <c r="L1081" s="84" t="b">
        <v>0</v>
      </c>
    </row>
    <row r="1082" spans="1:12" ht="15">
      <c r="A1082" s="84" t="s">
        <v>3847</v>
      </c>
      <c r="B1082" s="84" t="s">
        <v>4755</v>
      </c>
      <c r="C1082" s="84">
        <v>3</v>
      </c>
      <c r="D1082" s="118">
        <v>0</v>
      </c>
      <c r="E1082" s="118">
        <v>0.8846065812979305</v>
      </c>
      <c r="F1082" s="84" t="s">
        <v>3672</v>
      </c>
      <c r="G1082" s="84" t="b">
        <v>0</v>
      </c>
      <c r="H1082" s="84" t="b">
        <v>0</v>
      </c>
      <c r="I1082" s="84" t="b">
        <v>0</v>
      </c>
      <c r="J1082" s="84" t="b">
        <v>0</v>
      </c>
      <c r="K1082" s="84" t="b">
        <v>0</v>
      </c>
      <c r="L1082" s="84" t="b">
        <v>0</v>
      </c>
    </row>
    <row r="1083" spans="1:12" ht="15">
      <c r="A1083" s="84" t="s">
        <v>233</v>
      </c>
      <c r="B1083" s="84" t="s">
        <v>3881</v>
      </c>
      <c r="C1083" s="84">
        <v>2</v>
      </c>
      <c r="D1083" s="118">
        <v>0.013545481465821635</v>
      </c>
      <c r="E1083" s="118">
        <v>1.0606978403536116</v>
      </c>
      <c r="F1083" s="84" t="s">
        <v>3672</v>
      </c>
      <c r="G1083" s="84" t="b">
        <v>0</v>
      </c>
      <c r="H1083" s="84" t="b">
        <v>0</v>
      </c>
      <c r="I1083" s="84" t="b">
        <v>0</v>
      </c>
      <c r="J1083" s="84" t="b">
        <v>0</v>
      </c>
      <c r="K1083" s="84" t="b">
        <v>0</v>
      </c>
      <c r="L1083" s="84" t="b">
        <v>0</v>
      </c>
    </row>
    <row r="1084" spans="1:12" ht="15">
      <c r="A1084" s="84" t="s">
        <v>465</v>
      </c>
      <c r="B1084" s="84" t="s">
        <v>4923</v>
      </c>
      <c r="C1084" s="84">
        <v>2</v>
      </c>
      <c r="D1084" s="118">
        <v>0</v>
      </c>
      <c r="E1084" s="118">
        <v>0.7403626894942439</v>
      </c>
      <c r="F1084" s="84" t="s">
        <v>3674</v>
      </c>
      <c r="G1084" s="84" t="b">
        <v>0</v>
      </c>
      <c r="H1084" s="84" t="b">
        <v>0</v>
      </c>
      <c r="I1084" s="84" t="b">
        <v>0</v>
      </c>
      <c r="J1084" s="84" t="b">
        <v>0</v>
      </c>
      <c r="K1084" s="84" t="b">
        <v>0</v>
      </c>
      <c r="L1084" s="84" t="b">
        <v>0</v>
      </c>
    </row>
    <row r="1085" spans="1:12" ht="15">
      <c r="A1085" s="84" t="s">
        <v>4923</v>
      </c>
      <c r="B1085" s="84" t="s">
        <v>4924</v>
      </c>
      <c r="C1085" s="84">
        <v>2</v>
      </c>
      <c r="D1085" s="118">
        <v>0</v>
      </c>
      <c r="E1085" s="118">
        <v>0.7403626894942439</v>
      </c>
      <c r="F1085" s="84" t="s">
        <v>3674</v>
      </c>
      <c r="G1085" s="84" t="b">
        <v>0</v>
      </c>
      <c r="H1085" s="84" t="b">
        <v>0</v>
      </c>
      <c r="I1085" s="84" t="b">
        <v>0</v>
      </c>
      <c r="J1085" s="84" t="b">
        <v>0</v>
      </c>
      <c r="K1085" s="84" t="b">
        <v>0</v>
      </c>
      <c r="L1085" s="84" t="b">
        <v>0</v>
      </c>
    </row>
    <row r="1086" spans="1:12" ht="15">
      <c r="A1086" s="84" t="s">
        <v>4924</v>
      </c>
      <c r="B1086" s="84" t="s">
        <v>4925</v>
      </c>
      <c r="C1086" s="84">
        <v>2</v>
      </c>
      <c r="D1086" s="118">
        <v>0</v>
      </c>
      <c r="E1086" s="118">
        <v>0.7403626894942439</v>
      </c>
      <c r="F1086" s="84" t="s">
        <v>3674</v>
      </c>
      <c r="G1086" s="84" t="b">
        <v>0</v>
      </c>
      <c r="H1086" s="84" t="b">
        <v>0</v>
      </c>
      <c r="I1086" s="84" t="b">
        <v>0</v>
      </c>
      <c r="J1086" s="84" t="b">
        <v>0</v>
      </c>
      <c r="K1086" s="84" t="b">
        <v>0</v>
      </c>
      <c r="L1086" s="84" t="b">
        <v>0</v>
      </c>
    </row>
    <row r="1087" spans="1:12" ht="15">
      <c r="A1087" s="84" t="s">
        <v>4925</v>
      </c>
      <c r="B1087" s="84" t="s">
        <v>4717</v>
      </c>
      <c r="C1087" s="84">
        <v>2</v>
      </c>
      <c r="D1087" s="118">
        <v>0</v>
      </c>
      <c r="E1087" s="118">
        <v>0.7403626894942439</v>
      </c>
      <c r="F1087" s="84" t="s">
        <v>3674</v>
      </c>
      <c r="G1087" s="84" t="b">
        <v>0</v>
      </c>
      <c r="H1087" s="84" t="b">
        <v>0</v>
      </c>
      <c r="I1087" s="84" t="b">
        <v>0</v>
      </c>
      <c r="J1087" s="84" t="b">
        <v>0</v>
      </c>
      <c r="K1087" s="84" t="b">
        <v>0</v>
      </c>
      <c r="L1087" s="84" t="b">
        <v>0</v>
      </c>
    </row>
    <row r="1088" spans="1:12" ht="15">
      <c r="A1088" s="84" t="s">
        <v>4717</v>
      </c>
      <c r="B1088" s="84" t="s">
        <v>3818</v>
      </c>
      <c r="C1088" s="84">
        <v>2</v>
      </c>
      <c r="D1088" s="118">
        <v>0</v>
      </c>
      <c r="E1088" s="118">
        <v>0.7403626894942439</v>
      </c>
      <c r="F1088" s="84" t="s">
        <v>3674</v>
      </c>
      <c r="G1088" s="84" t="b">
        <v>0</v>
      </c>
      <c r="H1088" s="84" t="b">
        <v>0</v>
      </c>
      <c r="I1088" s="84" t="b">
        <v>0</v>
      </c>
      <c r="J1088" s="84" t="b">
        <v>0</v>
      </c>
      <c r="K1088" s="84" t="b">
        <v>0</v>
      </c>
      <c r="L1088" s="84" t="b">
        <v>0</v>
      </c>
    </row>
    <row r="1089" spans="1:12" ht="15">
      <c r="A1089" s="84" t="s">
        <v>4597</v>
      </c>
      <c r="B1089" s="84" t="s">
        <v>3849</v>
      </c>
      <c r="C1089" s="84">
        <v>3</v>
      </c>
      <c r="D1089" s="118">
        <v>0</v>
      </c>
      <c r="E1089" s="118">
        <v>1.021189299069938</v>
      </c>
      <c r="F1089" s="84" t="s">
        <v>3675</v>
      </c>
      <c r="G1089" s="84" t="b">
        <v>0</v>
      </c>
      <c r="H1089" s="84" t="b">
        <v>0</v>
      </c>
      <c r="I1089" s="84" t="b">
        <v>0</v>
      </c>
      <c r="J1089" s="84" t="b">
        <v>0</v>
      </c>
      <c r="K1089" s="84" t="b">
        <v>1</v>
      </c>
      <c r="L1089" s="84" t="b">
        <v>0</v>
      </c>
    </row>
    <row r="1090" spans="1:12" ht="15">
      <c r="A1090" s="84" t="s">
        <v>3881</v>
      </c>
      <c r="B1090" s="84" t="s">
        <v>4557</v>
      </c>
      <c r="C1090" s="84">
        <v>2</v>
      </c>
      <c r="D1090" s="118">
        <v>0</v>
      </c>
      <c r="E1090" s="118">
        <v>1.3222192947339193</v>
      </c>
      <c r="F1090" s="84" t="s">
        <v>3675</v>
      </c>
      <c r="G1090" s="84" t="b">
        <v>0</v>
      </c>
      <c r="H1090" s="84" t="b">
        <v>0</v>
      </c>
      <c r="I1090" s="84" t="b">
        <v>0</v>
      </c>
      <c r="J1090" s="84" t="b">
        <v>0</v>
      </c>
      <c r="K1090" s="84" t="b">
        <v>0</v>
      </c>
      <c r="L1090" s="84" t="b">
        <v>0</v>
      </c>
    </row>
    <row r="1091" spans="1:12" ht="15">
      <c r="A1091" s="84" t="s">
        <v>4557</v>
      </c>
      <c r="B1091" s="84" t="s">
        <v>4767</v>
      </c>
      <c r="C1091" s="84">
        <v>2</v>
      </c>
      <c r="D1091" s="118">
        <v>0</v>
      </c>
      <c r="E1091" s="118">
        <v>1.3222192947339193</v>
      </c>
      <c r="F1091" s="84" t="s">
        <v>3675</v>
      </c>
      <c r="G1091" s="84" t="b">
        <v>0</v>
      </c>
      <c r="H1091" s="84" t="b">
        <v>0</v>
      </c>
      <c r="I1091" s="84" t="b">
        <v>0</v>
      </c>
      <c r="J1091" s="84" t="b">
        <v>0</v>
      </c>
      <c r="K1091" s="84" t="b">
        <v>0</v>
      </c>
      <c r="L1091" s="84" t="b">
        <v>0</v>
      </c>
    </row>
    <row r="1092" spans="1:12" ht="15">
      <c r="A1092" s="84" t="s">
        <v>4767</v>
      </c>
      <c r="B1092" s="84" t="s">
        <v>4768</v>
      </c>
      <c r="C1092" s="84">
        <v>2</v>
      </c>
      <c r="D1092" s="118">
        <v>0</v>
      </c>
      <c r="E1092" s="118">
        <v>1.3222192947339193</v>
      </c>
      <c r="F1092" s="84" t="s">
        <v>3675</v>
      </c>
      <c r="G1092" s="84" t="b">
        <v>0</v>
      </c>
      <c r="H1092" s="84" t="b">
        <v>0</v>
      </c>
      <c r="I1092" s="84" t="b">
        <v>0</v>
      </c>
      <c r="J1092" s="84" t="b">
        <v>0</v>
      </c>
      <c r="K1092" s="84" t="b">
        <v>0</v>
      </c>
      <c r="L1092" s="84" t="b">
        <v>0</v>
      </c>
    </row>
    <row r="1093" spans="1:12" ht="15">
      <c r="A1093" s="84" t="s">
        <v>4768</v>
      </c>
      <c r="B1093" s="84" t="s">
        <v>3902</v>
      </c>
      <c r="C1093" s="84">
        <v>2</v>
      </c>
      <c r="D1093" s="118">
        <v>0</v>
      </c>
      <c r="E1093" s="118">
        <v>1.3222192947339193</v>
      </c>
      <c r="F1093" s="84" t="s">
        <v>3675</v>
      </c>
      <c r="G1093" s="84" t="b">
        <v>0</v>
      </c>
      <c r="H1093" s="84" t="b">
        <v>0</v>
      </c>
      <c r="I1093" s="84" t="b">
        <v>0</v>
      </c>
      <c r="J1093" s="84" t="b">
        <v>0</v>
      </c>
      <c r="K1093" s="84" t="b">
        <v>0</v>
      </c>
      <c r="L1093" s="84" t="b">
        <v>0</v>
      </c>
    </row>
    <row r="1094" spans="1:12" ht="15">
      <c r="A1094" s="84" t="s">
        <v>3902</v>
      </c>
      <c r="B1094" s="84" t="s">
        <v>4769</v>
      </c>
      <c r="C1094" s="84">
        <v>2</v>
      </c>
      <c r="D1094" s="118">
        <v>0</v>
      </c>
      <c r="E1094" s="118">
        <v>1.3222192947339193</v>
      </c>
      <c r="F1094" s="84" t="s">
        <v>3675</v>
      </c>
      <c r="G1094" s="84" t="b">
        <v>0</v>
      </c>
      <c r="H1094" s="84" t="b">
        <v>0</v>
      </c>
      <c r="I1094" s="84" t="b">
        <v>0</v>
      </c>
      <c r="J1094" s="84" t="b">
        <v>0</v>
      </c>
      <c r="K1094" s="84" t="b">
        <v>0</v>
      </c>
      <c r="L1094" s="84" t="b">
        <v>0</v>
      </c>
    </row>
    <row r="1095" spans="1:12" ht="15">
      <c r="A1095" s="84" t="s">
        <v>4769</v>
      </c>
      <c r="B1095" s="84" t="s">
        <v>4770</v>
      </c>
      <c r="C1095" s="84">
        <v>2</v>
      </c>
      <c r="D1095" s="118">
        <v>0</v>
      </c>
      <c r="E1095" s="118">
        <v>1.3222192947339193</v>
      </c>
      <c r="F1095" s="84" t="s">
        <v>3675</v>
      </c>
      <c r="G1095" s="84" t="b">
        <v>0</v>
      </c>
      <c r="H1095" s="84" t="b">
        <v>0</v>
      </c>
      <c r="I1095" s="84" t="b">
        <v>0</v>
      </c>
      <c r="J1095" s="84" t="b">
        <v>1</v>
      </c>
      <c r="K1095" s="84" t="b">
        <v>0</v>
      </c>
      <c r="L1095" s="84" t="b">
        <v>0</v>
      </c>
    </row>
    <row r="1096" spans="1:12" ht="15">
      <c r="A1096" s="84" t="s">
        <v>4770</v>
      </c>
      <c r="B1096" s="84" t="s">
        <v>4597</v>
      </c>
      <c r="C1096" s="84">
        <v>2</v>
      </c>
      <c r="D1096" s="118">
        <v>0</v>
      </c>
      <c r="E1096" s="118">
        <v>1.1461280356782382</v>
      </c>
      <c r="F1096" s="84" t="s">
        <v>3675</v>
      </c>
      <c r="G1096" s="84" t="b">
        <v>1</v>
      </c>
      <c r="H1096" s="84" t="b">
        <v>0</v>
      </c>
      <c r="I1096" s="84" t="b">
        <v>0</v>
      </c>
      <c r="J1096" s="84" t="b">
        <v>0</v>
      </c>
      <c r="K1096" s="84" t="b">
        <v>0</v>
      </c>
      <c r="L1096" s="84" t="b">
        <v>0</v>
      </c>
    </row>
    <row r="1097" spans="1:12" ht="15">
      <c r="A1097" s="84" t="s">
        <v>3849</v>
      </c>
      <c r="B1097" s="84" t="s">
        <v>3771</v>
      </c>
      <c r="C1097" s="84">
        <v>2</v>
      </c>
      <c r="D1097" s="118">
        <v>0</v>
      </c>
      <c r="E1097" s="118">
        <v>0.8450980400142569</v>
      </c>
      <c r="F1097" s="84" t="s">
        <v>3675</v>
      </c>
      <c r="G1097" s="84" t="b">
        <v>0</v>
      </c>
      <c r="H1097" s="84" t="b">
        <v>1</v>
      </c>
      <c r="I1097" s="84" t="b">
        <v>0</v>
      </c>
      <c r="J1097" s="84" t="b">
        <v>0</v>
      </c>
      <c r="K1097" s="84" t="b">
        <v>0</v>
      </c>
      <c r="L1097" s="84" t="b">
        <v>0</v>
      </c>
    </row>
    <row r="1098" spans="1:12" ht="15">
      <c r="A1098" s="84" t="s">
        <v>3771</v>
      </c>
      <c r="B1098" s="84" t="s">
        <v>4771</v>
      </c>
      <c r="C1098" s="84">
        <v>2</v>
      </c>
      <c r="D1098" s="118">
        <v>0</v>
      </c>
      <c r="E1098" s="118">
        <v>1.1461280356782382</v>
      </c>
      <c r="F1098" s="84" t="s">
        <v>3675</v>
      </c>
      <c r="G1098" s="84" t="b">
        <v>0</v>
      </c>
      <c r="H1098" s="84" t="b">
        <v>0</v>
      </c>
      <c r="I1098" s="84" t="b">
        <v>0</v>
      </c>
      <c r="J1098" s="84" t="b">
        <v>0</v>
      </c>
      <c r="K1098" s="84" t="b">
        <v>0</v>
      </c>
      <c r="L1098" s="84" t="b">
        <v>0</v>
      </c>
    </row>
    <row r="1099" spans="1:12" ht="15">
      <c r="A1099" s="84" t="s">
        <v>4771</v>
      </c>
      <c r="B1099" s="84" t="s">
        <v>4481</v>
      </c>
      <c r="C1099" s="84">
        <v>2</v>
      </c>
      <c r="D1099" s="118">
        <v>0</v>
      </c>
      <c r="E1099" s="118">
        <v>1.1461280356782382</v>
      </c>
      <c r="F1099" s="84" t="s">
        <v>3675</v>
      </c>
      <c r="G1099" s="84" t="b">
        <v>0</v>
      </c>
      <c r="H1099" s="84" t="b">
        <v>0</v>
      </c>
      <c r="I1099" s="84" t="b">
        <v>0</v>
      </c>
      <c r="J1099" s="84" t="b">
        <v>0</v>
      </c>
      <c r="K1099" s="84" t="b">
        <v>0</v>
      </c>
      <c r="L1099" s="84" t="b">
        <v>0</v>
      </c>
    </row>
    <row r="1100" spans="1:12" ht="15">
      <c r="A1100" s="84" t="s">
        <v>4481</v>
      </c>
      <c r="B1100" s="84" t="s">
        <v>4772</v>
      </c>
      <c r="C1100" s="84">
        <v>2</v>
      </c>
      <c r="D1100" s="118">
        <v>0</v>
      </c>
      <c r="E1100" s="118">
        <v>1.1461280356782382</v>
      </c>
      <c r="F1100" s="84" t="s">
        <v>3675</v>
      </c>
      <c r="G1100" s="84" t="b">
        <v>0</v>
      </c>
      <c r="H1100" s="84" t="b">
        <v>0</v>
      </c>
      <c r="I1100" s="84" t="b">
        <v>0</v>
      </c>
      <c r="J1100" s="84" t="b">
        <v>0</v>
      </c>
      <c r="K1100" s="84" t="b">
        <v>0</v>
      </c>
      <c r="L1100" s="84" t="b">
        <v>0</v>
      </c>
    </row>
    <row r="1101" spans="1:12" ht="15">
      <c r="A1101" s="84" t="s">
        <v>4772</v>
      </c>
      <c r="B1101" s="84" t="s">
        <v>4527</v>
      </c>
      <c r="C1101" s="84">
        <v>2</v>
      </c>
      <c r="D1101" s="118">
        <v>0</v>
      </c>
      <c r="E1101" s="118">
        <v>1.3222192947339193</v>
      </c>
      <c r="F1101" s="84" t="s">
        <v>3675</v>
      </c>
      <c r="G1101" s="84" t="b">
        <v>0</v>
      </c>
      <c r="H1101" s="84" t="b">
        <v>0</v>
      </c>
      <c r="I1101" s="84" t="b">
        <v>0</v>
      </c>
      <c r="J1101" s="84" t="b">
        <v>0</v>
      </c>
      <c r="K1101" s="84" t="b">
        <v>0</v>
      </c>
      <c r="L1101" s="84" t="b">
        <v>0</v>
      </c>
    </row>
    <row r="1102" spans="1:12" ht="15">
      <c r="A1102" s="84" t="s">
        <v>4817</v>
      </c>
      <c r="B1102" s="84" t="s">
        <v>4615</v>
      </c>
      <c r="C1102" s="84">
        <v>2</v>
      </c>
      <c r="D1102" s="118">
        <v>0</v>
      </c>
      <c r="E1102" s="118">
        <v>0.9164539485499251</v>
      </c>
      <c r="F1102" s="84" t="s">
        <v>3676</v>
      </c>
      <c r="G1102" s="84" t="b">
        <v>0</v>
      </c>
      <c r="H1102" s="84" t="b">
        <v>0</v>
      </c>
      <c r="I1102" s="84" t="b">
        <v>0</v>
      </c>
      <c r="J1102" s="84" t="b">
        <v>0</v>
      </c>
      <c r="K1102" s="84" t="b">
        <v>0</v>
      </c>
      <c r="L1102" s="84" t="b">
        <v>0</v>
      </c>
    </row>
    <row r="1103" spans="1:12" ht="15">
      <c r="A1103" s="84" t="s">
        <v>4615</v>
      </c>
      <c r="B1103" s="84" t="s">
        <v>4818</v>
      </c>
      <c r="C1103" s="84">
        <v>2</v>
      </c>
      <c r="D1103" s="118">
        <v>0</v>
      </c>
      <c r="E1103" s="118">
        <v>0.9164539485499251</v>
      </c>
      <c r="F1103" s="84" t="s">
        <v>3676</v>
      </c>
      <c r="G1103" s="84" t="b">
        <v>0</v>
      </c>
      <c r="H1103" s="84" t="b">
        <v>0</v>
      </c>
      <c r="I1103" s="84" t="b">
        <v>0</v>
      </c>
      <c r="J1103" s="84" t="b">
        <v>0</v>
      </c>
      <c r="K1103" s="84" t="b">
        <v>0</v>
      </c>
      <c r="L1103" s="84" t="b">
        <v>0</v>
      </c>
    </row>
    <row r="1104" spans="1:12" ht="15">
      <c r="A1104" s="84" t="s">
        <v>4818</v>
      </c>
      <c r="B1104" s="84" t="s">
        <v>4819</v>
      </c>
      <c r="C1104" s="84">
        <v>2</v>
      </c>
      <c r="D1104" s="118">
        <v>0</v>
      </c>
      <c r="E1104" s="118">
        <v>1.2174839442139063</v>
      </c>
      <c r="F1104" s="84" t="s">
        <v>3676</v>
      </c>
      <c r="G1104" s="84" t="b">
        <v>0</v>
      </c>
      <c r="H1104" s="84" t="b">
        <v>0</v>
      </c>
      <c r="I1104" s="84" t="b">
        <v>0</v>
      </c>
      <c r="J1104" s="84" t="b">
        <v>0</v>
      </c>
      <c r="K1104" s="84" t="b">
        <v>0</v>
      </c>
      <c r="L1104" s="84" t="b">
        <v>0</v>
      </c>
    </row>
    <row r="1105" spans="1:12" ht="15">
      <c r="A1105" s="84" t="s">
        <v>4819</v>
      </c>
      <c r="B1105" s="84" t="s">
        <v>4615</v>
      </c>
      <c r="C1105" s="84">
        <v>2</v>
      </c>
      <c r="D1105" s="118">
        <v>0</v>
      </c>
      <c r="E1105" s="118">
        <v>0.9164539485499251</v>
      </c>
      <c r="F1105" s="84" t="s">
        <v>3676</v>
      </c>
      <c r="G1105" s="84" t="b">
        <v>0</v>
      </c>
      <c r="H1105" s="84" t="b">
        <v>0</v>
      </c>
      <c r="I1105" s="84" t="b">
        <v>0</v>
      </c>
      <c r="J1105" s="84" t="b">
        <v>0</v>
      </c>
      <c r="K1105" s="84" t="b">
        <v>0</v>
      </c>
      <c r="L1105" s="84" t="b">
        <v>0</v>
      </c>
    </row>
    <row r="1106" spans="1:12" ht="15">
      <c r="A1106" s="84" t="s">
        <v>4615</v>
      </c>
      <c r="B1106" s="84" t="s">
        <v>4616</v>
      </c>
      <c r="C1106" s="84">
        <v>2</v>
      </c>
      <c r="D1106" s="118">
        <v>0</v>
      </c>
      <c r="E1106" s="118">
        <v>0.6154239528859439</v>
      </c>
      <c r="F1106" s="84" t="s">
        <v>3676</v>
      </c>
      <c r="G1106" s="84" t="b">
        <v>0</v>
      </c>
      <c r="H1106" s="84" t="b">
        <v>0</v>
      </c>
      <c r="I1106" s="84" t="b">
        <v>0</v>
      </c>
      <c r="J1106" s="84" t="b">
        <v>0</v>
      </c>
      <c r="K1106" s="84" t="b">
        <v>0</v>
      </c>
      <c r="L1106" s="84" t="b">
        <v>0</v>
      </c>
    </row>
    <row r="1107" spans="1:12" ht="15">
      <c r="A1107" s="84" t="s">
        <v>4616</v>
      </c>
      <c r="B1107" s="84" t="s">
        <v>4820</v>
      </c>
      <c r="C1107" s="84">
        <v>2</v>
      </c>
      <c r="D1107" s="118">
        <v>0</v>
      </c>
      <c r="E1107" s="118">
        <v>0.9164539485499251</v>
      </c>
      <c r="F1107" s="84" t="s">
        <v>3676</v>
      </c>
      <c r="G1107" s="84" t="b">
        <v>0</v>
      </c>
      <c r="H1107" s="84" t="b">
        <v>0</v>
      </c>
      <c r="I1107" s="84" t="b">
        <v>0</v>
      </c>
      <c r="J1107" s="84" t="b">
        <v>0</v>
      </c>
      <c r="K1107" s="84" t="b">
        <v>0</v>
      </c>
      <c r="L1107" s="84" t="b">
        <v>0</v>
      </c>
    </row>
    <row r="1108" spans="1:12" ht="15">
      <c r="A1108" s="84" t="s">
        <v>4820</v>
      </c>
      <c r="B1108" s="84" t="s">
        <v>4616</v>
      </c>
      <c r="C1108" s="84">
        <v>2</v>
      </c>
      <c r="D1108" s="118">
        <v>0</v>
      </c>
      <c r="E1108" s="118">
        <v>0.9164539485499251</v>
      </c>
      <c r="F1108" s="84" t="s">
        <v>3676</v>
      </c>
      <c r="G1108" s="84" t="b">
        <v>0</v>
      </c>
      <c r="H1108" s="84" t="b">
        <v>0</v>
      </c>
      <c r="I1108" s="84" t="b">
        <v>0</v>
      </c>
      <c r="J1108" s="84" t="b">
        <v>0</v>
      </c>
      <c r="K1108" s="84" t="b">
        <v>0</v>
      </c>
      <c r="L1108" s="84" t="b">
        <v>0</v>
      </c>
    </row>
    <row r="1109" spans="1:12" ht="15">
      <c r="A1109" s="84" t="s">
        <v>4616</v>
      </c>
      <c r="B1109" s="84" t="s">
        <v>4821</v>
      </c>
      <c r="C1109" s="84">
        <v>2</v>
      </c>
      <c r="D1109" s="118">
        <v>0</v>
      </c>
      <c r="E1109" s="118">
        <v>0.9164539485499251</v>
      </c>
      <c r="F1109" s="84" t="s">
        <v>3676</v>
      </c>
      <c r="G1109" s="84" t="b">
        <v>0</v>
      </c>
      <c r="H1109" s="84" t="b">
        <v>0</v>
      </c>
      <c r="I1109" s="84" t="b">
        <v>0</v>
      </c>
      <c r="J1109" s="84" t="b">
        <v>0</v>
      </c>
      <c r="K1109" s="84" t="b">
        <v>0</v>
      </c>
      <c r="L1109" s="84" t="b">
        <v>0</v>
      </c>
    </row>
    <row r="1110" spans="1:12" ht="15">
      <c r="A1110" s="84" t="s">
        <v>4821</v>
      </c>
      <c r="B1110" s="84" t="s">
        <v>4822</v>
      </c>
      <c r="C1110" s="84">
        <v>2</v>
      </c>
      <c r="D1110" s="118">
        <v>0</v>
      </c>
      <c r="E1110" s="118">
        <v>1.2174839442139063</v>
      </c>
      <c r="F1110" s="84" t="s">
        <v>3676</v>
      </c>
      <c r="G1110" s="84" t="b">
        <v>0</v>
      </c>
      <c r="H1110" s="84" t="b">
        <v>0</v>
      </c>
      <c r="I1110" s="84" t="b">
        <v>0</v>
      </c>
      <c r="J1110" s="84" t="b">
        <v>0</v>
      </c>
      <c r="K1110" s="84" t="b">
        <v>0</v>
      </c>
      <c r="L1110" s="84" t="b">
        <v>0</v>
      </c>
    </row>
    <row r="1111" spans="1:12" ht="15">
      <c r="A1111" s="84" t="s">
        <v>4822</v>
      </c>
      <c r="B1111" s="84" t="s">
        <v>4823</v>
      </c>
      <c r="C1111" s="84">
        <v>2</v>
      </c>
      <c r="D1111" s="118">
        <v>0</v>
      </c>
      <c r="E1111" s="118">
        <v>1.2174839442139063</v>
      </c>
      <c r="F1111" s="84" t="s">
        <v>3676</v>
      </c>
      <c r="G1111" s="84" t="b">
        <v>0</v>
      </c>
      <c r="H1111" s="84" t="b">
        <v>0</v>
      </c>
      <c r="I1111" s="84" t="b">
        <v>0</v>
      </c>
      <c r="J1111" s="84" t="b">
        <v>0</v>
      </c>
      <c r="K1111" s="84" t="b">
        <v>0</v>
      </c>
      <c r="L1111" s="84" t="b">
        <v>0</v>
      </c>
    </row>
    <row r="1112" spans="1:12" ht="15">
      <c r="A1112" s="84" t="s">
        <v>4823</v>
      </c>
      <c r="B1112" s="84" t="s">
        <v>4824</v>
      </c>
      <c r="C1112" s="84">
        <v>2</v>
      </c>
      <c r="D1112" s="118">
        <v>0</v>
      </c>
      <c r="E1112" s="118">
        <v>1.2174839442139063</v>
      </c>
      <c r="F1112" s="84" t="s">
        <v>3676</v>
      </c>
      <c r="G1112" s="84" t="b">
        <v>0</v>
      </c>
      <c r="H1112" s="84" t="b">
        <v>0</v>
      </c>
      <c r="I1112" s="84" t="b">
        <v>0</v>
      </c>
      <c r="J1112" s="84" t="b">
        <v>0</v>
      </c>
      <c r="K1112" s="84" t="b">
        <v>0</v>
      </c>
      <c r="L1112" s="84" t="b">
        <v>0</v>
      </c>
    </row>
    <row r="1113" spans="1:12" ht="15">
      <c r="A1113" s="84" t="s">
        <v>4824</v>
      </c>
      <c r="B1113" s="84" t="s">
        <v>3853</v>
      </c>
      <c r="C1113" s="84">
        <v>2</v>
      </c>
      <c r="D1113" s="118">
        <v>0</v>
      </c>
      <c r="E1113" s="118">
        <v>1.2174839442139063</v>
      </c>
      <c r="F1113" s="84" t="s">
        <v>3676</v>
      </c>
      <c r="G1113" s="84" t="b">
        <v>0</v>
      </c>
      <c r="H1113" s="84" t="b">
        <v>0</v>
      </c>
      <c r="I1113" s="84" t="b">
        <v>0</v>
      </c>
      <c r="J1113" s="84" t="b">
        <v>0</v>
      </c>
      <c r="K1113" s="84" t="b">
        <v>0</v>
      </c>
      <c r="L1113" s="84" t="b">
        <v>0</v>
      </c>
    </row>
    <row r="1114" spans="1:12" ht="15">
      <c r="A1114" s="84" t="s">
        <v>3853</v>
      </c>
      <c r="B1114" s="84" t="s">
        <v>3818</v>
      </c>
      <c r="C1114" s="84">
        <v>2</v>
      </c>
      <c r="D1114" s="118">
        <v>0</v>
      </c>
      <c r="E1114" s="118">
        <v>1.2174839442139063</v>
      </c>
      <c r="F1114" s="84" t="s">
        <v>3676</v>
      </c>
      <c r="G1114" s="84" t="b">
        <v>0</v>
      </c>
      <c r="H1114" s="84" t="b">
        <v>0</v>
      </c>
      <c r="I1114" s="84" t="b">
        <v>0</v>
      </c>
      <c r="J1114" s="84" t="b">
        <v>0</v>
      </c>
      <c r="K1114" s="84" t="b">
        <v>0</v>
      </c>
      <c r="L1114" s="84" t="b">
        <v>0</v>
      </c>
    </row>
    <row r="1115" spans="1:12" ht="15">
      <c r="A1115" s="84" t="s">
        <v>3818</v>
      </c>
      <c r="B1115" s="84" t="s">
        <v>4825</v>
      </c>
      <c r="C1115" s="84">
        <v>2</v>
      </c>
      <c r="D1115" s="118">
        <v>0</v>
      </c>
      <c r="E1115" s="118">
        <v>1.2174839442139063</v>
      </c>
      <c r="F1115" s="84" t="s">
        <v>3676</v>
      </c>
      <c r="G1115" s="84" t="b">
        <v>0</v>
      </c>
      <c r="H1115" s="84" t="b">
        <v>0</v>
      </c>
      <c r="I1115" s="84" t="b">
        <v>0</v>
      </c>
      <c r="J1115" s="84" t="b">
        <v>0</v>
      </c>
      <c r="K1115" s="84" t="b">
        <v>0</v>
      </c>
      <c r="L1115" s="84" t="b">
        <v>0</v>
      </c>
    </row>
    <row r="1116" spans="1:12" ht="15">
      <c r="A1116" s="84" t="s">
        <v>4825</v>
      </c>
      <c r="B1116" s="84" t="s">
        <v>4826</v>
      </c>
      <c r="C1116" s="84">
        <v>2</v>
      </c>
      <c r="D1116" s="118">
        <v>0</v>
      </c>
      <c r="E1116" s="118">
        <v>1.2174839442139063</v>
      </c>
      <c r="F1116" s="84" t="s">
        <v>3676</v>
      </c>
      <c r="G1116" s="84" t="b">
        <v>0</v>
      </c>
      <c r="H1116" s="84" t="b">
        <v>0</v>
      </c>
      <c r="I1116" s="84" t="b">
        <v>0</v>
      </c>
      <c r="J1116" s="84" t="b">
        <v>0</v>
      </c>
      <c r="K1116" s="84" t="b">
        <v>0</v>
      </c>
      <c r="L1116" s="84" t="b">
        <v>0</v>
      </c>
    </row>
    <row r="1117" spans="1:12" ht="15">
      <c r="A1117" s="84" t="s">
        <v>4826</v>
      </c>
      <c r="B1117" s="84" t="s">
        <v>4827</v>
      </c>
      <c r="C1117" s="84">
        <v>2</v>
      </c>
      <c r="D1117" s="118">
        <v>0</v>
      </c>
      <c r="E1117" s="118">
        <v>1.2174839442139063</v>
      </c>
      <c r="F1117" s="84" t="s">
        <v>3676</v>
      </c>
      <c r="G1117" s="84" t="b">
        <v>0</v>
      </c>
      <c r="H1117" s="84" t="b">
        <v>0</v>
      </c>
      <c r="I1117" s="84" t="b">
        <v>0</v>
      </c>
      <c r="J1117" s="84" t="b">
        <v>0</v>
      </c>
      <c r="K1117" s="84" t="b">
        <v>0</v>
      </c>
      <c r="L1117" s="84" t="b">
        <v>0</v>
      </c>
    </row>
    <row r="1118" spans="1:12" ht="15">
      <c r="A1118" s="84" t="s">
        <v>3818</v>
      </c>
      <c r="B1118" s="84" t="s">
        <v>4499</v>
      </c>
      <c r="C1118" s="84">
        <v>8</v>
      </c>
      <c r="D1118" s="118">
        <v>0.0026232062793528866</v>
      </c>
      <c r="E1118" s="118">
        <v>1.16192230286147</v>
      </c>
      <c r="F1118" s="84" t="s">
        <v>3677</v>
      </c>
      <c r="G1118" s="84" t="b">
        <v>0</v>
      </c>
      <c r="H1118" s="84" t="b">
        <v>0</v>
      </c>
      <c r="I1118" s="84" t="b">
        <v>0</v>
      </c>
      <c r="J1118" s="84" t="b">
        <v>0</v>
      </c>
      <c r="K1118" s="84" t="b">
        <v>0</v>
      </c>
      <c r="L1118" s="84" t="b">
        <v>0</v>
      </c>
    </row>
    <row r="1119" spans="1:12" ht="15">
      <c r="A1119" s="84" t="s">
        <v>4835</v>
      </c>
      <c r="B1119" s="84" t="s">
        <v>4698</v>
      </c>
      <c r="C1119" s="84">
        <v>2</v>
      </c>
      <c r="D1119" s="118">
        <v>0.008374519407376201</v>
      </c>
      <c r="E1119" s="118">
        <v>1.6901960800285136</v>
      </c>
      <c r="F1119" s="84" t="s">
        <v>3677</v>
      </c>
      <c r="G1119" s="84" t="b">
        <v>0</v>
      </c>
      <c r="H1119" s="84" t="b">
        <v>0</v>
      </c>
      <c r="I1119" s="84" t="b">
        <v>0</v>
      </c>
      <c r="J1119" s="84" t="b">
        <v>0</v>
      </c>
      <c r="K1119" s="84" t="b">
        <v>0</v>
      </c>
      <c r="L1119" s="84" t="b">
        <v>0</v>
      </c>
    </row>
    <row r="1120" spans="1:12" ht="15">
      <c r="A1120" s="84" t="s">
        <v>4702</v>
      </c>
      <c r="B1120" s="84" t="s">
        <v>3840</v>
      </c>
      <c r="C1120" s="84">
        <v>3</v>
      </c>
      <c r="D1120" s="118">
        <v>0</v>
      </c>
      <c r="E1120" s="118">
        <v>1.0791812460476249</v>
      </c>
      <c r="F1120" s="84" t="s">
        <v>3678</v>
      </c>
      <c r="G1120" s="84" t="b">
        <v>0</v>
      </c>
      <c r="H1120" s="84" t="b">
        <v>0</v>
      </c>
      <c r="I1120" s="84" t="b">
        <v>0</v>
      </c>
      <c r="J1120" s="84" t="b">
        <v>0</v>
      </c>
      <c r="K1120" s="84" t="b">
        <v>0</v>
      </c>
      <c r="L1120" s="84" t="b">
        <v>0</v>
      </c>
    </row>
    <row r="1121" spans="1:12" ht="15">
      <c r="A1121" s="84" t="s">
        <v>3840</v>
      </c>
      <c r="B1121" s="84" t="s">
        <v>3818</v>
      </c>
      <c r="C1121" s="84">
        <v>3</v>
      </c>
      <c r="D1121" s="118">
        <v>0</v>
      </c>
      <c r="E1121" s="118">
        <v>1.0791812460476249</v>
      </c>
      <c r="F1121" s="84" t="s">
        <v>3678</v>
      </c>
      <c r="G1121" s="84" t="b">
        <v>0</v>
      </c>
      <c r="H1121" s="84" t="b">
        <v>0</v>
      </c>
      <c r="I1121" s="84" t="b">
        <v>0</v>
      </c>
      <c r="J1121" s="84" t="b">
        <v>0</v>
      </c>
      <c r="K1121" s="84" t="b">
        <v>0</v>
      </c>
      <c r="L1121" s="84" t="b">
        <v>0</v>
      </c>
    </row>
    <row r="1122" spans="1:12" ht="15">
      <c r="A1122" s="84" t="s">
        <v>3818</v>
      </c>
      <c r="B1122" s="84" t="s">
        <v>4626</v>
      </c>
      <c r="C1122" s="84">
        <v>3</v>
      </c>
      <c r="D1122" s="118">
        <v>0</v>
      </c>
      <c r="E1122" s="118">
        <v>1.0791812460476249</v>
      </c>
      <c r="F1122" s="84" t="s">
        <v>3678</v>
      </c>
      <c r="G1122" s="84" t="b">
        <v>0</v>
      </c>
      <c r="H1122" s="84" t="b">
        <v>0</v>
      </c>
      <c r="I1122" s="84" t="b">
        <v>0</v>
      </c>
      <c r="J1122" s="84" t="b">
        <v>0</v>
      </c>
      <c r="K1122" s="84" t="b">
        <v>0</v>
      </c>
      <c r="L1122" s="84" t="b">
        <v>0</v>
      </c>
    </row>
    <row r="1123" spans="1:12" ht="15">
      <c r="A1123" s="84" t="s">
        <v>4703</v>
      </c>
      <c r="B1123" s="84" t="s">
        <v>4704</v>
      </c>
      <c r="C1123" s="84">
        <v>3</v>
      </c>
      <c r="D1123" s="118">
        <v>0</v>
      </c>
      <c r="E1123" s="118">
        <v>1.0791812460476249</v>
      </c>
      <c r="F1123" s="84" t="s">
        <v>3678</v>
      </c>
      <c r="G1123" s="84" t="b">
        <v>0</v>
      </c>
      <c r="H1123" s="84" t="b">
        <v>0</v>
      </c>
      <c r="I1123" s="84" t="b">
        <v>0</v>
      </c>
      <c r="J1123" s="84" t="b">
        <v>0</v>
      </c>
      <c r="K1123" s="84" t="b">
        <v>0</v>
      </c>
      <c r="L1123" s="84" t="b">
        <v>0</v>
      </c>
    </row>
    <row r="1124" spans="1:12" ht="15">
      <c r="A1124" s="84" t="s">
        <v>4705</v>
      </c>
      <c r="B1124" s="84" t="s">
        <v>4706</v>
      </c>
      <c r="C1124" s="84">
        <v>3</v>
      </c>
      <c r="D1124" s="118">
        <v>0</v>
      </c>
      <c r="E1124" s="118">
        <v>1.0791812460476249</v>
      </c>
      <c r="F1124" s="84" t="s">
        <v>3678</v>
      </c>
      <c r="G1124" s="84" t="b">
        <v>0</v>
      </c>
      <c r="H1124" s="84" t="b">
        <v>0</v>
      </c>
      <c r="I1124" s="84" t="b">
        <v>0</v>
      </c>
      <c r="J1124" s="84" t="b">
        <v>0</v>
      </c>
      <c r="K1124" s="84" t="b">
        <v>0</v>
      </c>
      <c r="L1124" s="84" t="b">
        <v>0</v>
      </c>
    </row>
    <row r="1125" spans="1:12" ht="15">
      <c r="A1125" s="84" t="s">
        <v>4847</v>
      </c>
      <c r="B1125" s="84" t="s">
        <v>4848</v>
      </c>
      <c r="C1125" s="84">
        <v>2</v>
      </c>
      <c r="D1125" s="118">
        <v>0.009030320977214422</v>
      </c>
      <c r="E1125" s="118">
        <v>1.255272505103306</v>
      </c>
      <c r="F1125" s="84" t="s">
        <v>3678</v>
      </c>
      <c r="G1125" s="84" t="b">
        <v>0</v>
      </c>
      <c r="H1125" s="84" t="b">
        <v>0</v>
      </c>
      <c r="I1125" s="84" t="b">
        <v>0</v>
      </c>
      <c r="J1125" s="84" t="b">
        <v>0</v>
      </c>
      <c r="K1125" s="84" t="b">
        <v>0</v>
      </c>
      <c r="L1125" s="84" t="b">
        <v>0</v>
      </c>
    </row>
    <row r="1126" spans="1:12" ht="15">
      <c r="A1126" s="84" t="s">
        <v>4848</v>
      </c>
      <c r="B1126" s="84" t="s">
        <v>4702</v>
      </c>
      <c r="C1126" s="84">
        <v>2</v>
      </c>
      <c r="D1126" s="118">
        <v>0.009030320977214422</v>
      </c>
      <c r="E1126" s="118">
        <v>1.0791812460476249</v>
      </c>
      <c r="F1126" s="84" t="s">
        <v>3678</v>
      </c>
      <c r="G1126" s="84" t="b">
        <v>0</v>
      </c>
      <c r="H1126" s="84" t="b">
        <v>0</v>
      </c>
      <c r="I1126" s="84" t="b">
        <v>0</v>
      </c>
      <c r="J1126" s="84" t="b">
        <v>0</v>
      </c>
      <c r="K1126" s="84" t="b">
        <v>0</v>
      </c>
      <c r="L1126" s="84" t="b">
        <v>0</v>
      </c>
    </row>
    <row r="1127" spans="1:12" ht="15">
      <c r="A1127" s="84" t="s">
        <v>4626</v>
      </c>
      <c r="B1127" s="84" t="s">
        <v>4849</v>
      </c>
      <c r="C1127" s="84">
        <v>2</v>
      </c>
      <c r="D1127" s="118">
        <v>0.009030320977214422</v>
      </c>
      <c r="E1127" s="118">
        <v>1.0791812460476249</v>
      </c>
      <c r="F1127" s="84" t="s">
        <v>3678</v>
      </c>
      <c r="G1127" s="84" t="b">
        <v>0</v>
      </c>
      <c r="H1127" s="84" t="b">
        <v>0</v>
      </c>
      <c r="I1127" s="84" t="b">
        <v>0</v>
      </c>
      <c r="J1127" s="84" t="b">
        <v>0</v>
      </c>
      <c r="K1127" s="84" t="b">
        <v>0</v>
      </c>
      <c r="L1127" s="84" t="b">
        <v>0</v>
      </c>
    </row>
    <row r="1128" spans="1:12" ht="15">
      <c r="A1128" s="84" t="s">
        <v>4849</v>
      </c>
      <c r="B1128" s="84" t="s">
        <v>4703</v>
      </c>
      <c r="C1128" s="84">
        <v>2</v>
      </c>
      <c r="D1128" s="118">
        <v>0.009030320977214422</v>
      </c>
      <c r="E1128" s="118">
        <v>1.0791812460476249</v>
      </c>
      <c r="F1128" s="84" t="s">
        <v>3678</v>
      </c>
      <c r="G1128" s="84" t="b">
        <v>0</v>
      </c>
      <c r="H1128" s="84" t="b">
        <v>0</v>
      </c>
      <c r="I1128" s="84" t="b">
        <v>0</v>
      </c>
      <c r="J1128" s="84" t="b">
        <v>0</v>
      </c>
      <c r="K1128" s="84" t="b">
        <v>0</v>
      </c>
      <c r="L1128" s="84" t="b">
        <v>0</v>
      </c>
    </row>
    <row r="1129" spans="1:12" ht="15">
      <c r="A1129" s="84" t="s">
        <v>4704</v>
      </c>
      <c r="B1129" s="84" t="s">
        <v>4850</v>
      </c>
      <c r="C1129" s="84">
        <v>2</v>
      </c>
      <c r="D1129" s="118">
        <v>0.009030320977214422</v>
      </c>
      <c r="E1129" s="118">
        <v>1.0791812460476249</v>
      </c>
      <c r="F1129" s="84" t="s">
        <v>3678</v>
      </c>
      <c r="G1129" s="84" t="b">
        <v>0</v>
      </c>
      <c r="H1129" s="84" t="b">
        <v>0</v>
      </c>
      <c r="I1129" s="84" t="b">
        <v>0</v>
      </c>
      <c r="J1129" s="84" t="b">
        <v>0</v>
      </c>
      <c r="K1129" s="84" t="b">
        <v>0</v>
      </c>
      <c r="L1129" s="84" t="b">
        <v>0</v>
      </c>
    </row>
    <row r="1130" spans="1:12" ht="15">
      <c r="A1130" s="84" t="s">
        <v>4850</v>
      </c>
      <c r="B1130" s="84" t="s">
        <v>4705</v>
      </c>
      <c r="C1130" s="84">
        <v>2</v>
      </c>
      <c r="D1130" s="118">
        <v>0.009030320977214422</v>
      </c>
      <c r="E1130" s="118">
        <v>1.0791812460476249</v>
      </c>
      <c r="F1130" s="84" t="s">
        <v>3678</v>
      </c>
      <c r="G1130" s="84" t="b">
        <v>0</v>
      </c>
      <c r="H1130" s="84" t="b">
        <v>0</v>
      </c>
      <c r="I1130" s="84" t="b">
        <v>0</v>
      </c>
      <c r="J1130" s="84" t="b">
        <v>0</v>
      </c>
      <c r="K1130" s="84" t="b">
        <v>0</v>
      </c>
      <c r="L1130" s="84" t="b">
        <v>0</v>
      </c>
    </row>
    <row r="1131" spans="1:12" ht="15">
      <c r="A1131" s="84" t="s">
        <v>4700</v>
      </c>
      <c r="B1131" s="84" t="s">
        <v>4708</v>
      </c>
      <c r="C1131" s="84">
        <v>2</v>
      </c>
      <c r="D1131" s="118">
        <v>0.009518446435442229</v>
      </c>
      <c r="E1131" s="118">
        <v>1.2304489213782739</v>
      </c>
      <c r="F1131" s="84" t="s">
        <v>3679</v>
      </c>
      <c r="G1131" s="84" t="b">
        <v>0</v>
      </c>
      <c r="H1131" s="84" t="b">
        <v>0</v>
      </c>
      <c r="I1131" s="84" t="b">
        <v>0</v>
      </c>
      <c r="J1131" s="84" t="b">
        <v>0</v>
      </c>
      <c r="K1131" s="84" t="b">
        <v>0</v>
      </c>
      <c r="L1131" s="84" t="b">
        <v>0</v>
      </c>
    </row>
    <row r="1132" spans="1:12" ht="15">
      <c r="A1132" s="84" t="s">
        <v>4708</v>
      </c>
      <c r="B1132" s="84" t="s">
        <v>3784</v>
      </c>
      <c r="C1132" s="84">
        <v>2</v>
      </c>
      <c r="D1132" s="118">
        <v>0.009518446435442229</v>
      </c>
      <c r="E1132" s="118">
        <v>1.2304489213782739</v>
      </c>
      <c r="F1132" s="84" t="s">
        <v>3679</v>
      </c>
      <c r="G1132" s="84" t="b">
        <v>0</v>
      </c>
      <c r="H1132" s="84" t="b">
        <v>0</v>
      </c>
      <c r="I1132" s="84" t="b">
        <v>0</v>
      </c>
      <c r="J1132" s="84" t="b">
        <v>0</v>
      </c>
      <c r="K1132" s="84" t="b">
        <v>0</v>
      </c>
      <c r="L1132" s="84" t="b">
        <v>0</v>
      </c>
    </row>
    <row r="1133" spans="1:12" ht="15">
      <c r="A1133" s="84" t="s">
        <v>3784</v>
      </c>
      <c r="B1133" s="84" t="s">
        <v>4859</v>
      </c>
      <c r="C1133" s="84">
        <v>2</v>
      </c>
      <c r="D1133" s="118">
        <v>0.009518446435442229</v>
      </c>
      <c r="E1133" s="118">
        <v>1.2304489213782739</v>
      </c>
      <c r="F1133" s="84" t="s">
        <v>3679</v>
      </c>
      <c r="G1133" s="84" t="b">
        <v>0</v>
      </c>
      <c r="H1133" s="84" t="b">
        <v>0</v>
      </c>
      <c r="I1133" s="84" t="b">
        <v>0</v>
      </c>
      <c r="J1133" s="84" t="b">
        <v>0</v>
      </c>
      <c r="K1133" s="84" t="b">
        <v>0</v>
      </c>
      <c r="L1133" s="84" t="b">
        <v>0</v>
      </c>
    </row>
    <row r="1134" spans="1:12" ht="15">
      <c r="A1134" s="84" t="s">
        <v>4859</v>
      </c>
      <c r="B1134" s="84" t="s">
        <v>4860</v>
      </c>
      <c r="C1134" s="84">
        <v>2</v>
      </c>
      <c r="D1134" s="118">
        <v>0.009518446435442229</v>
      </c>
      <c r="E1134" s="118">
        <v>1.2304489213782739</v>
      </c>
      <c r="F1134" s="84" t="s">
        <v>3679</v>
      </c>
      <c r="G1134" s="84" t="b">
        <v>0</v>
      </c>
      <c r="H1134" s="84" t="b">
        <v>0</v>
      </c>
      <c r="I1134" s="84" t="b">
        <v>0</v>
      </c>
      <c r="J1134" s="84" t="b">
        <v>0</v>
      </c>
      <c r="K1134" s="84" t="b">
        <v>0</v>
      </c>
      <c r="L1134" s="84" t="b">
        <v>0</v>
      </c>
    </row>
    <row r="1135" spans="1:12" ht="15">
      <c r="A1135" s="84" t="s">
        <v>4860</v>
      </c>
      <c r="B1135" s="84" t="s">
        <v>4709</v>
      </c>
      <c r="C1135" s="84">
        <v>2</v>
      </c>
      <c r="D1135" s="118">
        <v>0.009518446435442229</v>
      </c>
      <c r="E1135" s="118">
        <v>1.2304489213782739</v>
      </c>
      <c r="F1135" s="84" t="s">
        <v>3679</v>
      </c>
      <c r="G1135" s="84" t="b">
        <v>0</v>
      </c>
      <c r="H1135" s="84" t="b">
        <v>0</v>
      </c>
      <c r="I1135" s="84" t="b">
        <v>0</v>
      </c>
      <c r="J1135" s="84" t="b">
        <v>0</v>
      </c>
      <c r="K1135" s="84" t="b">
        <v>0</v>
      </c>
      <c r="L1135" s="84" t="b">
        <v>0</v>
      </c>
    </row>
    <row r="1136" spans="1:12" ht="15">
      <c r="A1136" s="84" t="s">
        <v>4709</v>
      </c>
      <c r="B1136" s="84" t="s">
        <v>4630</v>
      </c>
      <c r="C1136" s="84">
        <v>2</v>
      </c>
      <c r="D1136" s="118">
        <v>0.009518446435442229</v>
      </c>
      <c r="E1136" s="118">
        <v>1.2304489213782739</v>
      </c>
      <c r="F1136" s="84" t="s">
        <v>3679</v>
      </c>
      <c r="G1136" s="84" t="b">
        <v>0</v>
      </c>
      <c r="H1136" s="84" t="b">
        <v>0</v>
      </c>
      <c r="I1136" s="84" t="b">
        <v>0</v>
      </c>
      <c r="J1136" s="84" t="b">
        <v>0</v>
      </c>
      <c r="K1136" s="84" t="b">
        <v>0</v>
      </c>
      <c r="L1136" s="84" t="b">
        <v>0</v>
      </c>
    </row>
    <row r="1137" spans="1:12" ht="15">
      <c r="A1137" s="84" t="s">
        <v>4630</v>
      </c>
      <c r="B1137" s="84" t="s">
        <v>3822</v>
      </c>
      <c r="C1137" s="84">
        <v>2</v>
      </c>
      <c r="D1137" s="118">
        <v>0.009518446435442229</v>
      </c>
      <c r="E1137" s="118">
        <v>1.2304489213782739</v>
      </c>
      <c r="F1137" s="84" t="s">
        <v>3679</v>
      </c>
      <c r="G1137" s="84" t="b">
        <v>0</v>
      </c>
      <c r="H1137" s="84" t="b">
        <v>0</v>
      </c>
      <c r="I1137" s="84" t="b">
        <v>0</v>
      </c>
      <c r="J1137" s="84" t="b">
        <v>0</v>
      </c>
      <c r="K1137" s="84" t="b">
        <v>0</v>
      </c>
      <c r="L1137" s="84" t="b">
        <v>0</v>
      </c>
    </row>
    <row r="1138" spans="1:12" ht="15">
      <c r="A1138" s="84" t="s">
        <v>3822</v>
      </c>
      <c r="B1138" s="84" t="s">
        <v>3819</v>
      </c>
      <c r="C1138" s="84">
        <v>2</v>
      </c>
      <c r="D1138" s="118">
        <v>0.009518446435442229</v>
      </c>
      <c r="E1138" s="118">
        <v>1.2304489213782739</v>
      </c>
      <c r="F1138" s="84" t="s">
        <v>3679</v>
      </c>
      <c r="G1138" s="84" t="b">
        <v>0</v>
      </c>
      <c r="H1138" s="84" t="b">
        <v>0</v>
      </c>
      <c r="I1138" s="84" t="b">
        <v>0</v>
      </c>
      <c r="J1138" s="84" t="b">
        <v>0</v>
      </c>
      <c r="K1138" s="84" t="b">
        <v>0</v>
      </c>
      <c r="L1138" s="84" t="b">
        <v>0</v>
      </c>
    </row>
    <row r="1139" spans="1:12" ht="15">
      <c r="A1139" s="84" t="s">
        <v>3819</v>
      </c>
      <c r="B1139" s="84" t="s">
        <v>3818</v>
      </c>
      <c r="C1139" s="84">
        <v>2</v>
      </c>
      <c r="D1139" s="118">
        <v>0.009518446435442229</v>
      </c>
      <c r="E1139" s="118">
        <v>1.0543576623225925</v>
      </c>
      <c r="F1139" s="84" t="s">
        <v>3679</v>
      </c>
      <c r="G1139" s="84" t="b">
        <v>0</v>
      </c>
      <c r="H1139" s="84" t="b">
        <v>0</v>
      </c>
      <c r="I1139" s="84" t="b">
        <v>0</v>
      </c>
      <c r="J1139" s="84" t="b">
        <v>0</v>
      </c>
      <c r="K1139" s="84" t="b">
        <v>0</v>
      </c>
      <c r="L1139" s="84" t="b">
        <v>0</v>
      </c>
    </row>
    <row r="1140" spans="1:12" ht="15">
      <c r="A1140" s="84" t="s">
        <v>3818</v>
      </c>
      <c r="B1140" s="84" t="s">
        <v>4605</v>
      </c>
      <c r="C1140" s="84">
        <v>2</v>
      </c>
      <c r="D1140" s="118">
        <v>0.009518446435442229</v>
      </c>
      <c r="E1140" s="118">
        <v>1.0543576623225925</v>
      </c>
      <c r="F1140" s="84" t="s">
        <v>3679</v>
      </c>
      <c r="G1140" s="84" t="b">
        <v>0</v>
      </c>
      <c r="H1140" s="84" t="b">
        <v>0</v>
      </c>
      <c r="I1140" s="84" t="b">
        <v>0</v>
      </c>
      <c r="J1140" s="84" t="b">
        <v>0</v>
      </c>
      <c r="K1140" s="84" t="b">
        <v>0</v>
      </c>
      <c r="L1140" s="84" t="b">
        <v>0</v>
      </c>
    </row>
    <row r="1141" spans="1:12" ht="15">
      <c r="A1141" s="84" t="s">
        <v>4605</v>
      </c>
      <c r="B1141" s="84" t="s">
        <v>4477</v>
      </c>
      <c r="C1141" s="84">
        <v>2</v>
      </c>
      <c r="D1141" s="118">
        <v>0.009518446435442229</v>
      </c>
      <c r="E1141" s="118">
        <v>1.0543576623225925</v>
      </c>
      <c r="F1141" s="84" t="s">
        <v>3679</v>
      </c>
      <c r="G1141" s="84" t="b">
        <v>0</v>
      </c>
      <c r="H1141" s="84" t="b">
        <v>0</v>
      </c>
      <c r="I1141" s="84" t="b">
        <v>0</v>
      </c>
      <c r="J1141" s="84" t="b">
        <v>0</v>
      </c>
      <c r="K1141" s="84" t="b">
        <v>0</v>
      </c>
      <c r="L1141" s="84" t="b">
        <v>0</v>
      </c>
    </row>
    <row r="1142" spans="1:12" ht="15">
      <c r="A1142" s="84" t="s">
        <v>3771</v>
      </c>
      <c r="B1142" s="84" t="s">
        <v>3851</v>
      </c>
      <c r="C1142" s="84">
        <v>4</v>
      </c>
      <c r="D1142" s="118">
        <v>0</v>
      </c>
      <c r="E1142" s="118">
        <v>0.9542425094393249</v>
      </c>
      <c r="F1142" s="84" t="s">
        <v>3684</v>
      </c>
      <c r="G1142" s="84" t="b">
        <v>0</v>
      </c>
      <c r="H1142" s="84" t="b">
        <v>0</v>
      </c>
      <c r="I1142" s="84" t="b">
        <v>0</v>
      </c>
      <c r="J1142" s="84" t="b">
        <v>0</v>
      </c>
      <c r="K1142" s="84" t="b">
        <v>0</v>
      </c>
      <c r="L1142" s="84" t="b">
        <v>0</v>
      </c>
    </row>
    <row r="1143" spans="1:12" ht="15">
      <c r="A1143" s="84" t="s">
        <v>4908</v>
      </c>
      <c r="B1143" s="84" t="s">
        <v>3865</v>
      </c>
      <c r="C1143" s="84">
        <v>2</v>
      </c>
      <c r="D1143" s="118">
        <v>0.01505149978319906</v>
      </c>
      <c r="E1143" s="118">
        <v>1.255272505103306</v>
      </c>
      <c r="F1143" s="84" t="s">
        <v>3684</v>
      </c>
      <c r="G1143" s="84" t="b">
        <v>0</v>
      </c>
      <c r="H1143" s="84" t="b">
        <v>0</v>
      </c>
      <c r="I1143" s="84" t="b">
        <v>0</v>
      </c>
      <c r="J1143" s="84" t="b">
        <v>0</v>
      </c>
      <c r="K1143" s="84" t="b">
        <v>0</v>
      </c>
      <c r="L1143" s="84" t="b">
        <v>0</v>
      </c>
    </row>
    <row r="1144" spans="1:12" ht="15">
      <c r="A1144" s="84" t="s">
        <v>3865</v>
      </c>
      <c r="B1144" s="84" t="s">
        <v>4909</v>
      </c>
      <c r="C1144" s="84">
        <v>2</v>
      </c>
      <c r="D1144" s="118">
        <v>0.01505149978319906</v>
      </c>
      <c r="E1144" s="118">
        <v>1.255272505103306</v>
      </c>
      <c r="F1144" s="84" t="s">
        <v>3684</v>
      </c>
      <c r="G1144" s="84" t="b">
        <v>0</v>
      </c>
      <c r="H1144" s="84" t="b">
        <v>0</v>
      </c>
      <c r="I1144" s="84" t="b">
        <v>0</v>
      </c>
      <c r="J1144" s="84" t="b">
        <v>0</v>
      </c>
      <c r="K1144" s="84" t="b">
        <v>0</v>
      </c>
      <c r="L1144" s="84" t="b">
        <v>0</v>
      </c>
    </row>
    <row r="1145" spans="1:12" ht="15">
      <c r="A1145" s="84" t="s">
        <v>4909</v>
      </c>
      <c r="B1145" s="84" t="s">
        <v>3840</v>
      </c>
      <c r="C1145" s="84">
        <v>2</v>
      </c>
      <c r="D1145" s="118">
        <v>0.01505149978319906</v>
      </c>
      <c r="E1145" s="118">
        <v>0.9542425094393249</v>
      </c>
      <c r="F1145" s="84" t="s">
        <v>3684</v>
      </c>
      <c r="G1145" s="84" t="b">
        <v>0</v>
      </c>
      <c r="H1145" s="84" t="b">
        <v>0</v>
      </c>
      <c r="I1145" s="84" t="b">
        <v>0</v>
      </c>
      <c r="J1145" s="84" t="b">
        <v>0</v>
      </c>
      <c r="K1145" s="84" t="b">
        <v>0</v>
      </c>
      <c r="L1145" s="84" t="b">
        <v>0</v>
      </c>
    </row>
    <row r="1146" spans="1:12" ht="15">
      <c r="A1146" s="84" t="s">
        <v>3840</v>
      </c>
      <c r="B1146" s="84" t="s">
        <v>4477</v>
      </c>
      <c r="C1146" s="84">
        <v>2</v>
      </c>
      <c r="D1146" s="118">
        <v>0.01505149978319906</v>
      </c>
      <c r="E1146" s="118">
        <v>0.6532125137753437</v>
      </c>
      <c r="F1146" s="84" t="s">
        <v>3684</v>
      </c>
      <c r="G1146" s="84" t="b">
        <v>0</v>
      </c>
      <c r="H1146" s="84" t="b">
        <v>0</v>
      </c>
      <c r="I1146" s="84" t="b">
        <v>0</v>
      </c>
      <c r="J1146" s="84" t="b">
        <v>0</v>
      </c>
      <c r="K1146" s="84" t="b">
        <v>0</v>
      </c>
      <c r="L1146" s="84" t="b">
        <v>0</v>
      </c>
    </row>
    <row r="1147" spans="1:12" ht="15">
      <c r="A1147" s="84" t="s">
        <v>4477</v>
      </c>
      <c r="B1147" s="84" t="s">
        <v>3771</v>
      </c>
      <c r="C1147" s="84">
        <v>2</v>
      </c>
      <c r="D1147" s="118">
        <v>0.01505149978319906</v>
      </c>
      <c r="E1147" s="118">
        <v>0.9542425094393249</v>
      </c>
      <c r="F1147" s="84" t="s">
        <v>3684</v>
      </c>
      <c r="G1147" s="84" t="b">
        <v>0</v>
      </c>
      <c r="H1147" s="84" t="b">
        <v>0</v>
      </c>
      <c r="I1147" s="84" t="b">
        <v>0</v>
      </c>
      <c r="J1147" s="84" t="b">
        <v>0</v>
      </c>
      <c r="K1147" s="84" t="b">
        <v>0</v>
      </c>
      <c r="L1147" s="84" t="b">
        <v>0</v>
      </c>
    </row>
    <row r="1148" spans="1:12" ht="15">
      <c r="A1148" s="84" t="s">
        <v>3851</v>
      </c>
      <c r="B1148" s="84" t="s">
        <v>3818</v>
      </c>
      <c r="C1148" s="84">
        <v>2</v>
      </c>
      <c r="D1148" s="118">
        <v>0.01505149978319906</v>
      </c>
      <c r="E1148" s="118">
        <v>0.6532125137753437</v>
      </c>
      <c r="F1148" s="84" t="s">
        <v>3684</v>
      </c>
      <c r="G1148" s="84" t="b">
        <v>0</v>
      </c>
      <c r="H1148" s="84" t="b">
        <v>0</v>
      </c>
      <c r="I1148" s="84" t="b">
        <v>0</v>
      </c>
      <c r="J1148" s="84" t="b">
        <v>0</v>
      </c>
      <c r="K1148" s="84" t="b">
        <v>0</v>
      </c>
      <c r="L1148" s="84" t="b">
        <v>0</v>
      </c>
    </row>
    <row r="1149" spans="1:12" ht="15">
      <c r="A1149" s="84" t="s">
        <v>4910</v>
      </c>
      <c r="B1149" s="84" t="s">
        <v>3758</v>
      </c>
      <c r="C1149" s="84">
        <v>2</v>
      </c>
      <c r="D1149" s="118">
        <v>0.01505149978319906</v>
      </c>
      <c r="E1149" s="118">
        <v>1.255272505103306</v>
      </c>
      <c r="F1149" s="84" t="s">
        <v>3684</v>
      </c>
      <c r="G1149" s="84" t="b">
        <v>0</v>
      </c>
      <c r="H1149" s="84" t="b">
        <v>0</v>
      </c>
      <c r="I1149" s="84" t="b">
        <v>0</v>
      </c>
      <c r="J1149" s="84" t="b">
        <v>0</v>
      </c>
      <c r="K1149" s="84" t="b">
        <v>0</v>
      </c>
      <c r="L1149" s="84" t="b">
        <v>0</v>
      </c>
    </row>
    <row r="1150" spans="1:12" ht="15">
      <c r="A1150" s="84" t="s">
        <v>3758</v>
      </c>
      <c r="B1150" s="84" t="s">
        <v>3771</v>
      </c>
      <c r="C1150" s="84">
        <v>2</v>
      </c>
      <c r="D1150" s="118">
        <v>0.01505149978319906</v>
      </c>
      <c r="E1150" s="118">
        <v>0.9542425094393249</v>
      </c>
      <c r="F1150" s="84" t="s">
        <v>3684</v>
      </c>
      <c r="G1150" s="84" t="b">
        <v>0</v>
      </c>
      <c r="H1150" s="84" t="b">
        <v>0</v>
      </c>
      <c r="I1150" s="84" t="b">
        <v>0</v>
      </c>
      <c r="J1150" s="84" t="b">
        <v>0</v>
      </c>
      <c r="K1150" s="84" t="b">
        <v>0</v>
      </c>
      <c r="L1150" s="84" t="b">
        <v>0</v>
      </c>
    </row>
    <row r="1151" spans="1:12" ht="15">
      <c r="A1151" s="84" t="s">
        <v>3851</v>
      </c>
      <c r="B1151" s="84" t="s">
        <v>4911</v>
      </c>
      <c r="C1151" s="84">
        <v>2</v>
      </c>
      <c r="D1151" s="118">
        <v>0.01505149978319906</v>
      </c>
      <c r="E1151" s="118">
        <v>0.9542425094393249</v>
      </c>
      <c r="F1151" s="84" t="s">
        <v>3684</v>
      </c>
      <c r="G1151" s="84" t="b">
        <v>0</v>
      </c>
      <c r="H1151" s="84" t="b">
        <v>0</v>
      </c>
      <c r="I1151" s="84" t="b">
        <v>0</v>
      </c>
      <c r="J1151" s="84" t="b">
        <v>1</v>
      </c>
      <c r="K1151" s="84" t="b">
        <v>0</v>
      </c>
      <c r="L1151" s="84" t="b">
        <v>0</v>
      </c>
    </row>
    <row r="1152" spans="1:12" ht="15">
      <c r="A1152" s="84" t="s">
        <v>4911</v>
      </c>
      <c r="B1152" s="84" t="s">
        <v>4912</v>
      </c>
      <c r="C1152" s="84">
        <v>2</v>
      </c>
      <c r="D1152" s="118">
        <v>0.01505149978319906</v>
      </c>
      <c r="E1152" s="118">
        <v>1.255272505103306</v>
      </c>
      <c r="F1152" s="84" t="s">
        <v>3684</v>
      </c>
      <c r="G1152" s="84" t="b">
        <v>1</v>
      </c>
      <c r="H1152" s="84" t="b">
        <v>0</v>
      </c>
      <c r="I1152" s="84" t="b">
        <v>0</v>
      </c>
      <c r="J1152" s="84" t="b">
        <v>0</v>
      </c>
      <c r="K1152" s="84" t="b">
        <v>0</v>
      </c>
      <c r="L1152" s="84" t="b">
        <v>0</v>
      </c>
    </row>
    <row r="1153" spans="1:12" ht="15">
      <c r="A1153" s="84" t="s">
        <v>4912</v>
      </c>
      <c r="B1153" s="84" t="s">
        <v>4630</v>
      </c>
      <c r="C1153" s="84">
        <v>2</v>
      </c>
      <c r="D1153" s="118">
        <v>0.01505149978319906</v>
      </c>
      <c r="E1153" s="118">
        <v>1.255272505103306</v>
      </c>
      <c r="F1153" s="84" t="s">
        <v>3684</v>
      </c>
      <c r="G1153" s="84" t="b">
        <v>0</v>
      </c>
      <c r="H1153" s="84" t="b">
        <v>0</v>
      </c>
      <c r="I1153" s="84" t="b">
        <v>0</v>
      </c>
      <c r="J1153" s="84" t="b">
        <v>0</v>
      </c>
      <c r="K1153" s="84" t="b">
        <v>0</v>
      </c>
      <c r="L1153" s="84" t="b">
        <v>0</v>
      </c>
    </row>
    <row r="1154" spans="1:12" ht="15">
      <c r="A1154" s="84" t="s">
        <v>4630</v>
      </c>
      <c r="B1154" s="84" t="s">
        <v>3819</v>
      </c>
      <c r="C1154" s="84">
        <v>2</v>
      </c>
      <c r="D1154" s="118">
        <v>0.01505149978319906</v>
      </c>
      <c r="E1154" s="118">
        <v>1.255272505103306</v>
      </c>
      <c r="F1154" s="84" t="s">
        <v>3684</v>
      </c>
      <c r="G1154" s="84" t="b">
        <v>0</v>
      </c>
      <c r="H1154" s="84" t="b">
        <v>0</v>
      </c>
      <c r="I1154" s="84" t="b">
        <v>0</v>
      </c>
      <c r="J1154" s="84" t="b">
        <v>0</v>
      </c>
      <c r="K1154" s="84" t="b">
        <v>0</v>
      </c>
      <c r="L1154" s="84" t="b">
        <v>0</v>
      </c>
    </row>
    <row r="1155" spans="1:12" ht="15">
      <c r="A1155" s="84" t="s">
        <v>3819</v>
      </c>
      <c r="B1155" s="84" t="s">
        <v>3840</v>
      </c>
      <c r="C1155" s="84">
        <v>2</v>
      </c>
      <c r="D1155" s="118">
        <v>0.01505149978319906</v>
      </c>
      <c r="E1155" s="118">
        <v>0.9542425094393249</v>
      </c>
      <c r="F1155" s="84" t="s">
        <v>3684</v>
      </c>
      <c r="G1155" s="84" t="b">
        <v>0</v>
      </c>
      <c r="H1155" s="84" t="b">
        <v>0</v>
      </c>
      <c r="I1155" s="84" t="b">
        <v>0</v>
      </c>
      <c r="J1155" s="84" t="b">
        <v>0</v>
      </c>
      <c r="K1155" s="84" t="b">
        <v>0</v>
      </c>
      <c r="L1155" s="84" t="b">
        <v>0</v>
      </c>
    </row>
    <row r="1156" spans="1:12" ht="15">
      <c r="A1156" s="84" t="s">
        <v>3840</v>
      </c>
      <c r="B1156" s="84" t="s">
        <v>3818</v>
      </c>
      <c r="C1156" s="84">
        <v>2</v>
      </c>
      <c r="D1156" s="118">
        <v>0.01505149978319906</v>
      </c>
      <c r="E1156" s="118">
        <v>0.6532125137753437</v>
      </c>
      <c r="F1156" s="84" t="s">
        <v>3684</v>
      </c>
      <c r="G1156" s="84" t="b">
        <v>0</v>
      </c>
      <c r="H1156" s="84" t="b">
        <v>0</v>
      </c>
      <c r="I1156" s="84" t="b">
        <v>0</v>
      </c>
      <c r="J1156" s="84" t="b">
        <v>0</v>
      </c>
      <c r="K1156" s="84" t="b">
        <v>0</v>
      </c>
      <c r="L1156" s="84" t="b">
        <v>0</v>
      </c>
    </row>
    <row r="1157" spans="1:12" ht="15">
      <c r="A1157" s="84" t="s">
        <v>3818</v>
      </c>
      <c r="B1157" s="84" t="s">
        <v>4477</v>
      </c>
      <c r="C1157" s="84">
        <v>2</v>
      </c>
      <c r="D1157" s="118">
        <v>0.01505149978319906</v>
      </c>
      <c r="E1157" s="118">
        <v>0.9542425094393249</v>
      </c>
      <c r="F1157" s="84" t="s">
        <v>3684</v>
      </c>
      <c r="G1157" s="84" t="b">
        <v>0</v>
      </c>
      <c r="H1157" s="84" t="b">
        <v>0</v>
      </c>
      <c r="I1157" s="84" t="b">
        <v>0</v>
      </c>
      <c r="J1157" s="84" t="b">
        <v>0</v>
      </c>
      <c r="K1157" s="84" t="b">
        <v>0</v>
      </c>
      <c r="L1157" s="84" t="b">
        <v>0</v>
      </c>
    </row>
    <row r="1158" spans="1:12" ht="15">
      <c r="A1158" s="84" t="s">
        <v>3818</v>
      </c>
      <c r="B1158" s="84" t="s">
        <v>4494</v>
      </c>
      <c r="C1158" s="84">
        <v>3</v>
      </c>
      <c r="D1158" s="118">
        <v>0</v>
      </c>
      <c r="E1158" s="118">
        <v>1.3290587192642247</v>
      </c>
      <c r="F1158" s="84" t="s">
        <v>3687</v>
      </c>
      <c r="G1158" s="84" t="b">
        <v>0</v>
      </c>
      <c r="H1158" s="84" t="b">
        <v>0</v>
      </c>
      <c r="I1158" s="84" t="b">
        <v>0</v>
      </c>
      <c r="J1158" s="84" t="b">
        <v>0</v>
      </c>
      <c r="K1158" s="84" t="b">
        <v>0</v>
      </c>
      <c r="L1158" s="84" t="b">
        <v>0</v>
      </c>
    </row>
    <row r="1159" spans="1:12" ht="15">
      <c r="A1159" s="84" t="s">
        <v>4934</v>
      </c>
      <c r="B1159" s="84" t="s">
        <v>4935</v>
      </c>
      <c r="C1159" s="84">
        <v>2</v>
      </c>
      <c r="D1159" s="118">
        <v>0.00525645549419944</v>
      </c>
      <c r="E1159" s="118">
        <v>1.505149978319906</v>
      </c>
      <c r="F1159" s="84" t="s">
        <v>3687</v>
      </c>
      <c r="G1159" s="84" t="b">
        <v>0</v>
      </c>
      <c r="H1159" s="84" t="b">
        <v>0</v>
      </c>
      <c r="I1159" s="84" t="b">
        <v>0</v>
      </c>
      <c r="J1159" s="84" t="b">
        <v>0</v>
      </c>
      <c r="K1159" s="84" t="b">
        <v>0</v>
      </c>
      <c r="L1159" s="84" t="b">
        <v>0</v>
      </c>
    </row>
    <row r="1160" spans="1:12" ht="15">
      <c r="A1160" s="84" t="s">
        <v>4935</v>
      </c>
      <c r="B1160" s="84" t="s">
        <v>4936</v>
      </c>
      <c r="C1160" s="84">
        <v>2</v>
      </c>
      <c r="D1160" s="118">
        <v>0.00525645549419944</v>
      </c>
      <c r="E1160" s="118">
        <v>1.505149978319906</v>
      </c>
      <c r="F1160" s="84" t="s">
        <v>3687</v>
      </c>
      <c r="G1160" s="84" t="b">
        <v>0</v>
      </c>
      <c r="H1160" s="84" t="b">
        <v>0</v>
      </c>
      <c r="I1160" s="84" t="b">
        <v>0</v>
      </c>
      <c r="J1160" s="84" t="b">
        <v>0</v>
      </c>
      <c r="K1160" s="84" t="b">
        <v>0</v>
      </c>
      <c r="L1160" s="84" t="b">
        <v>0</v>
      </c>
    </row>
    <row r="1161" spans="1:12" ht="15">
      <c r="A1161" s="84" t="s">
        <v>4936</v>
      </c>
      <c r="B1161" s="84" t="s">
        <v>4937</v>
      </c>
      <c r="C1161" s="84">
        <v>2</v>
      </c>
      <c r="D1161" s="118">
        <v>0.00525645549419944</v>
      </c>
      <c r="E1161" s="118">
        <v>1.505149978319906</v>
      </c>
      <c r="F1161" s="84" t="s">
        <v>3687</v>
      </c>
      <c r="G1161" s="84" t="b">
        <v>0</v>
      </c>
      <c r="H1161" s="84" t="b">
        <v>0</v>
      </c>
      <c r="I1161" s="84" t="b">
        <v>0</v>
      </c>
      <c r="J1161" s="84" t="b">
        <v>0</v>
      </c>
      <c r="K1161" s="84" t="b">
        <v>0</v>
      </c>
      <c r="L1161" s="84" t="b">
        <v>0</v>
      </c>
    </row>
    <row r="1162" spans="1:12" ht="15">
      <c r="A1162" s="84" t="s">
        <v>4937</v>
      </c>
      <c r="B1162" s="84" t="s">
        <v>4485</v>
      </c>
      <c r="C1162" s="84">
        <v>2</v>
      </c>
      <c r="D1162" s="118">
        <v>0.00525645549419944</v>
      </c>
      <c r="E1162" s="118">
        <v>1.3290587192642247</v>
      </c>
      <c r="F1162" s="84" t="s">
        <v>3687</v>
      </c>
      <c r="G1162" s="84" t="b">
        <v>0</v>
      </c>
      <c r="H1162" s="84" t="b">
        <v>0</v>
      </c>
      <c r="I1162" s="84" t="b">
        <v>0</v>
      </c>
      <c r="J1162" s="84" t="b">
        <v>0</v>
      </c>
      <c r="K1162" s="84" t="b">
        <v>0</v>
      </c>
      <c r="L1162" s="84" t="b">
        <v>0</v>
      </c>
    </row>
    <row r="1163" spans="1:12" ht="15">
      <c r="A1163" s="84" t="s">
        <v>4485</v>
      </c>
      <c r="B1163" s="84" t="s">
        <v>4938</v>
      </c>
      <c r="C1163" s="84">
        <v>2</v>
      </c>
      <c r="D1163" s="118">
        <v>0.00525645549419944</v>
      </c>
      <c r="E1163" s="118">
        <v>1.3290587192642247</v>
      </c>
      <c r="F1163" s="84" t="s">
        <v>3687</v>
      </c>
      <c r="G1163" s="84" t="b">
        <v>0</v>
      </c>
      <c r="H1163" s="84" t="b">
        <v>0</v>
      </c>
      <c r="I1163" s="84" t="b">
        <v>0</v>
      </c>
      <c r="J1163" s="84" t="b">
        <v>0</v>
      </c>
      <c r="K1163" s="84" t="b">
        <v>0</v>
      </c>
      <c r="L1163" s="84" t="b">
        <v>0</v>
      </c>
    </row>
    <row r="1164" spans="1:12" ht="15">
      <c r="A1164" s="84" t="s">
        <v>4938</v>
      </c>
      <c r="B1164" s="84" t="s">
        <v>1760</v>
      </c>
      <c r="C1164" s="84">
        <v>2</v>
      </c>
      <c r="D1164" s="118">
        <v>0.00525645549419944</v>
      </c>
      <c r="E1164" s="118">
        <v>1.505149978319906</v>
      </c>
      <c r="F1164" s="84" t="s">
        <v>3687</v>
      </c>
      <c r="G1164" s="84" t="b">
        <v>0</v>
      </c>
      <c r="H1164" s="84" t="b">
        <v>0</v>
      </c>
      <c r="I1164" s="84" t="b">
        <v>0</v>
      </c>
      <c r="J1164" s="84" t="b">
        <v>0</v>
      </c>
      <c r="K1164" s="84" t="b">
        <v>0</v>
      </c>
      <c r="L1164" s="84" t="b">
        <v>0</v>
      </c>
    </row>
    <row r="1165" spans="1:12" ht="15">
      <c r="A1165" s="84" t="s">
        <v>1760</v>
      </c>
      <c r="B1165" s="84" t="s">
        <v>4939</v>
      </c>
      <c r="C1165" s="84">
        <v>2</v>
      </c>
      <c r="D1165" s="118">
        <v>0.00525645549419944</v>
      </c>
      <c r="E1165" s="118">
        <v>1.505149978319906</v>
      </c>
      <c r="F1165" s="84" t="s">
        <v>3687</v>
      </c>
      <c r="G1165" s="84" t="b">
        <v>0</v>
      </c>
      <c r="H1165" s="84" t="b">
        <v>0</v>
      </c>
      <c r="I1165" s="84" t="b">
        <v>0</v>
      </c>
      <c r="J1165" s="84" t="b">
        <v>0</v>
      </c>
      <c r="K1165" s="84" t="b">
        <v>0</v>
      </c>
      <c r="L1165" s="84" t="b">
        <v>0</v>
      </c>
    </row>
    <row r="1166" spans="1:12" ht="15">
      <c r="A1166" s="84" t="s">
        <v>4939</v>
      </c>
      <c r="B1166" s="84" t="s">
        <v>4940</v>
      </c>
      <c r="C1166" s="84">
        <v>2</v>
      </c>
      <c r="D1166" s="118">
        <v>0.00525645549419944</v>
      </c>
      <c r="E1166" s="118">
        <v>1.505149978319906</v>
      </c>
      <c r="F1166" s="84" t="s">
        <v>3687</v>
      </c>
      <c r="G1166" s="84" t="b">
        <v>0</v>
      </c>
      <c r="H1166" s="84" t="b">
        <v>0</v>
      </c>
      <c r="I1166" s="84" t="b">
        <v>0</v>
      </c>
      <c r="J1166" s="84" t="b">
        <v>0</v>
      </c>
      <c r="K1166" s="84" t="b">
        <v>0</v>
      </c>
      <c r="L1166" s="84" t="b">
        <v>0</v>
      </c>
    </row>
    <row r="1167" spans="1:12" ht="15">
      <c r="A1167" s="84" t="s">
        <v>4940</v>
      </c>
      <c r="B1167" s="84" t="s">
        <v>4566</v>
      </c>
      <c r="C1167" s="84">
        <v>2</v>
      </c>
      <c r="D1167" s="118">
        <v>0.00525645549419944</v>
      </c>
      <c r="E1167" s="118">
        <v>1.3290587192642247</v>
      </c>
      <c r="F1167" s="84" t="s">
        <v>3687</v>
      </c>
      <c r="G1167" s="84" t="b">
        <v>0</v>
      </c>
      <c r="H1167" s="84" t="b">
        <v>0</v>
      </c>
      <c r="I1167" s="84" t="b">
        <v>0</v>
      </c>
      <c r="J1167" s="84" t="b">
        <v>0</v>
      </c>
      <c r="K1167" s="84" t="b">
        <v>0</v>
      </c>
      <c r="L1167" s="84" t="b">
        <v>0</v>
      </c>
    </row>
    <row r="1168" spans="1:12" ht="15">
      <c r="A1168" s="84" t="s">
        <v>4566</v>
      </c>
      <c r="B1168" s="84" t="s">
        <v>4941</v>
      </c>
      <c r="C1168" s="84">
        <v>2</v>
      </c>
      <c r="D1168" s="118">
        <v>0.00525645549419944</v>
      </c>
      <c r="E1168" s="118">
        <v>1.3290587192642247</v>
      </c>
      <c r="F1168" s="84" t="s">
        <v>3687</v>
      </c>
      <c r="G1168" s="84" t="b">
        <v>0</v>
      </c>
      <c r="H1168" s="84" t="b">
        <v>0</v>
      </c>
      <c r="I1168" s="84" t="b">
        <v>0</v>
      </c>
      <c r="J1168" s="84" t="b">
        <v>0</v>
      </c>
      <c r="K1168" s="84" t="b">
        <v>0</v>
      </c>
      <c r="L1168" s="84" t="b">
        <v>0</v>
      </c>
    </row>
    <row r="1169" spans="1:12" ht="15">
      <c r="A1169" s="84" t="s">
        <v>4941</v>
      </c>
      <c r="B1169" s="84" t="s">
        <v>4942</v>
      </c>
      <c r="C1169" s="84">
        <v>2</v>
      </c>
      <c r="D1169" s="118">
        <v>0.00525645549419944</v>
      </c>
      <c r="E1169" s="118">
        <v>1.505149978319906</v>
      </c>
      <c r="F1169" s="84" t="s">
        <v>3687</v>
      </c>
      <c r="G1169" s="84" t="b">
        <v>0</v>
      </c>
      <c r="H1169" s="84" t="b">
        <v>0</v>
      </c>
      <c r="I1169" s="84" t="b">
        <v>0</v>
      </c>
      <c r="J1169" s="84" t="b">
        <v>0</v>
      </c>
      <c r="K1169" s="84" t="b">
        <v>0</v>
      </c>
      <c r="L1169" s="84" t="b">
        <v>0</v>
      </c>
    </row>
    <row r="1170" spans="1:12" ht="15">
      <c r="A1170" s="84" t="s">
        <v>4942</v>
      </c>
      <c r="B1170" s="84" t="s">
        <v>4943</v>
      </c>
      <c r="C1170" s="84">
        <v>2</v>
      </c>
      <c r="D1170" s="118">
        <v>0.00525645549419944</v>
      </c>
      <c r="E1170" s="118">
        <v>1.505149978319906</v>
      </c>
      <c r="F1170" s="84" t="s">
        <v>3687</v>
      </c>
      <c r="G1170" s="84" t="b">
        <v>0</v>
      </c>
      <c r="H1170" s="84" t="b">
        <v>0</v>
      </c>
      <c r="I1170" s="84" t="b">
        <v>0</v>
      </c>
      <c r="J1170" s="84" t="b">
        <v>0</v>
      </c>
      <c r="K1170" s="84" t="b">
        <v>0</v>
      </c>
      <c r="L1170" s="84" t="b">
        <v>0</v>
      </c>
    </row>
    <row r="1171" spans="1:12" ht="15">
      <c r="A1171" s="84" t="s">
        <v>4943</v>
      </c>
      <c r="B1171" s="84" t="s">
        <v>3818</v>
      </c>
      <c r="C1171" s="84">
        <v>2</v>
      </c>
      <c r="D1171" s="118">
        <v>0.00525645549419944</v>
      </c>
      <c r="E1171" s="118">
        <v>1.3290587192642247</v>
      </c>
      <c r="F1171" s="84" t="s">
        <v>3687</v>
      </c>
      <c r="G1171" s="84" t="b">
        <v>0</v>
      </c>
      <c r="H1171" s="84" t="b">
        <v>0</v>
      </c>
      <c r="I1171" s="84" t="b">
        <v>0</v>
      </c>
      <c r="J1171" s="84" t="b">
        <v>0</v>
      </c>
      <c r="K1171" s="84" t="b">
        <v>0</v>
      </c>
      <c r="L117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4973</v>
      </c>
      <c r="B2" s="122" t="s">
        <v>4974</v>
      </c>
      <c r="C2" s="119" t="s">
        <v>4975</v>
      </c>
    </row>
    <row r="3" spans="1:3" ht="15">
      <c r="A3" s="121" t="s">
        <v>3648</v>
      </c>
      <c r="B3" s="121" t="s">
        <v>3648</v>
      </c>
      <c r="C3" s="34">
        <v>106</v>
      </c>
    </row>
    <row r="4" spans="1:3" ht="15">
      <c r="A4" s="121" t="s">
        <v>3649</v>
      </c>
      <c r="B4" s="121" t="s">
        <v>3649</v>
      </c>
      <c r="C4" s="34">
        <v>39</v>
      </c>
    </row>
    <row r="5" spans="1:3" ht="15">
      <c r="A5" s="121" t="s">
        <v>3650</v>
      </c>
      <c r="B5" s="121" t="s">
        <v>3650</v>
      </c>
      <c r="C5" s="34">
        <v>32</v>
      </c>
    </row>
    <row r="6" spans="1:3" ht="15">
      <c r="A6" s="121" t="s">
        <v>3651</v>
      </c>
      <c r="B6" s="121" t="s">
        <v>3651</v>
      </c>
      <c r="C6" s="34">
        <v>37</v>
      </c>
    </row>
    <row r="7" spans="1:3" ht="15">
      <c r="A7" s="121" t="s">
        <v>3652</v>
      </c>
      <c r="B7" s="121" t="s">
        <v>3652</v>
      </c>
      <c r="C7" s="34">
        <v>16</v>
      </c>
    </row>
    <row r="8" spans="1:3" ht="15">
      <c r="A8" s="121" t="s">
        <v>3653</v>
      </c>
      <c r="B8" s="121" t="s">
        <v>3653</v>
      </c>
      <c r="C8" s="34">
        <v>24</v>
      </c>
    </row>
    <row r="9" spans="1:3" ht="15">
      <c r="A9" s="121" t="s">
        <v>3654</v>
      </c>
      <c r="B9" s="121" t="s">
        <v>3654</v>
      </c>
      <c r="C9" s="34">
        <v>10</v>
      </c>
    </row>
    <row r="10" spans="1:3" ht="15">
      <c r="A10" s="121" t="s">
        <v>3655</v>
      </c>
      <c r="B10" s="121" t="s">
        <v>3655</v>
      </c>
      <c r="C10" s="34">
        <v>10</v>
      </c>
    </row>
    <row r="11" spans="1:3" ht="15">
      <c r="A11" s="121" t="s">
        <v>3656</v>
      </c>
      <c r="B11" s="121" t="s">
        <v>3656</v>
      </c>
      <c r="C11" s="34">
        <v>21</v>
      </c>
    </row>
    <row r="12" spans="1:3" ht="15">
      <c r="A12" s="121" t="s">
        <v>3657</v>
      </c>
      <c r="B12" s="121" t="s">
        <v>3657</v>
      </c>
      <c r="C12" s="34">
        <v>14</v>
      </c>
    </row>
    <row r="13" spans="1:3" ht="15">
      <c r="A13" s="121" t="s">
        <v>3658</v>
      </c>
      <c r="B13" s="121" t="s">
        <v>3658</v>
      </c>
      <c r="C13" s="34">
        <v>21</v>
      </c>
    </row>
    <row r="14" spans="1:3" ht="15">
      <c r="A14" s="121" t="s">
        <v>3659</v>
      </c>
      <c r="B14" s="121" t="s">
        <v>3659</v>
      </c>
      <c r="C14" s="34">
        <v>5</v>
      </c>
    </row>
    <row r="15" spans="1:3" ht="15">
      <c r="A15" s="121" t="s">
        <v>3660</v>
      </c>
      <c r="B15" s="121" t="s">
        <v>3660</v>
      </c>
      <c r="C15" s="34">
        <v>9</v>
      </c>
    </row>
    <row r="16" spans="1:3" ht="15">
      <c r="A16" s="121" t="s">
        <v>3661</v>
      </c>
      <c r="B16" s="121" t="s">
        <v>3661</v>
      </c>
      <c r="C16" s="34">
        <v>6</v>
      </c>
    </row>
    <row r="17" spans="1:3" ht="15">
      <c r="A17" s="121" t="s">
        <v>3662</v>
      </c>
      <c r="B17" s="121" t="s">
        <v>3662</v>
      </c>
      <c r="C17" s="34">
        <v>13</v>
      </c>
    </row>
    <row r="18" spans="1:3" ht="15">
      <c r="A18" s="121" t="s">
        <v>3663</v>
      </c>
      <c r="B18" s="121" t="s">
        <v>3649</v>
      </c>
      <c r="C18" s="34">
        <v>1</v>
      </c>
    </row>
    <row r="19" spans="1:3" ht="15">
      <c r="A19" s="121" t="s">
        <v>3663</v>
      </c>
      <c r="B19" s="121" t="s">
        <v>3663</v>
      </c>
      <c r="C19" s="34">
        <v>5</v>
      </c>
    </row>
    <row r="20" spans="1:3" ht="15">
      <c r="A20" s="121" t="s">
        <v>3664</v>
      </c>
      <c r="B20" s="121" t="s">
        <v>3664</v>
      </c>
      <c r="C20" s="34">
        <v>7</v>
      </c>
    </row>
    <row r="21" spans="1:3" ht="15">
      <c r="A21" s="121" t="s">
        <v>3665</v>
      </c>
      <c r="B21" s="121" t="s">
        <v>3665</v>
      </c>
      <c r="C21" s="34">
        <v>8</v>
      </c>
    </row>
    <row r="22" spans="1:3" ht="15">
      <c r="A22" s="121" t="s">
        <v>3666</v>
      </c>
      <c r="B22" s="121" t="s">
        <v>3666</v>
      </c>
      <c r="C22" s="34">
        <v>8</v>
      </c>
    </row>
    <row r="23" spans="1:3" ht="15">
      <c r="A23" s="121" t="s">
        <v>3667</v>
      </c>
      <c r="B23" s="121" t="s">
        <v>3667</v>
      </c>
      <c r="C23" s="34">
        <v>8</v>
      </c>
    </row>
    <row r="24" spans="1:3" ht="15">
      <c r="A24" s="121" t="s">
        <v>3668</v>
      </c>
      <c r="B24" s="121" t="s">
        <v>3668</v>
      </c>
      <c r="C24" s="34">
        <v>4</v>
      </c>
    </row>
    <row r="25" spans="1:3" ht="15">
      <c r="A25" s="121" t="s">
        <v>3669</v>
      </c>
      <c r="B25" s="121" t="s">
        <v>3669</v>
      </c>
      <c r="C25" s="34">
        <v>4</v>
      </c>
    </row>
    <row r="26" spans="1:3" ht="15">
      <c r="A26" s="121" t="s">
        <v>3670</v>
      </c>
      <c r="B26" s="121" t="s">
        <v>3670</v>
      </c>
      <c r="C26" s="34">
        <v>3</v>
      </c>
    </row>
    <row r="27" spans="1:3" ht="15">
      <c r="A27" s="121" t="s">
        <v>3671</v>
      </c>
      <c r="B27" s="121" t="s">
        <v>3671</v>
      </c>
      <c r="C27" s="34">
        <v>3</v>
      </c>
    </row>
    <row r="28" spans="1:3" ht="15">
      <c r="A28" s="121" t="s">
        <v>3672</v>
      </c>
      <c r="B28" s="121" t="s">
        <v>3672</v>
      </c>
      <c r="C28" s="34">
        <v>3</v>
      </c>
    </row>
    <row r="29" spans="1:3" ht="15">
      <c r="A29" s="121" t="s">
        <v>3673</v>
      </c>
      <c r="B29" s="121" t="s">
        <v>3673</v>
      </c>
      <c r="C29" s="34">
        <v>2</v>
      </c>
    </row>
    <row r="30" spans="1:3" ht="15">
      <c r="A30" s="121" t="s">
        <v>3674</v>
      </c>
      <c r="B30" s="121" t="s">
        <v>3674</v>
      </c>
      <c r="C30" s="34">
        <v>3</v>
      </c>
    </row>
    <row r="31" spans="1:3" ht="15">
      <c r="A31" s="121" t="s">
        <v>3675</v>
      </c>
      <c r="B31" s="121" t="s">
        <v>3675</v>
      </c>
      <c r="C31" s="34">
        <v>2</v>
      </c>
    </row>
    <row r="32" spans="1:3" ht="15">
      <c r="A32" s="121" t="s">
        <v>3676</v>
      </c>
      <c r="B32" s="121" t="s">
        <v>3676</v>
      </c>
      <c r="C32" s="34">
        <v>2</v>
      </c>
    </row>
    <row r="33" spans="1:3" ht="15">
      <c r="A33" s="121" t="s">
        <v>3677</v>
      </c>
      <c r="B33" s="121" t="s">
        <v>3677</v>
      </c>
      <c r="C33" s="34">
        <v>9</v>
      </c>
    </row>
    <row r="34" spans="1:3" ht="15">
      <c r="A34" s="121" t="s">
        <v>3678</v>
      </c>
      <c r="B34" s="121" t="s">
        <v>3678</v>
      </c>
      <c r="C34" s="34">
        <v>3</v>
      </c>
    </row>
    <row r="35" spans="1:3" ht="15">
      <c r="A35" s="121" t="s">
        <v>3679</v>
      </c>
      <c r="B35" s="121" t="s">
        <v>3679</v>
      </c>
      <c r="C35" s="34">
        <v>3</v>
      </c>
    </row>
    <row r="36" spans="1:3" ht="15">
      <c r="A36" s="121" t="s">
        <v>3680</v>
      </c>
      <c r="B36" s="121" t="s">
        <v>3680</v>
      </c>
      <c r="C36" s="34">
        <v>1</v>
      </c>
    </row>
    <row r="37" spans="1:3" ht="15">
      <c r="A37" s="121" t="s">
        <v>3681</v>
      </c>
      <c r="B37" s="121" t="s">
        <v>3681</v>
      </c>
      <c r="C37" s="34">
        <v>2</v>
      </c>
    </row>
    <row r="38" spans="1:3" ht="15">
      <c r="A38" s="121" t="s">
        <v>3682</v>
      </c>
      <c r="B38" s="121" t="s">
        <v>3682</v>
      </c>
      <c r="C38" s="34">
        <v>1</v>
      </c>
    </row>
    <row r="39" spans="1:3" ht="15">
      <c r="A39" s="121" t="s">
        <v>3683</v>
      </c>
      <c r="B39" s="121" t="s">
        <v>3683</v>
      </c>
      <c r="C39" s="34">
        <v>1</v>
      </c>
    </row>
    <row r="40" spans="1:3" ht="15">
      <c r="A40" s="121" t="s">
        <v>3684</v>
      </c>
      <c r="B40" s="121" t="s">
        <v>3684</v>
      </c>
      <c r="C40" s="34">
        <v>4</v>
      </c>
    </row>
    <row r="41" spans="1:3" ht="15">
      <c r="A41" s="121" t="s">
        <v>3685</v>
      </c>
      <c r="B41" s="121" t="s">
        <v>3685</v>
      </c>
      <c r="C41" s="34">
        <v>1</v>
      </c>
    </row>
    <row r="42" spans="1:3" ht="15">
      <c r="A42" s="121" t="s">
        <v>3686</v>
      </c>
      <c r="B42" s="121" t="s">
        <v>3686</v>
      </c>
      <c r="C42" s="34">
        <v>1</v>
      </c>
    </row>
    <row r="43" spans="1:3" ht="15">
      <c r="A43" s="121" t="s">
        <v>3687</v>
      </c>
      <c r="B43" s="121" t="s">
        <v>3687</v>
      </c>
      <c r="C43"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4994</v>
      </c>
      <c r="B1" s="13" t="s">
        <v>17</v>
      </c>
    </row>
    <row r="2" spans="1:2" ht="15">
      <c r="A2" s="78" t="s">
        <v>4995</v>
      </c>
      <c r="B2" s="78" t="s">
        <v>5001</v>
      </c>
    </row>
    <row r="3" spans="1:2" ht="15">
      <c r="A3" s="78" t="s">
        <v>4996</v>
      </c>
      <c r="B3" s="78" t="s">
        <v>5002</v>
      </c>
    </row>
    <row r="4" spans="1:2" ht="15">
      <c r="A4" s="78" t="s">
        <v>4997</v>
      </c>
      <c r="B4" s="78" t="s">
        <v>5003</v>
      </c>
    </row>
    <row r="5" spans="1:2" ht="15">
      <c r="A5" s="78" t="s">
        <v>4998</v>
      </c>
      <c r="B5" s="78" t="s">
        <v>5004</v>
      </c>
    </row>
    <row r="6" spans="1:2" ht="15">
      <c r="A6" s="78" t="s">
        <v>4999</v>
      </c>
      <c r="B6" s="78" t="s">
        <v>5005</v>
      </c>
    </row>
    <row r="7" spans="1:2" ht="15">
      <c r="A7" s="78" t="s">
        <v>5000</v>
      </c>
      <c r="B7" s="78" t="s">
        <v>5002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3647</v>
      </c>
      <c r="BB2" s="13" t="s">
        <v>3701</v>
      </c>
      <c r="BC2" s="13" t="s">
        <v>3702</v>
      </c>
      <c r="BD2" s="119" t="s">
        <v>4962</v>
      </c>
      <c r="BE2" s="119" t="s">
        <v>4963</v>
      </c>
      <c r="BF2" s="119" t="s">
        <v>4964</v>
      </c>
      <c r="BG2" s="119" t="s">
        <v>4965</v>
      </c>
      <c r="BH2" s="119" t="s">
        <v>4966</v>
      </c>
      <c r="BI2" s="119" t="s">
        <v>4967</v>
      </c>
      <c r="BJ2" s="119" t="s">
        <v>4968</v>
      </c>
      <c r="BK2" s="119" t="s">
        <v>4969</v>
      </c>
      <c r="BL2" s="119" t="s">
        <v>4970</v>
      </c>
    </row>
    <row r="3" spans="1:64" ht="15" customHeight="1">
      <c r="A3" s="64" t="s">
        <v>212</v>
      </c>
      <c r="B3" s="64" t="s">
        <v>403</v>
      </c>
      <c r="C3" s="65"/>
      <c r="D3" s="66"/>
      <c r="E3" s="67"/>
      <c r="F3" s="68"/>
      <c r="G3" s="65"/>
      <c r="H3" s="69"/>
      <c r="I3" s="70"/>
      <c r="J3" s="70"/>
      <c r="K3" s="34" t="s">
        <v>65</v>
      </c>
      <c r="L3" s="71">
        <v>3</v>
      </c>
      <c r="M3" s="71"/>
      <c r="N3" s="72"/>
      <c r="O3" s="78" t="s">
        <v>506</v>
      </c>
      <c r="P3" s="80">
        <v>43774.058229166665</v>
      </c>
      <c r="Q3" s="78" t="s">
        <v>508</v>
      </c>
      <c r="R3" s="78"/>
      <c r="S3" s="78"/>
      <c r="T3" s="78"/>
      <c r="U3" s="78"/>
      <c r="V3" s="83" t="s">
        <v>886</v>
      </c>
      <c r="W3" s="80">
        <v>43774.058229166665</v>
      </c>
      <c r="X3" s="83" t="s">
        <v>1104</v>
      </c>
      <c r="Y3" s="78"/>
      <c r="Z3" s="78"/>
      <c r="AA3" s="84" t="s">
        <v>1414</v>
      </c>
      <c r="AB3" s="78"/>
      <c r="AC3" s="78" t="b">
        <v>0</v>
      </c>
      <c r="AD3" s="78">
        <v>0</v>
      </c>
      <c r="AE3" s="84" t="s">
        <v>1737</v>
      </c>
      <c r="AF3" s="78" t="b">
        <v>1</v>
      </c>
      <c r="AG3" s="78" t="s">
        <v>1751</v>
      </c>
      <c r="AH3" s="78"/>
      <c r="AI3" s="84" t="s">
        <v>1761</v>
      </c>
      <c r="AJ3" s="78" t="b">
        <v>0</v>
      </c>
      <c r="AK3" s="78">
        <v>10</v>
      </c>
      <c r="AL3" s="84" t="s">
        <v>1630</v>
      </c>
      <c r="AM3" s="78" t="s">
        <v>1772</v>
      </c>
      <c r="AN3" s="78" t="b">
        <v>0</v>
      </c>
      <c r="AO3" s="84" t="s">
        <v>1630</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1</v>
      </c>
      <c r="BE3" s="49">
        <v>4.166666666666667</v>
      </c>
      <c r="BF3" s="48">
        <v>0</v>
      </c>
      <c r="BG3" s="49">
        <v>0</v>
      </c>
      <c r="BH3" s="48">
        <v>0</v>
      </c>
      <c r="BI3" s="49">
        <v>0</v>
      </c>
      <c r="BJ3" s="48">
        <v>23</v>
      </c>
      <c r="BK3" s="49">
        <v>95.83333333333333</v>
      </c>
      <c r="BL3" s="48">
        <v>24</v>
      </c>
    </row>
    <row r="4" spans="1:64" ht="15" customHeight="1">
      <c r="A4" s="64" t="s">
        <v>213</v>
      </c>
      <c r="B4" s="64" t="s">
        <v>403</v>
      </c>
      <c r="C4" s="65"/>
      <c r="D4" s="66"/>
      <c r="E4" s="67"/>
      <c r="F4" s="68"/>
      <c r="G4" s="65"/>
      <c r="H4" s="69"/>
      <c r="I4" s="70"/>
      <c r="J4" s="70"/>
      <c r="K4" s="34" t="s">
        <v>65</v>
      </c>
      <c r="L4" s="77">
        <v>4</v>
      </c>
      <c r="M4" s="77"/>
      <c r="N4" s="72"/>
      <c r="O4" s="79" t="s">
        <v>506</v>
      </c>
      <c r="P4" s="81">
        <v>43774.06217592592</v>
      </c>
      <c r="Q4" s="79" t="s">
        <v>508</v>
      </c>
      <c r="R4" s="79"/>
      <c r="S4" s="79"/>
      <c r="T4" s="79"/>
      <c r="U4" s="79"/>
      <c r="V4" s="82" t="s">
        <v>887</v>
      </c>
      <c r="W4" s="81">
        <v>43774.06217592592</v>
      </c>
      <c r="X4" s="82" t="s">
        <v>1105</v>
      </c>
      <c r="Y4" s="79"/>
      <c r="Z4" s="79"/>
      <c r="AA4" s="85" t="s">
        <v>1415</v>
      </c>
      <c r="AB4" s="79"/>
      <c r="AC4" s="79" t="b">
        <v>0</v>
      </c>
      <c r="AD4" s="79">
        <v>0</v>
      </c>
      <c r="AE4" s="85" t="s">
        <v>1737</v>
      </c>
      <c r="AF4" s="79" t="b">
        <v>1</v>
      </c>
      <c r="AG4" s="79" t="s">
        <v>1751</v>
      </c>
      <c r="AH4" s="79"/>
      <c r="AI4" s="85" t="s">
        <v>1761</v>
      </c>
      <c r="AJ4" s="79" t="b">
        <v>0</v>
      </c>
      <c r="AK4" s="79">
        <v>10</v>
      </c>
      <c r="AL4" s="85" t="s">
        <v>1630</v>
      </c>
      <c r="AM4" s="79" t="s">
        <v>1772</v>
      </c>
      <c r="AN4" s="79" t="b">
        <v>0</v>
      </c>
      <c r="AO4" s="85" t="s">
        <v>1630</v>
      </c>
      <c r="AP4" s="79" t="s">
        <v>176</v>
      </c>
      <c r="AQ4" s="79">
        <v>0</v>
      </c>
      <c r="AR4" s="79">
        <v>0</v>
      </c>
      <c r="AS4" s="79"/>
      <c r="AT4" s="79"/>
      <c r="AU4" s="79"/>
      <c r="AV4" s="79"/>
      <c r="AW4" s="79"/>
      <c r="AX4" s="79"/>
      <c r="AY4" s="79"/>
      <c r="AZ4" s="79"/>
      <c r="BA4">
        <v>1</v>
      </c>
      <c r="BB4" s="78" t="str">
        <f>REPLACE(INDEX(GroupVertices[Group],MATCH(Edges25[[#This Row],[Vertex 1]],GroupVertices[Vertex],0)),1,1,"")</f>
        <v>6</v>
      </c>
      <c r="BC4" s="78" t="str">
        <f>REPLACE(INDEX(GroupVertices[Group],MATCH(Edges25[[#This Row],[Vertex 2]],GroupVertices[Vertex],0)),1,1,"")</f>
        <v>6</v>
      </c>
      <c r="BD4" s="48">
        <v>1</v>
      </c>
      <c r="BE4" s="49">
        <v>4.166666666666667</v>
      </c>
      <c r="BF4" s="48">
        <v>0</v>
      </c>
      <c r="BG4" s="49">
        <v>0</v>
      </c>
      <c r="BH4" s="48">
        <v>0</v>
      </c>
      <c r="BI4" s="49">
        <v>0</v>
      </c>
      <c r="BJ4" s="48">
        <v>23</v>
      </c>
      <c r="BK4" s="49">
        <v>95.83333333333333</v>
      </c>
      <c r="BL4" s="48">
        <v>24</v>
      </c>
    </row>
    <row r="5" spans="1:64" ht="15">
      <c r="A5" s="64" t="s">
        <v>214</v>
      </c>
      <c r="B5" s="64" t="s">
        <v>403</v>
      </c>
      <c r="C5" s="65"/>
      <c r="D5" s="66"/>
      <c r="E5" s="67"/>
      <c r="F5" s="68"/>
      <c r="G5" s="65"/>
      <c r="H5" s="69"/>
      <c r="I5" s="70"/>
      <c r="J5" s="70"/>
      <c r="K5" s="34" t="s">
        <v>65</v>
      </c>
      <c r="L5" s="77">
        <v>5</v>
      </c>
      <c r="M5" s="77"/>
      <c r="N5" s="72"/>
      <c r="O5" s="79" t="s">
        <v>506</v>
      </c>
      <c r="P5" s="81">
        <v>43774.12335648148</v>
      </c>
      <c r="Q5" s="79" t="s">
        <v>508</v>
      </c>
      <c r="R5" s="79"/>
      <c r="S5" s="79"/>
      <c r="T5" s="79"/>
      <c r="U5" s="79"/>
      <c r="V5" s="82" t="s">
        <v>888</v>
      </c>
      <c r="W5" s="81">
        <v>43774.12335648148</v>
      </c>
      <c r="X5" s="82" t="s">
        <v>1106</v>
      </c>
      <c r="Y5" s="79"/>
      <c r="Z5" s="79"/>
      <c r="AA5" s="85" t="s">
        <v>1416</v>
      </c>
      <c r="AB5" s="79"/>
      <c r="AC5" s="79" t="b">
        <v>0</v>
      </c>
      <c r="AD5" s="79">
        <v>0</v>
      </c>
      <c r="AE5" s="85" t="s">
        <v>1737</v>
      </c>
      <c r="AF5" s="79" t="b">
        <v>1</v>
      </c>
      <c r="AG5" s="79" t="s">
        <v>1751</v>
      </c>
      <c r="AH5" s="79"/>
      <c r="AI5" s="85" t="s">
        <v>1761</v>
      </c>
      <c r="AJ5" s="79" t="b">
        <v>0</v>
      </c>
      <c r="AK5" s="79">
        <v>10</v>
      </c>
      <c r="AL5" s="85" t="s">
        <v>1630</v>
      </c>
      <c r="AM5" s="79" t="s">
        <v>1773</v>
      </c>
      <c r="AN5" s="79" t="b">
        <v>0</v>
      </c>
      <c r="AO5" s="85" t="s">
        <v>1630</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1</v>
      </c>
      <c r="BE5" s="49">
        <v>4.166666666666667</v>
      </c>
      <c r="BF5" s="48">
        <v>0</v>
      </c>
      <c r="BG5" s="49">
        <v>0</v>
      </c>
      <c r="BH5" s="48">
        <v>0</v>
      </c>
      <c r="BI5" s="49">
        <v>0</v>
      </c>
      <c r="BJ5" s="48">
        <v>23</v>
      </c>
      <c r="BK5" s="49">
        <v>95.83333333333333</v>
      </c>
      <c r="BL5" s="48">
        <v>24</v>
      </c>
    </row>
    <row r="6" spans="1:64" ht="15">
      <c r="A6" s="64" t="s">
        <v>215</v>
      </c>
      <c r="B6" s="64" t="s">
        <v>403</v>
      </c>
      <c r="C6" s="65"/>
      <c r="D6" s="66"/>
      <c r="E6" s="67"/>
      <c r="F6" s="68"/>
      <c r="G6" s="65"/>
      <c r="H6" s="69"/>
      <c r="I6" s="70"/>
      <c r="J6" s="70"/>
      <c r="K6" s="34" t="s">
        <v>65</v>
      </c>
      <c r="L6" s="77">
        <v>6</v>
      </c>
      <c r="M6" s="77"/>
      <c r="N6" s="72"/>
      <c r="O6" s="79" t="s">
        <v>506</v>
      </c>
      <c r="P6" s="81">
        <v>43774.26556712963</v>
      </c>
      <c r="Q6" s="79" t="s">
        <v>508</v>
      </c>
      <c r="R6" s="79"/>
      <c r="S6" s="79"/>
      <c r="T6" s="79"/>
      <c r="U6" s="79"/>
      <c r="V6" s="82" t="s">
        <v>889</v>
      </c>
      <c r="W6" s="81">
        <v>43774.26556712963</v>
      </c>
      <c r="X6" s="82" t="s">
        <v>1107</v>
      </c>
      <c r="Y6" s="79"/>
      <c r="Z6" s="79"/>
      <c r="AA6" s="85" t="s">
        <v>1417</v>
      </c>
      <c r="AB6" s="79"/>
      <c r="AC6" s="79" t="b">
        <v>0</v>
      </c>
      <c r="AD6" s="79">
        <v>0</v>
      </c>
      <c r="AE6" s="85" t="s">
        <v>1737</v>
      </c>
      <c r="AF6" s="79" t="b">
        <v>1</v>
      </c>
      <c r="AG6" s="79" t="s">
        <v>1751</v>
      </c>
      <c r="AH6" s="79"/>
      <c r="AI6" s="85" t="s">
        <v>1761</v>
      </c>
      <c r="AJ6" s="79" t="b">
        <v>0</v>
      </c>
      <c r="AK6" s="79">
        <v>10</v>
      </c>
      <c r="AL6" s="85" t="s">
        <v>1630</v>
      </c>
      <c r="AM6" s="79" t="s">
        <v>1772</v>
      </c>
      <c r="AN6" s="79" t="b">
        <v>0</v>
      </c>
      <c r="AO6" s="85" t="s">
        <v>1630</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v>1</v>
      </c>
      <c r="BE6" s="49">
        <v>4.166666666666667</v>
      </c>
      <c r="BF6" s="48">
        <v>0</v>
      </c>
      <c r="BG6" s="49">
        <v>0</v>
      </c>
      <c r="BH6" s="48">
        <v>0</v>
      </c>
      <c r="BI6" s="49">
        <v>0</v>
      </c>
      <c r="BJ6" s="48">
        <v>23</v>
      </c>
      <c r="BK6" s="49">
        <v>95.83333333333333</v>
      </c>
      <c r="BL6" s="48">
        <v>24</v>
      </c>
    </row>
    <row r="7" spans="1:64" ht="15">
      <c r="A7" s="64" t="s">
        <v>216</v>
      </c>
      <c r="B7" s="64" t="s">
        <v>231</v>
      </c>
      <c r="C7" s="65"/>
      <c r="D7" s="66"/>
      <c r="E7" s="67"/>
      <c r="F7" s="68"/>
      <c r="G7" s="65"/>
      <c r="H7" s="69"/>
      <c r="I7" s="70"/>
      <c r="J7" s="70"/>
      <c r="K7" s="34" t="s">
        <v>65</v>
      </c>
      <c r="L7" s="77">
        <v>7</v>
      </c>
      <c r="M7" s="77"/>
      <c r="N7" s="72"/>
      <c r="O7" s="79" t="s">
        <v>506</v>
      </c>
      <c r="P7" s="81">
        <v>43774.327314814815</v>
      </c>
      <c r="Q7" s="79" t="s">
        <v>509</v>
      </c>
      <c r="R7" s="79"/>
      <c r="S7" s="79"/>
      <c r="T7" s="79" t="s">
        <v>744</v>
      </c>
      <c r="U7" s="79"/>
      <c r="V7" s="82" t="s">
        <v>890</v>
      </c>
      <c r="W7" s="81">
        <v>43774.327314814815</v>
      </c>
      <c r="X7" s="82" t="s">
        <v>1108</v>
      </c>
      <c r="Y7" s="79"/>
      <c r="Z7" s="79"/>
      <c r="AA7" s="85" t="s">
        <v>1418</v>
      </c>
      <c r="AB7" s="79"/>
      <c r="AC7" s="79" t="b">
        <v>0</v>
      </c>
      <c r="AD7" s="79">
        <v>0</v>
      </c>
      <c r="AE7" s="85" t="s">
        <v>1737</v>
      </c>
      <c r="AF7" s="79" t="b">
        <v>0</v>
      </c>
      <c r="AG7" s="79" t="s">
        <v>1752</v>
      </c>
      <c r="AH7" s="79"/>
      <c r="AI7" s="85" t="s">
        <v>1737</v>
      </c>
      <c r="AJ7" s="79" t="b">
        <v>0</v>
      </c>
      <c r="AK7" s="79">
        <v>2</v>
      </c>
      <c r="AL7" s="85" t="s">
        <v>1433</v>
      </c>
      <c r="AM7" s="79" t="s">
        <v>1773</v>
      </c>
      <c r="AN7" s="79" t="b">
        <v>0</v>
      </c>
      <c r="AO7" s="85" t="s">
        <v>1433</v>
      </c>
      <c r="AP7" s="79" t="s">
        <v>176</v>
      </c>
      <c r="AQ7" s="79">
        <v>0</v>
      </c>
      <c r="AR7" s="79">
        <v>0</v>
      </c>
      <c r="AS7" s="79"/>
      <c r="AT7" s="79"/>
      <c r="AU7" s="79"/>
      <c r="AV7" s="79"/>
      <c r="AW7" s="79"/>
      <c r="AX7" s="79"/>
      <c r="AY7" s="79"/>
      <c r="AZ7" s="79"/>
      <c r="BA7">
        <v>1</v>
      </c>
      <c r="BB7" s="78" t="str">
        <f>REPLACE(INDEX(GroupVertices[Group],MATCH(Edges25[[#This Row],[Vertex 1]],GroupVertices[Vertex],0)),1,1,"")</f>
        <v>40</v>
      </c>
      <c r="BC7" s="78" t="str">
        <f>REPLACE(INDEX(GroupVertices[Group],MATCH(Edges25[[#This Row],[Vertex 2]],GroupVertices[Vertex],0)),1,1,"")</f>
        <v>40</v>
      </c>
      <c r="BD7" s="48">
        <v>0</v>
      </c>
      <c r="BE7" s="49">
        <v>0</v>
      </c>
      <c r="BF7" s="48">
        <v>0</v>
      </c>
      <c r="BG7" s="49">
        <v>0</v>
      </c>
      <c r="BH7" s="48">
        <v>0</v>
      </c>
      <c r="BI7" s="49">
        <v>0</v>
      </c>
      <c r="BJ7" s="48">
        <v>19</v>
      </c>
      <c r="BK7" s="49">
        <v>100</v>
      </c>
      <c r="BL7" s="48">
        <v>19</v>
      </c>
    </row>
    <row r="8" spans="1:64" ht="15">
      <c r="A8" s="64" t="s">
        <v>217</v>
      </c>
      <c r="B8" s="64" t="s">
        <v>217</v>
      </c>
      <c r="C8" s="65"/>
      <c r="D8" s="66"/>
      <c r="E8" s="67"/>
      <c r="F8" s="68"/>
      <c r="G8" s="65"/>
      <c r="H8" s="69"/>
      <c r="I8" s="70"/>
      <c r="J8" s="70"/>
      <c r="K8" s="34" t="s">
        <v>65</v>
      </c>
      <c r="L8" s="77">
        <v>8</v>
      </c>
      <c r="M8" s="77"/>
      <c r="N8" s="72"/>
      <c r="O8" s="79" t="s">
        <v>176</v>
      </c>
      <c r="P8" s="81">
        <v>43774.352118055554</v>
      </c>
      <c r="Q8" s="79" t="s">
        <v>510</v>
      </c>
      <c r="R8" s="82" t="s">
        <v>669</v>
      </c>
      <c r="S8" s="79" t="s">
        <v>717</v>
      </c>
      <c r="T8" s="79" t="s">
        <v>745</v>
      </c>
      <c r="U8" s="79"/>
      <c r="V8" s="82" t="s">
        <v>891</v>
      </c>
      <c r="W8" s="81">
        <v>43774.352118055554</v>
      </c>
      <c r="X8" s="82" t="s">
        <v>1109</v>
      </c>
      <c r="Y8" s="79"/>
      <c r="Z8" s="79"/>
      <c r="AA8" s="85" t="s">
        <v>1419</v>
      </c>
      <c r="AB8" s="79"/>
      <c r="AC8" s="79" t="b">
        <v>0</v>
      </c>
      <c r="AD8" s="79">
        <v>0</v>
      </c>
      <c r="AE8" s="85" t="s">
        <v>1737</v>
      </c>
      <c r="AF8" s="79" t="b">
        <v>0</v>
      </c>
      <c r="AG8" s="79" t="s">
        <v>1751</v>
      </c>
      <c r="AH8" s="79"/>
      <c r="AI8" s="85" t="s">
        <v>1737</v>
      </c>
      <c r="AJ8" s="79" t="b">
        <v>0</v>
      </c>
      <c r="AK8" s="79">
        <v>0</v>
      </c>
      <c r="AL8" s="85" t="s">
        <v>1737</v>
      </c>
      <c r="AM8" s="79" t="s">
        <v>1774</v>
      </c>
      <c r="AN8" s="79" t="b">
        <v>0</v>
      </c>
      <c r="AO8" s="85" t="s">
        <v>1419</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v>0</v>
      </c>
      <c r="BE8" s="49">
        <v>0</v>
      </c>
      <c r="BF8" s="48">
        <v>1</v>
      </c>
      <c r="BG8" s="49">
        <v>6.666666666666667</v>
      </c>
      <c r="BH8" s="48">
        <v>0</v>
      </c>
      <c r="BI8" s="49">
        <v>0</v>
      </c>
      <c r="BJ8" s="48">
        <v>14</v>
      </c>
      <c r="BK8" s="49">
        <v>93.33333333333333</v>
      </c>
      <c r="BL8" s="48">
        <v>15</v>
      </c>
    </row>
    <row r="9" spans="1:64" ht="15">
      <c r="A9" s="64" t="s">
        <v>218</v>
      </c>
      <c r="B9" s="64" t="s">
        <v>458</v>
      </c>
      <c r="C9" s="65"/>
      <c r="D9" s="66"/>
      <c r="E9" s="67"/>
      <c r="F9" s="68"/>
      <c r="G9" s="65"/>
      <c r="H9" s="69"/>
      <c r="I9" s="70"/>
      <c r="J9" s="70"/>
      <c r="K9" s="34" t="s">
        <v>65</v>
      </c>
      <c r="L9" s="77">
        <v>9</v>
      </c>
      <c r="M9" s="77"/>
      <c r="N9" s="72"/>
      <c r="O9" s="79" t="s">
        <v>506</v>
      </c>
      <c r="P9" s="81">
        <v>43774.4884375</v>
      </c>
      <c r="Q9" s="79" t="s">
        <v>511</v>
      </c>
      <c r="R9" s="79"/>
      <c r="S9" s="79"/>
      <c r="T9" s="79" t="s">
        <v>746</v>
      </c>
      <c r="U9" s="79"/>
      <c r="V9" s="82" t="s">
        <v>892</v>
      </c>
      <c r="W9" s="81">
        <v>43774.4884375</v>
      </c>
      <c r="X9" s="82" t="s">
        <v>1110</v>
      </c>
      <c r="Y9" s="79"/>
      <c r="Z9" s="79"/>
      <c r="AA9" s="85" t="s">
        <v>1420</v>
      </c>
      <c r="AB9" s="85" t="s">
        <v>1724</v>
      </c>
      <c r="AC9" s="79" t="b">
        <v>0</v>
      </c>
      <c r="AD9" s="79">
        <v>3</v>
      </c>
      <c r="AE9" s="85" t="s">
        <v>1738</v>
      </c>
      <c r="AF9" s="79" t="b">
        <v>0</v>
      </c>
      <c r="AG9" s="79" t="s">
        <v>1751</v>
      </c>
      <c r="AH9" s="79"/>
      <c r="AI9" s="85" t="s">
        <v>1737</v>
      </c>
      <c r="AJ9" s="79" t="b">
        <v>0</v>
      </c>
      <c r="AK9" s="79">
        <v>0</v>
      </c>
      <c r="AL9" s="85" t="s">
        <v>1737</v>
      </c>
      <c r="AM9" s="79" t="s">
        <v>1773</v>
      </c>
      <c r="AN9" s="79" t="b">
        <v>0</v>
      </c>
      <c r="AO9" s="85" t="s">
        <v>1724</v>
      </c>
      <c r="AP9" s="79" t="s">
        <v>176</v>
      </c>
      <c r="AQ9" s="79">
        <v>0</v>
      </c>
      <c r="AR9" s="79">
        <v>0</v>
      </c>
      <c r="AS9" s="79"/>
      <c r="AT9" s="79"/>
      <c r="AU9" s="79"/>
      <c r="AV9" s="79"/>
      <c r="AW9" s="79"/>
      <c r="AX9" s="79"/>
      <c r="AY9" s="79"/>
      <c r="AZ9" s="79"/>
      <c r="BA9">
        <v>1</v>
      </c>
      <c r="BB9" s="78" t="str">
        <f>REPLACE(INDEX(GroupVertices[Group],MATCH(Edges25[[#This Row],[Vertex 1]],GroupVertices[Vertex],0)),1,1,"")</f>
        <v>21</v>
      </c>
      <c r="BC9" s="78" t="str">
        <f>REPLACE(INDEX(GroupVertices[Group],MATCH(Edges25[[#This Row],[Vertex 2]],GroupVertices[Vertex],0)),1,1,"")</f>
        <v>21</v>
      </c>
      <c r="BD9" s="48"/>
      <c r="BE9" s="49"/>
      <c r="BF9" s="48"/>
      <c r="BG9" s="49"/>
      <c r="BH9" s="48"/>
      <c r="BI9" s="49"/>
      <c r="BJ9" s="48"/>
      <c r="BK9" s="49"/>
      <c r="BL9" s="48"/>
    </row>
    <row r="10" spans="1:64" ht="15">
      <c r="A10" s="64" t="s">
        <v>219</v>
      </c>
      <c r="B10" s="64" t="s">
        <v>313</v>
      </c>
      <c r="C10" s="65"/>
      <c r="D10" s="66"/>
      <c r="E10" s="67"/>
      <c r="F10" s="68"/>
      <c r="G10" s="65"/>
      <c r="H10" s="69"/>
      <c r="I10" s="70"/>
      <c r="J10" s="70"/>
      <c r="K10" s="34" t="s">
        <v>65</v>
      </c>
      <c r="L10" s="77">
        <v>13</v>
      </c>
      <c r="M10" s="77"/>
      <c r="N10" s="72"/>
      <c r="O10" s="79" t="s">
        <v>506</v>
      </c>
      <c r="P10" s="81">
        <v>43774.591944444444</v>
      </c>
      <c r="Q10" s="79" t="s">
        <v>512</v>
      </c>
      <c r="R10" s="79"/>
      <c r="S10" s="79"/>
      <c r="T10" s="79" t="s">
        <v>747</v>
      </c>
      <c r="U10" s="79"/>
      <c r="V10" s="82" t="s">
        <v>893</v>
      </c>
      <c r="W10" s="81">
        <v>43774.591944444444</v>
      </c>
      <c r="X10" s="82" t="s">
        <v>1111</v>
      </c>
      <c r="Y10" s="79"/>
      <c r="Z10" s="79"/>
      <c r="AA10" s="85" t="s">
        <v>1421</v>
      </c>
      <c r="AB10" s="79"/>
      <c r="AC10" s="79" t="b">
        <v>0</v>
      </c>
      <c r="AD10" s="79">
        <v>0</v>
      </c>
      <c r="AE10" s="85" t="s">
        <v>1737</v>
      </c>
      <c r="AF10" s="79" t="b">
        <v>0</v>
      </c>
      <c r="AG10" s="79" t="s">
        <v>1751</v>
      </c>
      <c r="AH10" s="79"/>
      <c r="AI10" s="85" t="s">
        <v>1737</v>
      </c>
      <c r="AJ10" s="79" t="b">
        <v>0</v>
      </c>
      <c r="AK10" s="79">
        <v>1</v>
      </c>
      <c r="AL10" s="85" t="s">
        <v>1528</v>
      </c>
      <c r="AM10" s="79" t="s">
        <v>1773</v>
      </c>
      <c r="AN10" s="79" t="b">
        <v>0</v>
      </c>
      <c r="AO10" s="85" t="s">
        <v>1528</v>
      </c>
      <c r="AP10" s="79" t="s">
        <v>176</v>
      </c>
      <c r="AQ10" s="79">
        <v>0</v>
      </c>
      <c r="AR10" s="79">
        <v>0</v>
      </c>
      <c r="AS10" s="79"/>
      <c r="AT10" s="79"/>
      <c r="AU10" s="79"/>
      <c r="AV10" s="79"/>
      <c r="AW10" s="79"/>
      <c r="AX10" s="79"/>
      <c r="AY10" s="79"/>
      <c r="AZ10" s="79"/>
      <c r="BA10">
        <v>1</v>
      </c>
      <c r="BB10" s="78" t="str">
        <f>REPLACE(INDEX(GroupVertices[Group],MATCH(Edges25[[#This Row],[Vertex 1]],GroupVertices[Vertex],0)),1,1,"")</f>
        <v>10</v>
      </c>
      <c r="BC10" s="78" t="str">
        <f>REPLACE(INDEX(GroupVertices[Group],MATCH(Edges25[[#This Row],[Vertex 2]],GroupVertices[Vertex],0)),1,1,"")</f>
        <v>10</v>
      </c>
      <c r="BD10" s="48">
        <v>0</v>
      </c>
      <c r="BE10" s="49">
        <v>0</v>
      </c>
      <c r="BF10" s="48">
        <v>0</v>
      </c>
      <c r="BG10" s="49">
        <v>0</v>
      </c>
      <c r="BH10" s="48">
        <v>0</v>
      </c>
      <c r="BI10" s="49">
        <v>0</v>
      </c>
      <c r="BJ10" s="48">
        <v>21</v>
      </c>
      <c r="BK10" s="49">
        <v>100</v>
      </c>
      <c r="BL10" s="48">
        <v>21</v>
      </c>
    </row>
    <row r="11" spans="1:64" ht="15">
      <c r="A11" s="64" t="s">
        <v>220</v>
      </c>
      <c r="B11" s="64" t="s">
        <v>403</v>
      </c>
      <c r="C11" s="65"/>
      <c r="D11" s="66"/>
      <c r="E11" s="67"/>
      <c r="F11" s="68"/>
      <c r="G11" s="65"/>
      <c r="H11" s="69"/>
      <c r="I11" s="70"/>
      <c r="J11" s="70"/>
      <c r="K11" s="34" t="s">
        <v>65</v>
      </c>
      <c r="L11" s="77">
        <v>14</v>
      </c>
      <c r="M11" s="77"/>
      <c r="N11" s="72"/>
      <c r="O11" s="79" t="s">
        <v>506</v>
      </c>
      <c r="P11" s="81">
        <v>43774.595289351855</v>
      </c>
      <c r="Q11" s="79" t="s">
        <v>508</v>
      </c>
      <c r="R11" s="79"/>
      <c r="S11" s="79"/>
      <c r="T11" s="79"/>
      <c r="U11" s="79"/>
      <c r="V11" s="82" t="s">
        <v>894</v>
      </c>
      <c r="W11" s="81">
        <v>43774.595289351855</v>
      </c>
      <c r="X11" s="82" t="s">
        <v>1112</v>
      </c>
      <c r="Y11" s="79"/>
      <c r="Z11" s="79"/>
      <c r="AA11" s="85" t="s">
        <v>1422</v>
      </c>
      <c r="AB11" s="79"/>
      <c r="AC11" s="79" t="b">
        <v>0</v>
      </c>
      <c r="AD11" s="79">
        <v>0</v>
      </c>
      <c r="AE11" s="85" t="s">
        <v>1737</v>
      </c>
      <c r="AF11" s="79" t="b">
        <v>1</v>
      </c>
      <c r="AG11" s="79" t="s">
        <v>1751</v>
      </c>
      <c r="AH11" s="79"/>
      <c r="AI11" s="85" t="s">
        <v>1761</v>
      </c>
      <c r="AJ11" s="79" t="b">
        <v>0</v>
      </c>
      <c r="AK11" s="79">
        <v>10</v>
      </c>
      <c r="AL11" s="85" t="s">
        <v>1630</v>
      </c>
      <c r="AM11" s="79" t="s">
        <v>1773</v>
      </c>
      <c r="AN11" s="79" t="b">
        <v>0</v>
      </c>
      <c r="AO11" s="85" t="s">
        <v>1630</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1</v>
      </c>
      <c r="BE11" s="49">
        <v>4.166666666666667</v>
      </c>
      <c r="BF11" s="48">
        <v>0</v>
      </c>
      <c r="BG11" s="49">
        <v>0</v>
      </c>
      <c r="BH11" s="48">
        <v>0</v>
      </c>
      <c r="BI11" s="49">
        <v>0</v>
      </c>
      <c r="BJ11" s="48">
        <v>23</v>
      </c>
      <c r="BK11" s="49">
        <v>95.83333333333333</v>
      </c>
      <c r="BL11" s="48">
        <v>24</v>
      </c>
    </row>
    <row r="12" spans="1:64" ht="15">
      <c r="A12" s="64" t="s">
        <v>221</v>
      </c>
      <c r="B12" s="64" t="s">
        <v>313</v>
      </c>
      <c r="C12" s="65"/>
      <c r="D12" s="66"/>
      <c r="E12" s="67"/>
      <c r="F12" s="68"/>
      <c r="G12" s="65"/>
      <c r="H12" s="69"/>
      <c r="I12" s="70"/>
      <c r="J12" s="70"/>
      <c r="K12" s="34" t="s">
        <v>65</v>
      </c>
      <c r="L12" s="77">
        <v>15</v>
      </c>
      <c r="M12" s="77"/>
      <c r="N12" s="72"/>
      <c r="O12" s="79" t="s">
        <v>506</v>
      </c>
      <c r="P12" s="81">
        <v>43774.730625</v>
      </c>
      <c r="Q12" s="79" t="s">
        <v>512</v>
      </c>
      <c r="R12" s="79"/>
      <c r="S12" s="79"/>
      <c r="T12" s="79" t="s">
        <v>747</v>
      </c>
      <c r="U12" s="79"/>
      <c r="V12" s="82" t="s">
        <v>895</v>
      </c>
      <c r="W12" s="81">
        <v>43774.730625</v>
      </c>
      <c r="X12" s="82" t="s">
        <v>1113</v>
      </c>
      <c r="Y12" s="79"/>
      <c r="Z12" s="79"/>
      <c r="AA12" s="85" t="s">
        <v>1423</v>
      </c>
      <c r="AB12" s="79"/>
      <c r="AC12" s="79" t="b">
        <v>0</v>
      </c>
      <c r="AD12" s="79">
        <v>0</v>
      </c>
      <c r="AE12" s="85" t="s">
        <v>1737</v>
      </c>
      <c r="AF12" s="79" t="b">
        <v>0</v>
      </c>
      <c r="AG12" s="79" t="s">
        <v>1751</v>
      </c>
      <c r="AH12" s="79"/>
      <c r="AI12" s="85" t="s">
        <v>1737</v>
      </c>
      <c r="AJ12" s="79" t="b">
        <v>0</v>
      </c>
      <c r="AK12" s="79">
        <v>3</v>
      </c>
      <c r="AL12" s="85" t="s">
        <v>1528</v>
      </c>
      <c r="AM12" s="79" t="s">
        <v>1775</v>
      </c>
      <c r="AN12" s="79" t="b">
        <v>0</v>
      </c>
      <c r="AO12" s="85" t="s">
        <v>1528</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21</v>
      </c>
      <c r="BK12" s="49">
        <v>100</v>
      </c>
      <c r="BL12" s="48">
        <v>21</v>
      </c>
    </row>
    <row r="13" spans="1:64" ht="15">
      <c r="A13" s="64" t="s">
        <v>222</v>
      </c>
      <c r="B13" s="64" t="s">
        <v>462</v>
      </c>
      <c r="C13" s="65"/>
      <c r="D13" s="66"/>
      <c r="E13" s="67"/>
      <c r="F13" s="68"/>
      <c r="G13" s="65"/>
      <c r="H13" s="69"/>
      <c r="I13" s="70"/>
      <c r="J13" s="70"/>
      <c r="K13" s="34" t="s">
        <v>65</v>
      </c>
      <c r="L13" s="77">
        <v>16</v>
      </c>
      <c r="M13" s="77"/>
      <c r="N13" s="72"/>
      <c r="O13" s="79" t="s">
        <v>506</v>
      </c>
      <c r="P13" s="81">
        <v>43774.81182870371</v>
      </c>
      <c r="Q13" s="79" t="s">
        <v>513</v>
      </c>
      <c r="R13" s="79"/>
      <c r="S13" s="79"/>
      <c r="T13" s="79" t="s">
        <v>748</v>
      </c>
      <c r="U13" s="79"/>
      <c r="V13" s="82" t="s">
        <v>896</v>
      </c>
      <c r="W13" s="81">
        <v>43774.81182870371</v>
      </c>
      <c r="X13" s="82" t="s">
        <v>1114</v>
      </c>
      <c r="Y13" s="79"/>
      <c r="Z13" s="79"/>
      <c r="AA13" s="85" t="s">
        <v>1424</v>
      </c>
      <c r="AB13" s="79"/>
      <c r="AC13" s="79" t="b">
        <v>0</v>
      </c>
      <c r="AD13" s="79">
        <v>0</v>
      </c>
      <c r="AE13" s="85" t="s">
        <v>1737</v>
      </c>
      <c r="AF13" s="79" t="b">
        <v>0</v>
      </c>
      <c r="AG13" s="79" t="s">
        <v>1751</v>
      </c>
      <c r="AH13" s="79"/>
      <c r="AI13" s="85" t="s">
        <v>1737</v>
      </c>
      <c r="AJ13" s="79" t="b">
        <v>0</v>
      </c>
      <c r="AK13" s="79">
        <v>2</v>
      </c>
      <c r="AL13" s="85" t="s">
        <v>1426</v>
      </c>
      <c r="AM13" s="79" t="s">
        <v>1775</v>
      </c>
      <c r="AN13" s="79" t="b">
        <v>0</v>
      </c>
      <c r="AO13" s="85" t="s">
        <v>1426</v>
      </c>
      <c r="AP13" s="79" t="s">
        <v>176</v>
      </c>
      <c r="AQ13" s="79">
        <v>0</v>
      </c>
      <c r="AR13" s="79">
        <v>0</v>
      </c>
      <c r="AS13" s="79"/>
      <c r="AT13" s="79"/>
      <c r="AU13" s="79"/>
      <c r="AV13" s="79"/>
      <c r="AW13" s="79"/>
      <c r="AX13" s="79"/>
      <c r="AY13" s="79"/>
      <c r="AZ13" s="79"/>
      <c r="BA13">
        <v>1</v>
      </c>
      <c r="BB13" s="78" t="str">
        <f>REPLACE(INDEX(GroupVertices[Group],MATCH(Edges25[[#This Row],[Vertex 1]],GroupVertices[Vertex],0)),1,1,"")</f>
        <v>20</v>
      </c>
      <c r="BC13" s="78" t="str">
        <f>REPLACE(INDEX(GroupVertices[Group],MATCH(Edges25[[#This Row],[Vertex 2]],GroupVertices[Vertex],0)),1,1,"")</f>
        <v>20</v>
      </c>
      <c r="BD13" s="48"/>
      <c r="BE13" s="49"/>
      <c r="BF13" s="48"/>
      <c r="BG13" s="49"/>
      <c r="BH13" s="48"/>
      <c r="BI13" s="49"/>
      <c r="BJ13" s="48"/>
      <c r="BK13" s="49"/>
      <c r="BL13" s="48"/>
    </row>
    <row r="14" spans="1:64" ht="15">
      <c r="A14" s="64" t="s">
        <v>223</v>
      </c>
      <c r="B14" s="64" t="s">
        <v>313</v>
      </c>
      <c r="C14" s="65"/>
      <c r="D14" s="66"/>
      <c r="E14" s="67"/>
      <c r="F14" s="68"/>
      <c r="G14" s="65"/>
      <c r="H14" s="69"/>
      <c r="I14" s="70"/>
      <c r="J14" s="70"/>
      <c r="K14" s="34" t="s">
        <v>65</v>
      </c>
      <c r="L14" s="77">
        <v>19</v>
      </c>
      <c r="M14" s="77"/>
      <c r="N14" s="72"/>
      <c r="O14" s="79" t="s">
        <v>506</v>
      </c>
      <c r="P14" s="81">
        <v>43774.827361111114</v>
      </c>
      <c r="Q14" s="79" t="s">
        <v>512</v>
      </c>
      <c r="R14" s="79"/>
      <c r="S14" s="79"/>
      <c r="T14" s="79" t="s">
        <v>747</v>
      </c>
      <c r="U14" s="79"/>
      <c r="V14" s="82" t="s">
        <v>897</v>
      </c>
      <c r="W14" s="81">
        <v>43774.827361111114</v>
      </c>
      <c r="X14" s="82" t="s">
        <v>1115</v>
      </c>
      <c r="Y14" s="79"/>
      <c r="Z14" s="79"/>
      <c r="AA14" s="85" t="s">
        <v>1425</v>
      </c>
      <c r="AB14" s="79"/>
      <c r="AC14" s="79" t="b">
        <v>0</v>
      </c>
      <c r="AD14" s="79">
        <v>0</v>
      </c>
      <c r="AE14" s="85" t="s">
        <v>1737</v>
      </c>
      <c r="AF14" s="79" t="b">
        <v>0</v>
      </c>
      <c r="AG14" s="79" t="s">
        <v>1751</v>
      </c>
      <c r="AH14" s="79"/>
      <c r="AI14" s="85" t="s">
        <v>1737</v>
      </c>
      <c r="AJ14" s="79" t="b">
        <v>0</v>
      </c>
      <c r="AK14" s="79">
        <v>3</v>
      </c>
      <c r="AL14" s="85" t="s">
        <v>1528</v>
      </c>
      <c r="AM14" s="79" t="s">
        <v>1772</v>
      </c>
      <c r="AN14" s="79" t="b">
        <v>0</v>
      </c>
      <c r="AO14" s="85" t="s">
        <v>1528</v>
      </c>
      <c r="AP14" s="79" t="s">
        <v>176</v>
      </c>
      <c r="AQ14" s="79">
        <v>0</v>
      </c>
      <c r="AR14" s="79">
        <v>0</v>
      </c>
      <c r="AS14" s="79"/>
      <c r="AT14" s="79"/>
      <c r="AU14" s="79"/>
      <c r="AV14" s="79"/>
      <c r="AW14" s="79"/>
      <c r="AX14" s="79"/>
      <c r="AY14" s="79"/>
      <c r="AZ14" s="79"/>
      <c r="BA14">
        <v>1</v>
      </c>
      <c r="BB14" s="78" t="str">
        <f>REPLACE(INDEX(GroupVertices[Group],MATCH(Edges25[[#This Row],[Vertex 1]],GroupVertices[Vertex],0)),1,1,"")</f>
        <v>10</v>
      </c>
      <c r="BC14" s="78" t="str">
        <f>REPLACE(INDEX(GroupVertices[Group],MATCH(Edges25[[#This Row],[Vertex 2]],GroupVertices[Vertex],0)),1,1,"")</f>
        <v>10</v>
      </c>
      <c r="BD14" s="48">
        <v>0</v>
      </c>
      <c r="BE14" s="49">
        <v>0</v>
      </c>
      <c r="BF14" s="48">
        <v>0</v>
      </c>
      <c r="BG14" s="49">
        <v>0</v>
      </c>
      <c r="BH14" s="48">
        <v>0</v>
      </c>
      <c r="BI14" s="49">
        <v>0</v>
      </c>
      <c r="BJ14" s="48">
        <v>21</v>
      </c>
      <c r="BK14" s="49">
        <v>100</v>
      </c>
      <c r="BL14" s="48">
        <v>21</v>
      </c>
    </row>
    <row r="15" spans="1:64" ht="15">
      <c r="A15" s="64" t="s">
        <v>224</v>
      </c>
      <c r="B15" s="64" t="s">
        <v>462</v>
      </c>
      <c r="C15" s="65"/>
      <c r="D15" s="66"/>
      <c r="E15" s="67"/>
      <c r="F15" s="68"/>
      <c r="G15" s="65"/>
      <c r="H15" s="69"/>
      <c r="I15" s="70"/>
      <c r="J15" s="70"/>
      <c r="K15" s="34" t="s">
        <v>65</v>
      </c>
      <c r="L15" s="77">
        <v>20</v>
      </c>
      <c r="M15" s="77"/>
      <c r="N15" s="72"/>
      <c r="O15" s="79" t="s">
        <v>506</v>
      </c>
      <c r="P15" s="81">
        <v>43774.81085648148</v>
      </c>
      <c r="Q15" s="79" t="s">
        <v>514</v>
      </c>
      <c r="R15" s="82" t="s">
        <v>670</v>
      </c>
      <c r="S15" s="79" t="s">
        <v>718</v>
      </c>
      <c r="T15" s="79" t="s">
        <v>749</v>
      </c>
      <c r="U15" s="82" t="s">
        <v>841</v>
      </c>
      <c r="V15" s="82" t="s">
        <v>841</v>
      </c>
      <c r="W15" s="81">
        <v>43774.81085648148</v>
      </c>
      <c r="X15" s="82" t="s">
        <v>1116</v>
      </c>
      <c r="Y15" s="79"/>
      <c r="Z15" s="79"/>
      <c r="AA15" s="85" t="s">
        <v>1426</v>
      </c>
      <c r="AB15" s="79"/>
      <c r="AC15" s="79" t="b">
        <v>0</v>
      </c>
      <c r="AD15" s="79">
        <v>2</v>
      </c>
      <c r="AE15" s="85" t="s">
        <v>1737</v>
      </c>
      <c r="AF15" s="79" t="b">
        <v>0</v>
      </c>
      <c r="AG15" s="79" t="s">
        <v>1751</v>
      </c>
      <c r="AH15" s="79"/>
      <c r="AI15" s="85" t="s">
        <v>1737</v>
      </c>
      <c r="AJ15" s="79" t="b">
        <v>0</v>
      </c>
      <c r="AK15" s="79">
        <v>2</v>
      </c>
      <c r="AL15" s="85" t="s">
        <v>1737</v>
      </c>
      <c r="AM15" s="79" t="s">
        <v>1776</v>
      </c>
      <c r="AN15" s="79" t="b">
        <v>0</v>
      </c>
      <c r="AO15" s="85" t="s">
        <v>1426</v>
      </c>
      <c r="AP15" s="79" t="s">
        <v>176</v>
      </c>
      <c r="AQ15" s="79">
        <v>0</v>
      </c>
      <c r="AR15" s="79">
        <v>0</v>
      </c>
      <c r="AS15" s="79"/>
      <c r="AT15" s="79"/>
      <c r="AU15" s="79"/>
      <c r="AV15" s="79"/>
      <c r="AW15" s="79"/>
      <c r="AX15" s="79"/>
      <c r="AY15" s="79"/>
      <c r="AZ15" s="79"/>
      <c r="BA15">
        <v>1</v>
      </c>
      <c r="BB15" s="78" t="str">
        <f>REPLACE(INDEX(GroupVertices[Group],MATCH(Edges25[[#This Row],[Vertex 1]],GroupVertices[Vertex],0)),1,1,"")</f>
        <v>20</v>
      </c>
      <c r="BC15" s="78" t="str">
        <f>REPLACE(INDEX(GroupVertices[Group],MATCH(Edges25[[#This Row],[Vertex 2]],GroupVertices[Vertex],0)),1,1,"")</f>
        <v>20</v>
      </c>
      <c r="BD15" s="48"/>
      <c r="BE15" s="49"/>
      <c r="BF15" s="48"/>
      <c r="BG15" s="49"/>
      <c r="BH15" s="48"/>
      <c r="BI15" s="49"/>
      <c r="BJ15" s="48"/>
      <c r="BK15" s="49"/>
      <c r="BL15" s="48"/>
    </row>
    <row r="16" spans="1:64" ht="15">
      <c r="A16" s="64" t="s">
        <v>225</v>
      </c>
      <c r="B16" s="64" t="s">
        <v>462</v>
      </c>
      <c r="C16" s="65"/>
      <c r="D16" s="66"/>
      <c r="E16" s="67"/>
      <c r="F16" s="68"/>
      <c r="G16" s="65"/>
      <c r="H16" s="69"/>
      <c r="I16" s="70"/>
      <c r="J16" s="70"/>
      <c r="K16" s="34" t="s">
        <v>65</v>
      </c>
      <c r="L16" s="77">
        <v>21</v>
      </c>
      <c r="M16" s="77"/>
      <c r="N16" s="72"/>
      <c r="O16" s="79" t="s">
        <v>506</v>
      </c>
      <c r="P16" s="81">
        <v>43774.92155092592</v>
      </c>
      <c r="Q16" s="79" t="s">
        <v>513</v>
      </c>
      <c r="R16" s="79"/>
      <c r="S16" s="79"/>
      <c r="T16" s="79" t="s">
        <v>748</v>
      </c>
      <c r="U16" s="79"/>
      <c r="V16" s="82" t="s">
        <v>898</v>
      </c>
      <c r="W16" s="81">
        <v>43774.92155092592</v>
      </c>
      <c r="X16" s="82" t="s">
        <v>1117</v>
      </c>
      <c r="Y16" s="79"/>
      <c r="Z16" s="79"/>
      <c r="AA16" s="85" t="s">
        <v>1427</v>
      </c>
      <c r="AB16" s="79"/>
      <c r="AC16" s="79" t="b">
        <v>0</v>
      </c>
      <c r="AD16" s="79">
        <v>0</v>
      </c>
      <c r="AE16" s="85" t="s">
        <v>1737</v>
      </c>
      <c r="AF16" s="79" t="b">
        <v>0</v>
      </c>
      <c r="AG16" s="79" t="s">
        <v>1751</v>
      </c>
      <c r="AH16" s="79"/>
      <c r="AI16" s="85" t="s">
        <v>1737</v>
      </c>
      <c r="AJ16" s="79" t="b">
        <v>0</v>
      </c>
      <c r="AK16" s="79">
        <v>2</v>
      </c>
      <c r="AL16" s="85" t="s">
        <v>1426</v>
      </c>
      <c r="AM16" s="79" t="s">
        <v>1772</v>
      </c>
      <c r="AN16" s="79" t="b">
        <v>0</v>
      </c>
      <c r="AO16" s="85" t="s">
        <v>1426</v>
      </c>
      <c r="AP16" s="79" t="s">
        <v>176</v>
      </c>
      <c r="AQ16" s="79">
        <v>0</v>
      </c>
      <c r="AR16" s="79">
        <v>0</v>
      </c>
      <c r="AS16" s="79"/>
      <c r="AT16" s="79"/>
      <c r="AU16" s="79"/>
      <c r="AV16" s="79"/>
      <c r="AW16" s="79"/>
      <c r="AX16" s="79"/>
      <c r="AY16" s="79"/>
      <c r="AZ16" s="79"/>
      <c r="BA16">
        <v>1</v>
      </c>
      <c r="BB16" s="78" t="str">
        <f>REPLACE(INDEX(GroupVertices[Group],MATCH(Edges25[[#This Row],[Vertex 1]],GroupVertices[Vertex],0)),1,1,"")</f>
        <v>20</v>
      </c>
      <c r="BC16" s="78" t="str">
        <f>REPLACE(INDEX(GroupVertices[Group],MATCH(Edges25[[#This Row],[Vertex 2]],GroupVertices[Vertex],0)),1,1,"")</f>
        <v>20</v>
      </c>
      <c r="BD16" s="48"/>
      <c r="BE16" s="49"/>
      <c r="BF16" s="48"/>
      <c r="BG16" s="49"/>
      <c r="BH16" s="48"/>
      <c r="BI16" s="49"/>
      <c r="BJ16" s="48"/>
      <c r="BK16" s="49"/>
      <c r="BL16" s="48"/>
    </row>
    <row r="17" spans="1:64" ht="15">
      <c r="A17" s="64" t="s">
        <v>226</v>
      </c>
      <c r="B17" s="64" t="s">
        <v>464</v>
      </c>
      <c r="C17" s="65"/>
      <c r="D17" s="66"/>
      <c r="E17" s="67"/>
      <c r="F17" s="68"/>
      <c r="G17" s="65"/>
      <c r="H17" s="69"/>
      <c r="I17" s="70"/>
      <c r="J17" s="70"/>
      <c r="K17" s="34" t="s">
        <v>65</v>
      </c>
      <c r="L17" s="77">
        <v>25</v>
      </c>
      <c r="M17" s="77"/>
      <c r="N17" s="72"/>
      <c r="O17" s="79" t="s">
        <v>506</v>
      </c>
      <c r="P17" s="81">
        <v>43775.02548611111</v>
      </c>
      <c r="Q17" s="79" t="s">
        <v>515</v>
      </c>
      <c r="R17" s="82" t="s">
        <v>671</v>
      </c>
      <c r="S17" s="79" t="s">
        <v>719</v>
      </c>
      <c r="T17" s="79" t="s">
        <v>750</v>
      </c>
      <c r="U17" s="79"/>
      <c r="V17" s="82" t="s">
        <v>899</v>
      </c>
      <c r="W17" s="81">
        <v>43775.02548611111</v>
      </c>
      <c r="X17" s="82" t="s">
        <v>1118</v>
      </c>
      <c r="Y17" s="79"/>
      <c r="Z17" s="79"/>
      <c r="AA17" s="85" t="s">
        <v>1428</v>
      </c>
      <c r="AB17" s="79"/>
      <c r="AC17" s="79" t="b">
        <v>0</v>
      </c>
      <c r="AD17" s="79">
        <v>0</v>
      </c>
      <c r="AE17" s="85" t="s">
        <v>1737</v>
      </c>
      <c r="AF17" s="79" t="b">
        <v>1</v>
      </c>
      <c r="AG17" s="79" t="s">
        <v>1751</v>
      </c>
      <c r="AH17" s="79"/>
      <c r="AI17" s="85" t="s">
        <v>1762</v>
      </c>
      <c r="AJ17" s="79" t="b">
        <v>0</v>
      </c>
      <c r="AK17" s="79">
        <v>0</v>
      </c>
      <c r="AL17" s="85" t="s">
        <v>1737</v>
      </c>
      <c r="AM17" s="79" t="s">
        <v>1772</v>
      </c>
      <c r="AN17" s="79" t="b">
        <v>0</v>
      </c>
      <c r="AO17" s="85" t="s">
        <v>1428</v>
      </c>
      <c r="AP17" s="79" t="s">
        <v>176</v>
      </c>
      <c r="AQ17" s="79">
        <v>0</v>
      </c>
      <c r="AR17" s="79">
        <v>0</v>
      </c>
      <c r="AS17" s="79" t="s">
        <v>1805</v>
      </c>
      <c r="AT17" s="79" t="s">
        <v>1810</v>
      </c>
      <c r="AU17" s="79" t="s">
        <v>1813</v>
      </c>
      <c r="AV17" s="79" t="s">
        <v>1816</v>
      </c>
      <c r="AW17" s="79" t="s">
        <v>1821</v>
      </c>
      <c r="AX17" s="79" t="s">
        <v>1826</v>
      </c>
      <c r="AY17" s="79" t="s">
        <v>1830</v>
      </c>
      <c r="AZ17" s="82" t="s">
        <v>1832</v>
      </c>
      <c r="BA17">
        <v>1</v>
      </c>
      <c r="BB17" s="78" t="str">
        <f>REPLACE(INDEX(GroupVertices[Group],MATCH(Edges25[[#This Row],[Vertex 1]],GroupVertices[Vertex],0)),1,1,"")</f>
        <v>39</v>
      </c>
      <c r="BC17" s="78" t="str">
        <f>REPLACE(INDEX(GroupVertices[Group],MATCH(Edges25[[#This Row],[Vertex 2]],GroupVertices[Vertex],0)),1,1,"")</f>
        <v>39</v>
      </c>
      <c r="BD17" s="48">
        <v>6</v>
      </c>
      <c r="BE17" s="49">
        <v>20.689655172413794</v>
      </c>
      <c r="BF17" s="48">
        <v>0</v>
      </c>
      <c r="BG17" s="49">
        <v>0</v>
      </c>
      <c r="BH17" s="48">
        <v>0</v>
      </c>
      <c r="BI17" s="49">
        <v>0</v>
      </c>
      <c r="BJ17" s="48">
        <v>23</v>
      </c>
      <c r="BK17" s="49">
        <v>79.3103448275862</v>
      </c>
      <c r="BL17" s="48">
        <v>29</v>
      </c>
    </row>
    <row r="18" spans="1:64" ht="15">
      <c r="A18" s="64" t="s">
        <v>227</v>
      </c>
      <c r="B18" s="64" t="s">
        <v>465</v>
      </c>
      <c r="C18" s="65"/>
      <c r="D18" s="66"/>
      <c r="E18" s="67"/>
      <c r="F18" s="68"/>
      <c r="G18" s="65"/>
      <c r="H18" s="69"/>
      <c r="I18" s="70"/>
      <c r="J18" s="70"/>
      <c r="K18" s="34" t="s">
        <v>65</v>
      </c>
      <c r="L18" s="77">
        <v>26</v>
      </c>
      <c r="M18" s="77"/>
      <c r="N18" s="72"/>
      <c r="O18" s="79" t="s">
        <v>507</v>
      </c>
      <c r="P18" s="81">
        <v>43775.01841435185</v>
      </c>
      <c r="Q18" s="79" t="s">
        <v>516</v>
      </c>
      <c r="R18" s="79"/>
      <c r="S18" s="79"/>
      <c r="T18" s="79" t="s">
        <v>751</v>
      </c>
      <c r="U18" s="79"/>
      <c r="V18" s="82" t="s">
        <v>900</v>
      </c>
      <c r="W18" s="81">
        <v>43775.01841435185</v>
      </c>
      <c r="X18" s="82" t="s">
        <v>1119</v>
      </c>
      <c r="Y18" s="79"/>
      <c r="Z18" s="79"/>
      <c r="AA18" s="85" t="s">
        <v>1429</v>
      </c>
      <c r="AB18" s="85" t="s">
        <v>1725</v>
      </c>
      <c r="AC18" s="79" t="b">
        <v>0</v>
      </c>
      <c r="AD18" s="79">
        <v>0</v>
      </c>
      <c r="AE18" s="85" t="s">
        <v>1739</v>
      </c>
      <c r="AF18" s="79" t="b">
        <v>0</v>
      </c>
      <c r="AG18" s="79" t="s">
        <v>1751</v>
      </c>
      <c r="AH18" s="79"/>
      <c r="AI18" s="85" t="s">
        <v>1737</v>
      </c>
      <c r="AJ18" s="79" t="b">
        <v>0</v>
      </c>
      <c r="AK18" s="79">
        <v>1</v>
      </c>
      <c r="AL18" s="85" t="s">
        <v>1737</v>
      </c>
      <c r="AM18" s="79" t="s">
        <v>1773</v>
      </c>
      <c r="AN18" s="79" t="b">
        <v>0</v>
      </c>
      <c r="AO18" s="85" t="s">
        <v>1725</v>
      </c>
      <c r="AP18" s="79" t="s">
        <v>176</v>
      </c>
      <c r="AQ18" s="79">
        <v>0</v>
      </c>
      <c r="AR18" s="79">
        <v>0</v>
      </c>
      <c r="AS18" s="79"/>
      <c r="AT18" s="79"/>
      <c r="AU18" s="79"/>
      <c r="AV18" s="79"/>
      <c r="AW18" s="79"/>
      <c r="AX18" s="79"/>
      <c r="AY18" s="79"/>
      <c r="AZ18" s="79"/>
      <c r="BA18">
        <v>1</v>
      </c>
      <c r="BB18" s="78" t="str">
        <f>REPLACE(INDEX(GroupVertices[Group],MATCH(Edges25[[#This Row],[Vertex 1]],GroupVertices[Vertex],0)),1,1,"")</f>
        <v>27</v>
      </c>
      <c r="BC18" s="78" t="str">
        <f>REPLACE(INDEX(GroupVertices[Group],MATCH(Edges25[[#This Row],[Vertex 2]],GroupVertices[Vertex],0)),1,1,"")</f>
        <v>27</v>
      </c>
      <c r="BD18" s="48">
        <v>0</v>
      </c>
      <c r="BE18" s="49">
        <v>0</v>
      </c>
      <c r="BF18" s="48">
        <v>0</v>
      </c>
      <c r="BG18" s="49">
        <v>0</v>
      </c>
      <c r="BH18" s="48">
        <v>0</v>
      </c>
      <c r="BI18" s="49">
        <v>0</v>
      </c>
      <c r="BJ18" s="48">
        <v>9</v>
      </c>
      <c r="BK18" s="49">
        <v>100</v>
      </c>
      <c r="BL18" s="48">
        <v>9</v>
      </c>
    </row>
    <row r="19" spans="1:64" ht="15">
      <c r="A19" s="64" t="s">
        <v>228</v>
      </c>
      <c r="B19" s="64" t="s">
        <v>465</v>
      </c>
      <c r="C19" s="65"/>
      <c r="D19" s="66"/>
      <c r="E19" s="67"/>
      <c r="F19" s="68"/>
      <c r="G19" s="65"/>
      <c r="H19" s="69"/>
      <c r="I19" s="70"/>
      <c r="J19" s="70"/>
      <c r="K19" s="34" t="s">
        <v>65</v>
      </c>
      <c r="L19" s="77">
        <v>27</v>
      </c>
      <c r="M19" s="77"/>
      <c r="N19" s="72"/>
      <c r="O19" s="79" t="s">
        <v>506</v>
      </c>
      <c r="P19" s="81">
        <v>43775.03737268518</v>
      </c>
      <c r="Q19" s="79" t="s">
        <v>517</v>
      </c>
      <c r="R19" s="79"/>
      <c r="S19" s="79"/>
      <c r="T19" s="79" t="s">
        <v>751</v>
      </c>
      <c r="U19" s="79"/>
      <c r="V19" s="82" t="s">
        <v>901</v>
      </c>
      <c r="W19" s="81">
        <v>43775.03737268518</v>
      </c>
      <c r="X19" s="82" t="s">
        <v>1120</v>
      </c>
      <c r="Y19" s="79"/>
      <c r="Z19" s="79"/>
      <c r="AA19" s="85" t="s">
        <v>1430</v>
      </c>
      <c r="AB19" s="79"/>
      <c r="AC19" s="79" t="b">
        <v>0</v>
      </c>
      <c r="AD19" s="79">
        <v>0</v>
      </c>
      <c r="AE19" s="85" t="s">
        <v>1737</v>
      </c>
      <c r="AF19" s="79" t="b">
        <v>0</v>
      </c>
      <c r="AG19" s="79" t="s">
        <v>1751</v>
      </c>
      <c r="AH19" s="79"/>
      <c r="AI19" s="85" t="s">
        <v>1737</v>
      </c>
      <c r="AJ19" s="79" t="b">
        <v>0</v>
      </c>
      <c r="AK19" s="79">
        <v>1</v>
      </c>
      <c r="AL19" s="85" t="s">
        <v>1429</v>
      </c>
      <c r="AM19" s="79" t="s">
        <v>1775</v>
      </c>
      <c r="AN19" s="79" t="b">
        <v>0</v>
      </c>
      <c r="AO19" s="85" t="s">
        <v>1429</v>
      </c>
      <c r="AP19" s="79" t="s">
        <v>176</v>
      </c>
      <c r="AQ19" s="79">
        <v>0</v>
      </c>
      <c r="AR19" s="79">
        <v>0</v>
      </c>
      <c r="AS19" s="79"/>
      <c r="AT19" s="79"/>
      <c r="AU19" s="79"/>
      <c r="AV19" s="79"/>
      <c r="AW19" s="79"/>
      <c r="AX19" s="79"/>
      <c r="AY19" s="79"/>
      <c r="AZ19" s="79"/>
      <c r="BA19">
        <v>1</v>
      </c>
      <c r="BB19" s="78" t="str">
        <f>REPLACE(INDEX(GroupVertices[Group],MATCH(Edges25[[#This Row],[Vertex 1]],GroupVertices[Vertex],0)),1,1,"")</f>
        <v>27</v>
      </c>
      <c r="BC19" s="78" t="str">
        <f>REPLACE(INDEX(GroupVertices[Group],MATCH(Edges25[[#This Row],[Vertex 2]],GroupVertices[Vertex],0)),1,1,"")</f>
        <v>27</v>
      </c>
      <c r="BD19" s="48"/>
      <c r="BE19" s="49"/>
      <c r="BF19" s="48"/>
      <c r="BG19" s="49"/>
      <c r="BH19" s="48"/>
      <c r="BI19" s="49"/>
      <c r="BJ19" s="48"/>
      <c r="BK19" s="49"/>
      <c r="BL19" s="48"/>
    </row>
    <row r="20" spans="1:64" ht="15">
      <c r="A20" s="64" t="s">
        <v>229</v>
      </c>
      <c r="B20" s="64" t="s">
        <v>229</v>
      </c>
      <c r="C20" s="65"/>
      <c r="D20" s="66"/>
      <c r="E20" s="67"/>
      <c r="F20" s="68"/>
      <c r="G20" s="65"/>
      <c r="H20" s="69"/>
      <c r="I20" s="70"/>
      <c r="J20" s="70"/>
      <c r="K20" s="34" t="s">
        <v>65</v>
      </c>
      <c r="L20" s="77">
        <v>29</v>
      </c>
      <c r="M20" s="77"/>
      <c r="N20" s="72"/>
      <c r="O20" s="79" t="s">
        <v>176</v>
      </c>
      <c r="P20" s="81">
        <v>43775.10303240741</v>
      </c>
      <c r="Q20" s="79" t="s">
        <v>518</v>
      </c>
      <c r="R20" s="79"/>
      <c r="S20" s="79"/>
      <c r="T20" s="79" t="s">
        <v>752</v>
      </c>
      <c r="U20" s="79"/>
      <c r="V20" s="82" t="s">
        <v>902</v>
      </c>
      <c r="W20" s="81">
        <v>43775.10303240741</v>
      </c>
      <c r="X20" s="82" t="s">
        <v>1121</v>
      </c>
      <c r="Y20" s="79"/>
      <c r="Z20" s="79"/>
      <c r="AA20" s="85" t="s">
        <v>1431</v>
      </c>
      <c r="AB20" s="79"/>
      <c r="AC20" s="79" t="b">
        <v>0</v>
      </c>
      <c r="AD20" s="79">
        <v>0</v>
      </c>
      <c r="AE20" s="85" t="s">
        <v>1737</v>
      </c>
      <c r="AF20" s="79" t="b">
        <v>0</v>
      </c>
      <c r="AG20" s="79" t="s">
        <v>1751</v>
      </c>
      <c r="AH20" s="79"/>
      <c r="AI20" s="85" t="s">
        <v>1737</v>
      </c>
      <c r="AJ20" s="79" t="b">
        <v>0</v>
      </c>
      <c r="AK20" s="79">
        <v>0</v>
      </c>
      <c r="AL20" s="85" t="s">
        <v>1737</v>
      </c>
      <c r="AM20" s="79" t="s">
        <v>1775</v>
      </c>
      <c r="AN20" s="79" t="b">
        <v>0</v>
      </c>
      <c r="AO20" s="85" t="s">
        <v>1431</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2</v>
      </c>
      <c r="BE20" s="49">
        <v>4.081632653061225</v>
      </c>
      <c r="BF20" s="48">
        <v>0</v>
      </c>
      <c r="BG20" s="49">
        <v>0</v>
      </c>
      <c r="BH20" s="48">
        <v>0</v>
      </c>
      <c r="BI20" s="49">
        <v>0</v>
      </c>
      <c r="BJ20" s="48">
        <v>47</v>
      </c>
      <c r="BK20" s="49">
        <v>95.91836734693878</v>
      </c>
      <c r="BL20" s="48">
        <v>49</v>
      </c>
    </row>
    <row r="21" spans="1:64" ht="15">
      <c r="A21" s="64" t="s">
        <v>230</v>
      </c>
      <c r="B21" s="64" t="s">
        <v>466</v>
      </c>
      <c r="C21" s="65"/>
      <c r="D21" s="66"/>
      <c r="E21" s="67"/>
      <c r="F21" s="68"/>
      <c r="G21" s="65"/>
      <c r="H21" s="69"/>
      <c r="I21" s="70"/>
      <c r="J21" s="70"/>
      <c r="K21" s="34" t="s">
        <v>65</v>
      </c>
      <c r="L21" s="77">
        <v>30</v>
      </c>
      <c r="M21" s="77"/>
      <c r="N21" s="72"/>
      <c r="O21" s="79" t="s">
        <v>506</v>
      </c>
      <c r="P21" s="81">
        <v>43775.41950231481</v>
      </c>
      <c r="Q21" s="79" t="s">
        <v>519</v>
      </c>
      <c r="R21" s="79"/>
      <c r="S21" s="79"/>
      <c r="T21" s="79" t="s">
        <v>753</v>
      </c>
      <c r="U21" s="79"/>
      <c r="V21" s="82" t="s">
        <v>903</v>
      </c>
      <c r="W21" s="81">
        <v>43775.41950231481</v>
      </c>
      <c r="X21" s="82" t="s">
        <v>1122</v>
      </c>
      <c r="Y21" s="79"/>
      <c r="Z21" s="79"/>
      <c r="AA21" s="85" t="s">
        <v>1432</v>
      </c>
      <c r="AB21" s="79"/>
      <c r="AC21" s="79" t="b">
        <v>0</v>
      </c>
      <c r="AD21" s="79">
        <v>1</v>
      </c>
      <c r="AE21" s="85" t="s">
        <v>1737</v>
      </c>
      <c r="AF21" s="79" t="b">
        <v>0</v>
      </c>
      <c r="AG21" s="79" t="s">
        <v>1751</v>
      </c>
      <c r="AH21" s="79"/>
      <c r="AI21" s="85" t="s">
        <v>1737</v>
      </c>
      <c r="AJ21" s="79" t="b">
        <v>0</v>
      </c>
      <c r="AK21" s="79">
        <v>0</v>
      </c>
      <c r="AL21" s="85" t="s">
        <v>1737</v>
      </c>
      <c r="AM21" s="79" t="s">
        <v>1772</v>
      </c>
      <c r="AN21" s="79" t="b">
        <v>0</v>
      </c>
      <c r="AO21" s="85" t="s">
        <v>1432</v>
      </c>
      <c r="AP21" s="79" t="s">
        <v>176</v>
      </c>
      <c r="AQ21" s="79">
        <v>0</v>
      </c>
      <c r="AR21" s="79">
        <v>0</v>
      </c>
      <c r="AS21" s="79"/>
      <c r="AT21" s="79"/>
      <c r="AU21" s="79"/>
      <c r="AV21" s="79"/>
      <c r="AW21" s="79"/>
      <c r="AX21" s="79"/>
      <c r="AY21" s="79"/>
      <c r="AZ21" s="79"/>
      <c r="BA21">
        <v>1</v>
      </c>
      <c r="BB21" s="78" t="str">
        <f>REPLACE(INDEX(GroupVertices[Group],MATCH(Edges25[[#This Row],[Vertex 1]],GroupVertices[Vertex],0)),1,1,"")</f>
        <v>26</v>
      </c>
      <c r="BC21" s="78" t="str">
        <f>REPLACE(INDEX(GroupVertices[Group],MATCH(Edges25[[#This Row],[Vertex 2]],GroupVertices[Vertex],0)),1,1,"")</f>
        <v>26</v>
      </c>
      <c r="BD21" s="48"/>
      <c r="BE21" s="49"/>
      <c r="BF21" s="48"/>
      <c r="BG21" s="49"/>
      <c r="BH21" s="48"/>
      <c r="BI21" s="49"/>
      <c r="BJ21" s="48"/>
      <c r="BK21" s="49"/>
      <c r="BL21" s="48"/>
    </row>
    <row r="22" spans="1:64" ht="15">
      <c r="A22" s="64" t="s">
        <v>231</v>
      </c>
      <c r="B22" s="64" t="s">
        <v>231</v>
      </c>
      <c r="C22" s="65"/>
      <c r="D22" s="66"/>
      <c r="E22" s="67"/>
      <c r="F22" s="68"/>
      <c r="G22" s="65"/>
      <c r="H22" s="69"/>
      <c r="I22" s="70"/>
      <c r="J22" s="70"/>
      <c r="K22" s="34" t="s">
        <v>65</v>
      </c>
      <c r="L22" s="77">
        <v>32</v>
      </c>
      <c r="M22" s="77"/>
      <c r="N22" s="72"/>
      <c r="O22" s="79" t="s">
        <v>176</v>
      </c>
      <c r="P22" s="81">
        <v>43774.32219907407</v>
      </c>
      <c r="Q22" s="79" t="s">
        <v>520</v>
      </c>
      <c r="R22" s="79"/>
      <c r="S22" s="79"/>
      <c r="T22" s="79" t="s">
        <v>744</v>
      </c>
      <c r="U22" s="79"/>
      <c r="V22" s="82" t="s">
        <v>904</v>
      </c>
      <c r="W22" s="81">
        <v>43774.32219907407</v>
      </c>
      <c r="X22" s="82" t="s">
        <v>1123</v>
      </c>
      <c r="Y22" s="79"/>
      <c r="Z22" s="79"/>
      <c r="AA22" s="85" t="s">
        <v>1433</v>
      </c>
      <c r="AB22" s="79"/>
      <c r="AC22" s="79" t="b">
        <v>0</v>
      </c>
      <c r="AD22" s="79">
        <v>4</v>
      </c>
      <c r="AE22" s="85" t="s">
        <v>1737</v>
      </c>
      <c r="AF22" s="79" t="b">
        <v>0</v>
      </c>
      <c r="AG22" s="79" t="s">
        <v>1752</v>
      </c>
      <c r="AH22" s="79"/>
      <c r="AI22" s="85" t="s">
        <v>1737</v>
      </c>
      <c r="AJ22" s="79" t="b">
        <v>0</v>
      </c>
      <c r="AK22" s="79">
        <v>2</v>
      </c>
      <c r="AL22" s="85" t="s">
        <v>1737</v>
      </c>
      <c r="AM22" s="79" t="s">
        <v>1773</v>
      </c>
      <c r="AN22" s="79" t="b">
        <v>0</v>
      </c>
      <c r="AO22" s="85" t="s">
        <v>1433</v>
      </c>
      <c r="AP22" s="79" t="s">
        <v>176</v>
      </c>
      <c r="AQ22" s="79">
        <v>0</v>
      </c>
      <c r="AR22" s="79">
        <v>0</v>
      </c>
      <c r="AS22" s="79"/>
      <c r="AT22" s="79"/>
      <c r="AU22" s="79"/>
      <c r="AV22" s="79"/>
      <c r="AW22" s="79"/>
      <c r="AX22" s="79"/>
      <c r="AY22" s="79"/>
      <c r="AZ22" s="79"/>
      <c r="BA22">
        <v>2</v>
      </c>
      <c r="BB22" s="78" t="str">
        <f>REPLACE(INDEX(GroupVertices[Group],MATCH(Edges25[[#This Row],[Vertex 1]],GroupVertices[Vertex],0)),1,1,"")</f>
        <v>40</v>
      </c>
      <c r="BC22" s="78" t="str">
        <f>REPLACE(INDEX(GroupVertices[Group],MATCH(Edges25[[#This Row],[Vertex 2]],GroupVertices[Vertex],0)),1,1,"")</f>
        <v>40</v>
      </c>
      <c r="BD22" s="48">
        <v>0</v>
      </c>
      <c r="BE22" s="49">
        <v>0</v>
      </c>
      <c r="BF22" s="48">
        <v>0</v>
      </c>
      <c r="BG22" s="49">
        <v>0</v>
      </c>
      <c r="BH22" s="48">
        <v>0</v>
      </c>
      <c r="BI22" s="49">
        <v>0</v>
      </c>
      <c r="BJ22" s="48">
        <v>17</v>
      </c>
      <c r="BK22" s="49">
        <v>100</v>
      </c>
      <c r="BL22" s="48">
        <v>17</v>
      </c>
    </row>
    <row r="23" spans="1:64" ht="15">
      <c r="A23" s="64" t="s">
        <v>231</v>
      </c>
      <c r="B23" s="64" t="s">
        <v>231</v>
      </c>
      <c r="C23" s="65"/>
      <c r="D23" s="66"/>
      <c r="E23" s="67"/>
      <c r="F23" s="68"/>
      <c r="G23" s="65"/>
      <c r="H23" s="69"/>
      <c r="I23" s="70"/>
      <c r="J23" s="70"/>
      <c r="K23" s="34" t="s">
        <v>65</v>
      </c>
      <c r="L23" s="77">
        <v>33</v>
      </c>
      <c r="M23" s="77"/>
      <c r="N23" s="72"/>
      <c r="O23" s="79" t="s">
        <v>176</v>
      </c>
      <c r="P23" s="81">
        <v>43775.42638888889</v>
      </c>
      <c r="Q23" s="79" t="s">
        <v>521</v>
      </c>
      <c r="R23" s="79"/>
      <c r="S23" s="79"/>
      <c r="T23" s="79" t="s">
        <v>754</v>
      </c>
      <c r="U23" s="82" t="s">
        <v>842</v>
      </c>
      <c r="V23" s="82" t="s">
        <v>842</v>
      </c>
      <c r="W23" s="81">
        <v>43775.42638888889</v>
      </c>
      <c r="X23" s="82" t="s">
        <v>1124</v>
      </c>
      <c r="Y23" s="79"/>
      <c r="Z23" s="79"/>
      <c r="AA23" s="85" t="s">
        <v>1434</v>
      </c>
      <c r="AB23" s="79"/>
      <c r="AC23" s="79" t="b">
        <v>0</v>
      </c>
      <c r="AD23" s="79">
        <v>1</v>
      </c>
      <c r="AE23" s="85" t="s">
        <v>1737</v>
      </c>
      <c r="AF23" s="79" t="b">
        <v>0</v>
      </c>
      <c r="AG23" s="79" t="s">
        <v>1752</v>
      </c>
      <c r="AH23" s="79"/>
      <c r="AI23" s="85" t="s">
        <v>1737</v>
      </c>
      <c r="AJ23" s="79" t="b">
        <v>0</v>
      </c>
      <c r="AK23" s="79">
        <v>1</v>
      </c>
      <c r="AL23" s="85" t="s">
        <v>1737</v>
      </c>
      <c r="AM23" s="79" t="s">
        <v>1773</v>
      </c>
      <c r="AN23" s="79" t="b">
        <v>0</v>
      </c>
      <c r="AO23" s="85" t="s">
        <v>1434</v>
      </c>
      <c r="AP23" s="79" t="s">
        <v>176</v>
      </c>
      <c r="AQ23" s="79">
        <v>0</v>
      </c>
      <c r="AR23" s="79">
        <v>0</v>
      </c>
      <c r="AS23" s="79"/>
      <c r="AT23" s="79"/>
      <c r="AU23" s="79"/>
      <c r="AV23" s="79"/>
      <c r="AW23" s="79"/>
      <c r="AX23" s="79"/>
      <c r="AY23" s="79"/>
      <c r="AZ23" s="79"/>
      <c r="BA23">
        <v>2</v>
      </c>
      <c r="BB23" s="78" t="str">
        <f>REPLACE(INDEX(GroupVertices[Group],MATCH(Edges25[[#This Row],[Vertex 1]],GroupVertices[Vertex],0)),1,1,"")</f>
        <v>40</v>
      </c>
      <c r="BC23" s="78" t="str">
        <f>REPLACE(INDEX(GroupVertices[Group],MATCH(Edges25[[#This Row],[Vertex 2]],GroupVertices[Vertex],0)),1,1,"")</f>
        <v>40</v>
      </c>
      <c r="BD23" s="48">
        <v>0</v>
      </c>
      <c r="BE23" s="49">
        <v>0</v>
      </c>
      <c r="BF23" s="48">
        <v>0</v>
      </c>
      <c r="BG23" s="49">
        <v>0</v>
      </c>
      <c r="BH23" s="48">
        <v>0</v>
      </c>
      <c r="BI23" s="49">
        <v>0</v>
      </c>
      <c r="BJ23" s="48">
        <v>43</v>
      </c>
      <c r="BK23" s="49">
        <v>100</v>
      </c>
      <c r="BL23" s="48">
        <v>43</v>
      </c>
    </row>
    <row r="24" spans="1:64" ht="15">
      <c r="A24" s="64" t="s">
        <v>232</v>
      </c>
      <c r="B24" s="64" t="s">
        <v>233</v>
      </c>
      <c r="C24" s="65"/>
      <c r="D24" s="66"/>
      <c r="E24" s="67"/>
      <c r="F24" s="68"/>
      <c r="G24" s="65"/>
      <c r="H24" s="69"/>
      <c r="I24" s="70"/>
      <c r="J24" s="70"/>
      <c r="K24" s="34" t="s">
        <v>65</v>
      </c>
      <c r="L24" s="77">
        <v>34</v>
      </c>
      <c r="M24" s="77"/>
      <c r="N24" s="72"/>
      <c r="O24" s="79" t="s">
        <v>506</v>
      </c>
      <c r="P24" s="81">
        <v>43775.56554398148</v>
      </c>
      <c r="Q24" s="79" t="s">
        <v>522</v>
      </c>
      <c r="R24" s="79"/>
      <c r="S24" s="79"/>
      <c r="T24" s="79" t="s">
        <v>755</v>
      </c>
      <c r="U24" s="82" t="s">
        <v>843</v>
      </c>
      <c r="V24" s="82" t="s">
        <v>843</v>
      </c>
      <c r="W24" s="81">
        <v>43775.56554398148</v>
      </c>
      <c r="X24" s="82" t="s">
        <v>1125</v>
      </c>
      <c r="Y24" s="79"/>
      <c r="Z24" s="79"/>
      <c r="AA24" s="85" t="s">
        <v>1435</v>
      </c>
      <c r="AB24" s="79"/>
      <c r="AC24" s="79" t="b">
        <v>0</v>
      </c>
      <c r="AD24" s="79">
        <v>0</v>
      </c>
      <c r="AE24" s="85" t="s">
        <v>1737</v>
      </c>
      <c r="AF24" s="79" t="b">
        <v>0</v>
      </c>
      <c r="AG24" s="79" t="s">
        <v>1751</v>
      </c>
      <c r="AH24" s="79"/>
      <c r="AI24" s="85" t="s">
        <v>1737</v>
      </c>
      <c r="AJ24" s="79" t="b">
        <v>0</v>
      </c>
      <c r="AK24" s="79">
        <v>2</v>
      </c>
      <c r="AL24" s="85" t="s">
        <v>1436</v>
      </c>
      <c r="AM24" s="79" t="s">
        <v>1775</v>
      </c>
      <c r="AN24" s="79" t="b">
        <v>0</v>
      </c>
      <c r="AO24" s="85" t="s">
        <v>1436</v>
      </c>
      <c r="AP24" s="79" t="s">
        <v>176</v>
      </c>
      <c r="AQ24" s="79">
        <v>0</v>
      </c>
      <c r="AR24" s="79">
        <v>0</v>
      </c>
      <c r="AS24" s="79"/>
      <c r="AT24" s="79"/>
      <c r="AU24" s="79"/>
      <c r="AV24" s="79"/>
      <c r="AW24" s="79"/>
      <c r="AX24" s="79"/>
      <c r="AY24" s="79"/>
      <c r="AZ24" s="79"/>
      <c r="BA24">
        <v>1</v>
      </c>
      <c r="BB24" s="78" t="str">
        <f>REPLACE(INDEX(GroupVertices[Group],MATCH(Edges25[[#This Row],[Vertex 1]],GroupVertices[Vertex],0)),1,1,"")</f>
        <v>25</v>
      </c>
      <c r="BC24" s="78" t="str">
        <f>REPLACE(INDEX(GroupVertices[Group],MATCH(Edges25[[#This Row],[Vertex 2]],GroupVertices[Vertex],0)),1,1,"")</f>
        <v>25</v>
      </c>
      <c r="BD24" s="48">
        <v>0</v>
      </c>
      <c r="BE24" s="49">
        <v>0</v>
      </c>
      <c r="BF24" s="48">
        <v>0</v>
      </c>
      <c r="BG24" s="49">
        <v>0</v>
      </c>
      <c r="BH24" s="48">
        <v>0</v>
      </c>
      <c r="BI24" s="49">
        <v>0</v>
      </c>
      <c r="BJ24" s="48">
        <v>12</v>
      </c>
      <c r="BK24" s="49">
        <v>100</v>
      </c>
      <c r="BL24" s="48">
        <v>12</v>
      </c>
    </row>
    <row r="25" spans="1:64" ht="15">
      <c r="A25" s="64" t="s">
        <v>233</v>
      </c>
      <c r="B25" s="64" t="s">
        <v>233</v>
      </c>
      <c r="C25" s="65"/>
      <c r="D25" s="66"/>
      <c r="E25" s="67"/>
      <c r="F25" s="68"/>
      <c r="G25" s="65"/>
      <c r="H25" s="69"/>
      <c r="I25" s="70"/>
      <c r="J25" s="70"/>
      <c r="K25" s="34" t="s">
        <v>65</v>
      </c>
      <c r="L25" s="77">
        <v>35</v>
      </c>
      <c r="M25" s="77"/>
      <c r="N25" s="72"/>
      <c r="O25" s="79" t="s">
        <v>176</v>
      </c>
      <c r="P25" s="81">
        <v>43775.54252314815</v>
      </c>
      <c r="Q25" s="79" t="s">
        <v>523</v>
      </c>
      <c r="R25" s="79"/>
      <c r="S25" s="79"/>
      <c r="T25" s="79" t="s">
        <v>755</v>
      </c>
      <c r="U25" s="82" t="s">
        <v>843</v>
      </c>
      <c r="V25" s="82" t="s">
        <v>843</v>
      </c>
      <c r="W25" s="81">
        <v>43775.54252314815</v>
      </c>
      <c r="X25" s="82" t="s">
        <v>1126</v>
      </c>
      <c r="Y25" s="79"/>
      <c r="Z25" s="79"/>
      <c r="AA25" s="85" t="s">
        <v>1436</v>
      </c>
      <c r="AB25" s="79"/>
      <c r="AC25" s="79" t="b">
        <v>0</v>
      </c>
      <c r="AD25" s="79">
        <v>1</v>
      </c>
      <c r="AE25" s="85" t="s">
        <v>1737</v>
      </c>
      <c r="AF25" s="79" t="b">
        <v>0</v>
      </c>
      <c r="AG25" s="79" t="s">
        <v>1751</v>
      </c>
      <c r="AH25" s="79"/>
      <c r="AI25" s="85" t="s">
        <v>1737</v>
      </c>
      <c r="AJ25" s="79" t="b">
        <v>0</v>
      </c>
      <c r="AK25" s="79">
        <v>2</v>
      </c>
      <c r="AL25" s="85" t="s">
        <v>1737</v>
      </c>
      <c r="AM25" s="79" t="s">
        <v>1772</v>
      </c>
      <c r="AN25" s="79" t="b">
        <v>0</v>
      </c>
      <c r="AO25" s="85" t="s">
        <v>1436</v>
      </c>
      <c r="AP25" s="79" t="s">
        <v>176</v>
      </c>
      <c r="AQ25" s="79">
        <v>0</v>
      </c>
      <c r="AR25" s="79">
        <v>0</v>
      </c>
      <c r="AS25" s="79"/>
      <c r="AT25" s="79"/>
      <c r="AU25" s="79"/>
      <c r="AV25" s="79"/>
      <c r="AW25" s="79"/>
      <c r="AX25" s="79"/>
      <c r="AY25" s="79"/>
      <c r="AZ25" s="79"/>
      <c r="BA25">
        <v>1</v>
      </c>
      <c r="BB25" s="78" t="str">
        <f>REPLACE(INDEX(GroupVertices[Group],MATCH(Edges25[[#This Row],[Vertex 1]],GroupVertices[Vertex],0)),1,1,"")</f>
        <v>25</v>
      </c>
      <c r="BC25" s="78" t="str">
        <f>REPLACE(INDEX(GroupVertices[Group],MATCH(Edges25[[#This Row],[Vertex 2]],GroupVertices[Vertex],0)),1,1,"")</f>
        <v>25</v>
      </c>
      <c r="BD25" s="48">
        <v>0</v>
      </c>
      <c r="BE25" s="49">
        <v>0</v>
      </c>
      <c r="BF25" s="48">
        <v>0</v>
      </c>
      <c r="BG25" s="49">
        <v>0</v>
      </c>
      <c r="BH25" s="48">
        <v>0</v>
      </c>
      <c r="BI25" s="49">
        <v>0</v>
      </c>
      <c r="BJ25" s="48">
        <v>10</v>
      </c>
      <c r="BK25" s="49">
        <v>100</v>
      </c>
      <c r="BL25" s="48">
        <v>10</v>
      </c>
    </row>
    <row r="26" spans="1:64" ht="15">
      <c r="A26" s="64" t="s">
        <v>234</v>
      </c>
      <c r="B26" s="64" t="s">
        <v>233</v>
      </c>
      <c r="C26" s="65"/>
      <c r="D26" s="66"/>
      <c r="E26" s="67"/>
      <c r="F26" s="68"/>
      <c r="G26" s="65"/>
      <c r="H26" s="69"/>
      <c r="I26" s="70"/>
      <c r="J26" s="70"/>
      <c r="K26" s="34" t="s">
        <v>65</v>
      </c>
      <c r="L26" s="77">
        <v>36</v>
      </c>
      <c r="M26" s="77"/>
      <c r="N26" s="72"/>
      <c r="O26" s="79" t="s">
        <v>506</v>
      </c>
      <c r="P26" s="81">
        <v>43775.62065972222</v>
      </c>
      <c r="Q26" s="79" t="s">
        <v>522</v>
      </c>
      <c r="R26" s="79"/>
      <c r="S26" s="79"/>
      <c r="T26" s="79" t="s">
        <v>755</v>
      </c>
      <c r="U26" s="82" t="s">
        <v>843</v>
      </c>
      <c r="V26" s="82" t="s">
        <v>843</v>
      </c>
      <c r="W26" s="81">
        <v>43775.62065972222</v>
      </c>
      <c r="X26" s="82" t="s">
        <v>1127</v>
      </c>
      <c r="Y26" s="79"/>
      <c r="Z26" s="79"/>
      <c r="AA26" s="85" t="s">
        <v>1437</v>
      </c>
      <c r="AB26" s="79"/>
      <c r="AC26" s="79" t="b">
        <v>0</v>
      </c>
      <c r="AD26" s="79">
        <v>0</v>
      </c>
      <c r="AE26" s="85" t="s">
        <v>1737</v>
      </c>
      <c r="AF26" s="79" t="b">
        <v>0</v>
      </c>
      <c r="AG26" s="79" t="s">
        <v>1751</v>
      </c>
      <c r="AH26" s="79"/>
      <c r="AI26" s="85" t="s">
        <v>1737</v>
      </c>
      <c r="AJ26" s="79" t="b">
        <v>0</v>
      </c>
      <c r="AK26" s="79">
        <v>2</v>
      </c>
      <c r="AL26" s="85" t="s">
        <v>1436</v>
      </c>
      <c r="AM26" s="79" t="s">
        <v>1772</v>
      </c>
      <c r="AN26" s="79" t="b">
        <v>0</v>
      </c>
      <c r="AO26" s="85" t="s">
        <v>1436</v>
      </c>
      <c r="AP26" s="79" t="s">
        <v>176</v>
      </c>
      <c r="AQ26" s="79">
        <v>0</v>
      </c>
      <c r="AR26" s="79">
        <v>0</v>
      </c>
      <c r="AS26" s="79"/>
      <c r="AT26" s="79"/>
      <c r="AU26" s="79"/>
      <c r="AV26" s="79"/>
      <c r="AW26" s="79"/>
      <c r="AX26" s="79"/>
      <c r="AY26" s="79"/>
      <c r="AZ26" s="79"/>
      <c r="BA26">
        <v>1</v>
      </c>
      <c r="BB26" s="78" t="str">
        <f>REPLACE(INDEX(GroupVertices[Group],MATCH(Edges25[[#This Row],[Vertex 1]],GroupVertices[Vertex],0)),1,1,"")</f>
        <v>25</v>
      </c>
      <c r="BC26" s="78" t="str">
        <f>REPLACE(INDEX(GroupVertices[Group],MATCH(Edges25[[#This Row],[Vertex 2]],GroupVertices[Vertex],0)),1,1,"")</f>
        <v>25</v>
      </c>
      <c r="BD26" s="48">
        <v>0</v>
      </c>
      <c r="BE26" s="49">
        <v>0</v>
      </c>
      <c r="BF26" s="48">
        <v>0</v>
      </c>
      <c r="BG26" s="49">
        <v>0</v>
      </c>
      <c r="BH26" s="48">
        <v>0</v>
      </c>
      <c r="BI26" s="49">
        <v>0</v>
      </c>
      <c r="BJ26" s="48">
        <v>12</v>
      </c>
      <c r="BK26" s="49">
        <v>100</v>
      </c>
      <c r="BL26" s="48">
        <v>12</v>
      </c>
    </row>
    <row r="27" spans="1:64" ht="15">
      <c r="A27" s="64" t="s">
        <v>235</v>
      </c>
      <c r="B27" s="64" t="s">
        <v>235</v>
      </c>
      <c r="C27" s="65"/>
      <c r="D27" s="66"/>
      <c r="E27" s="67"/>
      <c r="F27" s="68"/>
      <c r="G27" s="65"/>
      <c r="H27" s="69"/>
      <c r="I27" s="70"/>
      <c r="J27" s="70"/>
      <c r="K27" s="34" t="s">
        <v>65</v>
      </c>
      <c r="L27" s="77">
        <v>37</v>
      </c>
      <c r="M27" s="77"/>
      <c r="N27" s="72"/>
      <c r="O27" s="79" t="s">
        <v>176</v>
      </c>
      <c r="P27" s="81">
        <v>43775.67685185185</v>
      </c>
      <c r="Q27" s="79" t="s">
        <v>524</v>
      </c>
      <c r="R27" s="82" t="s">
        <v>672</v>
      </c>
      <c r="S27" s="79" t="s">
        <v>720</v>
      </c>
      <c r="T27" s="79" t="s">
        <v>756</v>
      </c>
      <c r="U27" s="82" t="s">
        <v>844</v>
      </c>
      <c r="V27" s="82" t="s">
        <v>844</v>
      </c>
      <c r="W27" s="81">
        <v>43775.67685185185</v>
      </c>
      <c r="X27" s="82" t="s">
        <v>1128</v>
      </c>
      <c r="Y27" s="79"/>
      <c r="Z27" s="79"/>
      <c r="AA27" s="85" t="s">
        <v>1438</v>
      </c>
      <c r="AB27" s="79"/>
      <c r="AC27" s="79" t="b">
        <v>0</v>
      </c>
      <c r="AD27" s="79">
        <v>0</v>
      </c>
      <c r="AE27" s="85" t="s">
        <v>1737</v>
      </c>
      <c r="AF27" s="79" t="b">
        <v>0</v>
      </c>
      <c r="AG27" s="79" t="s">
        <v>1751</v>
      </c>
      <c r="AH27" s="79"/>
      <c r="AI27" s="85" t="s">
        <v>1737</v>
      </c>
      <c r="AJ27" s="79" t="b">
        <v>0</v>
      </c>
      <c r="AK27" s="79">
        <v>0</v>
      </c>
      <c r="AL27" s="85" t="s">
        <v>1737</v>
      </c>
      <c r="AM27" s="79" t="s">
        <v>1777</v>
      </c>
      <c r="AN27" s="79" t="b">
        <v>0</v>
      </c>
      <c r="AO27" s="85" t="s">
        <v>1438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24</v>
      </c>
      <c r="BK27" s="49">
        <v>100</v>
      </c>
      <c r="BL27" s="48">
        <v>24</v>
      </c>
    </row>
    <row r="28" spans="1:64" ht="15">
      <c r="A28" s="64" t="s">
        <v>236</v>
      </c>
      <c r="B28" s="64" t="s">
        <v>313</v>
      </c>
      <c r="C28" s="65"/>
      <c r="D28" s="66"/>
      <c r="E28" s="67"/>
      <c r="F28" s="68"/>
      <c r="G28" s="65"/>
      <c r="H28" s="69"/>
      <c r="I28" s="70"/>
      <c r="J28" s="70"/>
      <c r="K28" s="34" t="s">
        <v>65</v>
      </c>
      <c r="L28" s="77">
        <v>38</v>
      </c>
      <c r="M28" s="77"/>
      <c r="N28" s="72"/>
      <c r="O28" s="79" t="s">
        <v>506</v>
      </c>
      <c r="P28" s="81">
        <v>43775.712685185186</v>
      </c>
      <c r="Q28" s="79" t="s">
        <v>512</v>
      </c>
      <c r="R28" s="79"/>
      <c r="S28" s="79"/>
      <c r="T28" s="79" t="s">
        <v>747</v>
      </c>
      <c r="U28" s="79"/>
      <c r="V28" s="82" t="s">
        <v>905</v>
      </c>
      <c r="W28" s="81">
        <v>43775.712685185186</v>
      </c>
      <c r="X28" s="82" t="s">
        <v>1129</v>
      </c>
      <c r="Y28" s="79"/>
      <c r="Z28" s="79"/>
      <c r="AA28" s="85" t="s">
        <v>1439</v>
      </c>
      <c r="AB28" s="79"/>
      <c r="AC28" s="79" t="b">
        <v>0</v>
      </c>
      <c r="AD28" s="79">
        <v>0</v>
      </c>
      <c r="AE28" s="85" t="s">
        <v>1737</v>
      </c>
      <c r="AF28" s="79" t="b">
        <v>0</v>
      </c>
      <c r="AG28" s="79" t="s">
        <v>1751</v>
      </c>
      <c r="AH28" s="79"/>
      <c r="AI28" s="85" t="s">
        <v>1737</v>
      </c>
      <c r="AJ28" s="79" t="b">
        <v>0</v>
      </c>
      <c r="AK28" s="79">
        <v>4</v>
      </c>
      <c r="AL28" s="85" t="s">
        <v>1528</v>
      </c>
      <c r="AM28" s="79" t="s">
        <v>1778</v>
      </c>
      <c r="AN28" s="79" t="b">
        <v>0</v>
      </c>
      <c r="AO28" s="85" t="s">
        <v>1528</v>
      </c>
      <c r="AP28" s="79" t="s">
        <v>176</v>
      </c>
      <c r="AQ28" s="79">
        <v>0</v>
      </c>
      <c r="AR28" s="79">
        <v>0</v>
      </c>
      <c r="AS28" s="79"/>
      <c r="AT28" s="79"/>
      <c r="AU28" s="79"/>
      <c r="AV28" s="79"/>
      <c r="AW28" s="79"/>
      <c r="AX28" s="79"/>
      <c r="AY28" s="79"/>
      <c r="AZ28" s="79"/>
      <c r="BA28">
        <v>1</v>
      </c>
      <c r="BB28" s="78" t="str">
        <f>REPLACE(INDEX(GroupVertices[Group],MATCH(Edges25[[#This Row],[Vertex 1]],GroupVertices[Vertex],0)),1,1,"")</f>
        <v>10</v>
      </c>
      <c r="BC28" s="78" t="str">
        <f>REPLACE(INDEX(GroupVertices[Group],MATCH(Edges25[[#This Row],[Vertex 2]],GroupVertices[Vertex],0)),1,1,"")</f>
        <v>10</v>
      </c>
      <c r="BD28" s="48">
        <v>0</v>
      </c>
      <c r="BE28" s="49">
        <v>0</v>
      </c>
      <c r="BF28" s="48">
        <v>0</v>
      </c>
      <c r="BG28" s="49">
        <v>0</v>
      </c>
      <c r="BH28" s="48">
        <v>0</v>
      </c>
      <c r="BI28" s="49">
        <v>0</v>
      </c>
      <c r="BJ28" s="48">
        <v>21</v>
      </c>
      <c r="BK28" s="49">
        <v>100</v>
      </c>
      <c r="BL28" s="48">
        <v>21</v>
      </c>
    </row>
    <row r="29" spans="1:64" ht="15">
      <c r="A29" s="64" t="s">
        <v>237</v>
      </c>
      <c r="B29" s="64" t="s">
        <v>237</v>
      </c>
      <c r="C29" s="65"/>
      <c r="D29" s="66"/>
      <c r="E29" s="67"/>
      <c r="F29" s="68"/>
      <c r="G29" s="65"/>
      <c r="H29" s="69"/>
      <c r="I29" s="70"/>
      <c r="J29" s="70"/>
      <c r="K29" s="34" t="s">
        <v>65</v>
      </c>
      <c r="L29" s="77">
        <v>39</v>
      </c>
      <c r="M29" s="77"/>
      <c r="N29" s="72"/>
      <c r="O29" s="79" t="s">
        <v>176</v>
      </c>
      <c r="P29" s="81">
        <v>43776.07666666667</v>
      </c>
      <c r="Q29" s="79" t="s">
        <v>525</v>
      </c>
      <c r="R29" s="82" t="s">
        <v>673</v>
      </c>
      <c r="S29" s="79" t="s">
        <v>721</v>
      </c>
      <c r="T29" s="79" t="s">
        <v>757</v>
      </c>
      <c r="U29" s="79"/>
      <c r="V29" s="82" t="s">
        <v>906</v>
      </c>
      <c r="W29" s="81">
        <v>43776.07666666667</v>
      </c>
      <c r="X29" s="82" t="s">
        <v>1130</v>
      </c>
      <c r="Y29" s="79"/>
      <c r="Z29" s="79"/>
      <c r="AA29" s="85" t="s">
        <v>1440</v>
      </c>
      <c r="AB29" s="79"/>
      <c r="AC29" s="79" t="b">
        <v>0</v>
      </c>
      <c r="AD29" s="79">
        <v>2</v>
      </c>
      <c r="AE29" s="85" t="s">
        <v>1737</v>
      </c>
      <c r="AF29" s="79" t="b">
        <v>0</v>
      </c>
      <c r="AG29" s="79" t="s">
        <v>1753</v>
      </c>
      <c r="AH29" s="79"/>
      <c r="AI29" s="85" t="s">
        <v>1737</v>
      </c>
      <c r="AJ29" s="79" t="b">
        <v>0</v>
      </c>
      <c r="AK29" s="79">
        <v>0</v>
      </c>
      <c r="AL29" s="85" t="s">
        <v>1737</v>
      </c>
      <c r="AM29" s="79" t="s">
        <v>1775</v>
      </c>
      <c r="AN29" s="79" t="b">
        <v>0</v>
      </c>
      <c r="AO29" s="85" t="s">
        <v>1440</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4</v>
      </c>
      <c r="BK29" s="49">
        <v>100</v>
      </c>
      <c r="BL29" s="48">
        <v>4</v>
      </c>
    </row>
    <row r="30" spans="1:64" ht="15">
      <c r="A30" s="64" t="s">
        <v>238</v>
      </c>
      <c r="B30" s="64" t="s">
        <v>403</v>
      </c>
      <c r="C30" s="65"/>
      <c r="D30" s="66"/>
      <c r="E30" s="67"/>
      <c r="F30" s="68"/>
      <c r="G30" s="65"/>
      <c r="H30" s="69"/>
      <c r="I30" s="70"/>
      <c r="J30" s="70"/>
      <c r="K30" s="34" t="s">
        <v>65</v>
      </c>
      <c r="L30" s="77">
        <v>40</v>
      </c>
      <c r="M30" s="77"/>
      <c r="N30" s="72"/>
      <c r="O30" s="79" t="s">
        <v>506</v>
      </c>
      <c r="P30" s="81">
        <v>43776.12121527778</v>
      </c>
      <c r="Q30" s="79" t="s">
        <v>526</v>
      </c>
      <c r="R30" s="79"/>
      <c r="S30" s="79"/>
      <c r="T30" s="79"/>
      <c r="U30" s="79"/>
      <c r="V30" s="82" t="s">
        <v>907</v>
      </c>
      <c r="W30" s="81">
        <v>43776.12121527778</v>
      </c>
      <c r="X30" s="82" t="s">
        <v>1131</v>
      </c>
      <c r="Y30" s="79"/>
      <c r="Z30" s="79"/>
      <c r="AA30" s="85" t="s">
        <v>1441</v>
      </c>
      <c r="AB30" s="79"/>
      <c r="AC30" s="79" t="b">
        <v>0</v>
      </c>
      <c r="AD30" s="79">
        <v>0</v>
      </c>
      <c r="AE30" s="85" t="s">
        <v>1737</v>
      </c>
      <c r="AF30" s="79" t="b">
        <v>0</v>
      </c>
      <c r="AG30" s="79" t="s">
        <v>1751</v>
      </c>
      <c r="AH30" s="79"/>
      <c r="AI30" s="85" t="s">
        <v>1737</v>
      </c>
      <c r="AJ30" s="79" t="b">
        <v>0</v>
      </c>
      <c r="AK30" s="79">
        <v>2</v>
      </c>
      <c r="AL30" s="85" t="s">
        <v>1632</v>
      </c>
      <c r="AM30" s="79" t="s">
        <v>1773</v>
      </c>
      <c r="AN30" s="79" t="b">
        <v>0</v>
      </c>
      <c r="AO30" s="85" t="s">
        <v>1632</v>
      </c>
      <c r="AP30" s="79" t="s">
        <v>176</v>
      </c>
      <c r="AQ30" s="79">
        <v>0</v>
      </c>
      <c r="AR30" s="79">
        <v>0</v>
      </c>
      <c r="AS30" s="79"/>
      <c r="AT30" s="79"/>
      <c r="AU30" s="79"/>
      <c r="AV30" s="79"/>
      <c r="AW30" s="79"/>
      <c r="AX30" s="79"/>
      <c r="AY30" s="79"/>
      <c r="AZ30" s="79"/>
      <c r="BA30">
        <v>1</v>
      </c>
      <c r="BB30" s="78" t="str">
        <f>REPLACE(INDEX(GroupVertices[Group],MATCH(Edges25[[#This Row],[Vertex 1]],GroupVertices[Vertex],0)),1,1,"")</f>
        <v>6</v>
      </c>
      <c r="BC30" s="78" t="str">
        <f>REPLACE(INDEX(GroupVertices[Group],MATCH(Edges25[[#This Row],[Vertex 2]],GroupVertices[Vertex],0)),1,1,"")</f>
        <v>6</v>
      </c>
      <c r="BD30" s="48">
        <v>0</v>
      </c>
      <c r="BE30" s="49">
        <v>0</v>
      </c>
      <c r="BF30" s="48">
        <v>2</v>
      </c>
      <c r="BG30" s="49">
        <v>8.695652173913043</v>
      </c>
      <c r="BH30" s="48">
        <v>0</v>
      </c>
      <c r="BI30" s="49">
        <v>0</v>
      </c>
      <c r="BJ30" s="48">
        <v>21</v>
      </c>
      <c r="BK30" s="49">
        <v>91.30434782608695</v>
      </c>
      <c r="BL30" s="48">
        <v>23</v>
      </c>
    </row>
    <row r="31" spans="1:64" ht="15">
      <c r="A31" s="64" t="s">
        <v>239</v>
      </c>
      <c r="B31" s="64" t="s">
        <v>403</v>
      </c>
      <c r="C31" s="65"/>
      <c r="D31" s="66"/>
      <c r="E31" s="67"/>
      <c r="F31" s="68"/>
      <c r="G31" s="65"/>
      <c r="H31" s="69"/>
      <c r="I31" s="70"/>
      <c r="J31" s="70"/>
      <c r="K31" s="34" t="s">
        <v>65</v>
      </c>
      <c r="L31" s="77">
        <v>41</v>
      </c>
      <c r="M31" s="77"/>
      <c r="N31" s="72"/>
      <c r="O31" s="79" t="s">
        <v>506</v>
      </c>
      <c r="P31" s="81">
        <v>43776.12155092593</v>
      </c>
      <c r="Q31" s="79" t="s">
        <v>526</v>
      </c>
      <c r="R31" s="79"/>
      <c r="S31" s="79"/>
      <c r="T31" s="79"/>
      <c r="U31" s="79"/>
      <c r="V31" s="82" t="s">
        <v>908</v>
      </c>
      <c r="W31" s="81">
        <v>43776.12155092593</v>
      </c>
      <c r="X31" s="82" t="s">
        <v>1132</v>
      </c>
      <c r="Y31" s="79"/>
      <c r="Z31" s="79"/>
      <c r="AA31" s="85" t="s">
        <v>1442</v>
      </c>
      <c r="AB31" s="79"/>
      <c r="AC31" s="79" t="b">
        <v>0</v>
      </c>
      <c r="AD31" s="79">
        <v>0</v>
      </c>
      <c r="AE31" s="85" t="s">
        <v>1737</v>
      </c>
      <c r="AF31" s="79" t="b">
        <v>0</v>
      </c>
      <c r="AG31" s="79" t="s">
        <v>1751</v>
      </c>
      <c r="AH31" s="79"/>
      <c r="AI31" s="85" t="s">
        <v>1737</v>
      </c>
      <c r="AJ31" s="79" t="b">
        <v>0</v>
      </c>
      <c r="AK31" s="79">
        <v>2</v>
      </c>
      <c r="AL31" s="85" t="s">
        <v>1632</v>
      </c>
      <c r="AM31" s="79" t="s">
        <v>1773</v>
      </c>
      <c r="AN31" s="79" t="b">
        <v>0</v>
      </c>
      <c r="AO31" s="85" t="s">
        <v>1632</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6</v>
      </c>
      <c r="BD31" s="48">
        <v>0</v>
      </c>
      <c r="BE31" s="49">
        <v>0</v>
      </c>
      <c r="BF31" s="48">
        <v>2</v>
      </c>
      <c r="BG31" s="49">
        <v>8.695652173913043</v>
      </c>
      <c r="BH31" s="48">
        <v>0</v>
      </c>
      <c r="BI31" s="49">
        <v>0</v>
      </c>
      <c r="BJ31" s="48">
        <v>21</v>
      </c>
      <c r="BK31" s="49">
        <v>91.30434782608695</v>
      </c>
      <c r="BL31" s="48">
        <v>23</v>
      </c>
    </row>
    <row r="32" spans="1:64" ht="15">
      <c r="A32" s="64" t="s">
        <v>240</v>
      </c>
      <c r="B32" s="64" t="s">
        <v>403</v>
      </c>
      <c r="C32" s="65"/>
      <c r="D32" s="66"/>
      <c r="E32" s="67"/>
      <c r="F32" s="68"/>
      <c r="G32" s="65"/>
      <c r="H32" s="69"/>
      <c r="I32" s="70"/>
      <c r="J32" s="70"/>
      <c r="K32" s="34" t="s">
        <v>65</v>
      </c>
      <c r="L32" s="77">
        <v>42</v>
      </c>
      <c r="M32" s="77"/>
      <c r="N32" s="72"/>
      <c r="O32" s="79" t="s">
        <v>506</v>
      </c>
      <c r="P32" s="81">
        <v>43774.09342592592</v>
      </c>
      <c r="Q32" s="79" t="s">
        <v>508</v>
      </c>
      <c r="R32" s="79"/>
      <c r="S32" s="79"/>
      <c r="T32" s="79"/>
      <c r="U32" s="79"/>
      <c r="V32" s="82" t="s">
        <v>909</v>
      </c>
      <c r="W32" s="81">
        <v>43774.09342592592</v>
      </c>
      <c r="X32" s="82" t="s">
        <v>1133</v>
      </c>
      <c r="Y32" s="79"/>
      <c r="Z32" s="79"/>
      <c r="AA32" s="85" t="s">
        <v>1443</v>
      </c>
      <c r="AB32" s="79"/>
      <c r="AC32" s="79" t="b">
        <v>0</v>
      </c>
      <c r="AD32" s="79">
        <v>0</v>
      </c>
      <c r="AE32" s="85" t="s">
        <v>1737</v>
      </c>
      <c r="AF32" s="79" t="b">
        <v>1</v>
      </c>
      <c r="AG32" s="79" t="s">
        <v>1751</v>
      </c>
      <c r="AH32" s="79"/>
      <c r="AI32" s="85" t="s">
        <v>1761</v>
      </c>
      <c r="AJ32" s="79" t="b">
        <v>0</v>
      </c>
      <c r="AK32" s="79">
        <v>10</v>
      </c>
      <c r="AL32" s="85" t="s">
        <v>1630</v>
      </c>
      <c r="AM32" s="79" t="s">
        <v>1772</v>
      </c>
      <c r="AN32" s="79" t="b">
        <v>0</v>
      </c>
      <c r="AO32" s="85" t="s">
        <v>1630</v>
      </c>
      <c r="AP32" s="79" t="s">
        <v>176</v>
      </c>
      <c r="AQ32" s="79">
        <v>0</v>
      </c>
      <c r="AR32" s="79">
        <v>0</v>
      </c>
      <c r="AS32" s="79"/>
      <c r="AT32" s="79"/>
      <c r="AU32" s="79"/>
      <c r="AV32" s="79"/>
      <c r="AW32" s="79"/>
      <c r="AX32" s="79"/>
      <c r="AY32" s="79"/>
      <c r="AZ32" s="79"/>
      <c r="BA32">
        <v>2</v>
      </c>
      <c r="BB32" s="78" t="str">
        <f>REPLACE(INDEX(GroupVertices[Group],MATCH(Edges25[[#This Row],[Vertex 1]],GroupVertices[Vertex],0)),1,1,"")</f>
        <v>6</v>
      </c>
      <c r="BC32" s="78" t="str">
        <f>REPLACE(INDEX(GroupVertices[Group],MATCH(Edges25[[#This Row],[Vertex 2]],GroupVertices[Vertex],0)),1,1,"")</f>
        <v>6</v>
      </c>
      <c r="BD32" s="48">
        <v>1</v>
      </c>
      <c r="BE32" s="49">
        <v>4.166666666666667</v>
      </c>
      <c r="BF32" s="48">
        <v>0</v>
      </c>
      <c r="BG32" s="49">
        <v>0</v>
      </c>
      <c r="BH32" s="48">
        <v>0</v>
      </c>
      <c r="BI32" s="49">
        <v>0</v>
      </c>
      <c r="BJ32" s="48">
        <v>23</v>
      </c>
      <c r="BK32" s="49">
        <v>95.83333333333333</v>
      </c>
      <c r="BL32" s="48">
        <v>24</v>
      </c>
    </row>
    <row r="33" spans="1:64" ht="15">
      <c r="A33" s="64" t="s">
        <v>240</v>
      </c>
      <c r="B33" s="64" t="s">
        <v>403</v>
      </c>
      <c r="C33" s="65"/>
      <c r="D33" s="66"/>
      <c r="E33" s="67"/>
      <c r="F33" s="68"/>
      <c r="G33" s="65"/>
      <c r="H33" s="69"/>
      <c r="I33" s="70"/>
      <c r="J33" s="70"/>
      <c r="K33" s="34" t="s">
        <v>65</v>
      </c>
      <c r="L33" s="77">
        <v>43</v>
      </c>
      <c r="M33" s="77"/>
      <c r="N33" s="72"/>
      <c r="O33" s="79" t="s">
        <v>506</v>
      </c>
      <c r="P33" s="81">
        <v>43776.79366898148</v>
      </c>
      <c r="Q33" s="79" t="s">
        <v>527</v>
      </c>
      <c r="R33" s="79"/>
      <c r="S33" s="79"/>
      <c r="T33" s="79"/>
      <c r="U33" s="79"/>
      <c r="V33" s="82" t="s">
        <v>909</v>
      </c>
      <c r="W33" s="81">
        <v>43776.79366898148</v>
      </c>
      <c r="X33" s="82" t="s">
        <v>1134</v>
      </c>
      <c r="Y33" s="79"/>
      <c r="Z33" s="79"/>
      <c r="AA33" s="85" t="s">
        <v>1444</v>
      </c>
      <c r="AB33" s="79"/>
      <c r="AC33" s="79" t="b">
        <v>0</v>
      </c>
      <c r="AD33" s="79">
        <v>0</v>
      </c>
      <c r="AE33" s="85" t="s">
        <v>1737</v>
      </c>
      <c r="AF33" s="79" t="b">
        <v>0</v>
      </c>
      <c r="AG33" s="79" t="s">
        <v>1751</v>
      </c>
      <c r="AH33" s="79"/>
      <c r="AI33" s="85" t="s">
        <v>1737</v>
      </c>
      <c r="AJ33" s="79" t="b">
        <v>0</v>
      </c>
      <c r="AK33" s="79">
        <v>3</v>
      </c>
      <c r="AL33" s="85" t="s">
        <v>1633</v>
      </c>
      <c r="AM33" s="79" t="s">
        <v>1772</v>
      </c>
      <c r="AN33" s="79" t="b">
        <v>0</v>
      </c>
      <c r="AO33" s="85" t="s">
        <v>1633</v>
      </c>
      <c r="AP33" s="79" t="s">
        <v>176</v>
      </c>
      <c r="AQ33" s="79">
        <v>0</v>
      </c>
      <c r="AR33" s="79">
        <v>0</v>
      </c>
      <c r="AS33" s="79"/>
      <c r="AT33" s="79"/>
      <c r="AU33" s="79"/>
      <c r="AV33" s="79"/>
      <c r="AW33" s="79"/>
      <c r="AX33" s="79"/>
      <c r="AY33" s="79"/>
      <c r="AZ33" s="79"/>
      <c r="BA33">
        <v>2</v>
      </c>
      <c r="BB33" s="78" t="str">
        <f>REPLACE(INDEX(GroupVertices[Group],MATCH(Edges25[[#This Row],[Vertex 1]],GroupVertices[Vertex],0)),1,1,"")</f>
        <v>6</v>
      </c>
      <c r="BC33" s="78" t="str">
        <f>REPLACE(INDEX(GroupVertices[Group],MATCH(Edges25[[#This Row],[Vertex 2]],GroupVertices[Vertex],0)),1,1,"")</f>
        <v>6</v>
      </c>
      <c r="BD33" s="48">
        <v>1</v>
      </c>
      <c r="BE33" s="49">
        <v>4.545454545454546</v>
      </c>
      <c r="BF33" s="48">
        <v>0</v>
      </c>
      <c r="BG33" s="49">
        <v>0</v>
      </c>
      <c r="BH33" s="48">
        <v>0</v>
      </c>
      <c r="BI33" s="49">
        <v>0</v>
      </c>
      <c r="BJ33" s="48">
        <v>21</v>
      </c>
      <c r="BK33" s="49">
        <v>95.45454545454545</v>
      </c>
      <c r="BL33" s="48">
        <v>22</v>
      </c>
    </row>
    <row r="34" spans="1:64" ht="15">
      <c r="A34" s="64" t="s">
        <v>241</v>
      </c>
      <c r="B34" s="64" t="s">
        <v>417</v>
      </c>
      <c r="C34" s="65"/>
      <c r="D34" s="66"/>
      <c r="E34" s="67"/>
      <c r="F34" s="68"/>
      <c r="G34" s="65"/>
      <c r="H34" s="69"/>
      <c r="I34" s="70"/>
      <c r="J34" s="70"/>
      <c r="K34" s="34" t="s">
        <v>65</v>
      </c>
      <c r="L34" s="77">
        <v>44</v>
      </c>
      <c r="M34" s="77"/>
      <c r="N34" s="72"/>
      <c r="O34" s="79" t="s">
        <v>506</v>
      </c>
      <c r="P34" s="81">
        <v>43776.82047453704</v>
      </c>
      <c r="Q34" s="79" t="s">
        <v>528</v>
      </c>
      <c r="R34" s="79"/>
      <c r="S34" s="79"/>
      <c r="T34" s="79" t="s">
        <v>746</v>
      </c>
      <c r="U34" s="79"/>
      <c r="V34" s="82" t="s">
        <v>910</v>
      </c>
      <c r="W34" s="81">
        <v>43776.82047453704</v>
      </c>
      <c r="X34" s="82" t="s">
        <v>1135</v>
      </c>
      <c r="Y34" s="79"/>
      <c r="Z34" s="79"/>
      <c r="AA34" s="85" t="s">
        <v>1445</v>
      </c>
      <c r="AB34" s="79"/>
      <c r="AC34" s="79" t="b">
        <v>0</v>
      </c>
      <c r="AD34" s="79">
        <v>0</v>
      </c>
      <c r="AE34" s="85" t="s">
        <v>1737</v>
      </c>
      <c r="AF34" s="79" t="b">
        <v>0</v>
      </c>
      <c r="AG34" s="79" t="s">
        <v>1751</v>
      </c>
      <c r="AH34" s="79"/>
      <c r="AI34" s="85" t="s">
        <v>1737</v>
      </c>
      <c r="AJ34" s="79" t="b">
        <v>0</v>
      </c>
      <c r="AK34" s="79">
        <v>5</v>
      </c>
      <c r="AL34" s="85" t="s">
        <v>1655</v>
      </c>
      <c r="AM34" s="79" t="s">
        <v>1772</v>
      </c>
      <c r="AN34" s="79" t="b">
        <v>0</v>
      </c>
      <c r="AO34" s="85" t="s">
        <v>1655</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v>4</v>
      </c>
      <c r="BE34" s="49">
        <v>17.391304347826086</v>
      </c>
      <c r="BF34" s="48">
        <v>0</v>
      </c>
      <c r="BG34" s="49">
        <v>0</v>
      </c>
      <c r="BH34" s="48">
        <v>0</v>
      </c>
      <c r="BI34" s="49">
        <v>0</v>
      </c>
      <c r="BJ34" s="48">
        <v>19</v>
      </c>
      <c r="BK34" s="49">
        <v>82.6086956521739</v>
      </c>
      <c r="BL34" s="48">
        <v>23</v>
      </c>
    </row>
    <row r="35" spans="1:64" ht="15">
      <c r="A35" s="64" t="s">
        <v>242</v>
      </c>
      <c r="B35" s="64" t="s">
        <v>403</v>
      </c>
      <c r="C35" s="65"/>
      <c r="D35" s="66"/>
      <c r="E35" s="67"/>
      <c r="F35" s="68"/>
      <c r="G35" s="65"/>
      <c r="H35" s="69"/>
      <c r="I35" s="70"/>
      <c r="J35" s="70"/>
      <c r="K35" s="34" t="s">
        <v>65</v>
      </c>
      <c r="L35" s="77">
        <v>45</v>
      </c>
      <c r="M35" s="77"/>
      <c r="N35" s="72"/>
      <c r="O35" s="79" t="s">
        <v>506</v>
      </c>
      <c r="P35" s="81">
        <v>43776.84460648148</v>
      </c>
      <c r="Q35" s="79" t="s">
        <v>527</v>
      </c>
      <c r="R35" s="79"/>
      <c r="S35" s="79"/>
      <c r="T35" s="79"/>
      <c r="U35" s="79"/>
      <c r="V35" s="82" t="s">
        <v>911</v>
      </c>
      <c r="W35" s="81">
        <v>43776.84460648148</v>
      </c>
      <c r="X35" s="82" t="s">
        <v>1136</v>
      </c>
      <c r="Y35" s="79"/>
      <c r="Z35" s="79"/>
      <c r="AA35" s="85" t="s">
        <v>1446</v>
      </c>
      <c r="AB35" s="79"/>
      <c r="AC35" s="79" t="b">
        <v>0</v>
      </c>
      <c r="AD35" s="79">
        <v>0</v>
      </c>
      <c r="AE35" s="85" t="s">
        <v>1737</v>
      </c>
      <c r="AF35" s="79" t="b">
        <v>0</v>
      </c>
      <c r="AG35" s="79" t="s">
        <v>1751</v>
      </c>
      <c r="AH35" s="79"/>
      <c r="AI35" s="85" t="s">
        <v>1737</v>
      </c>
      <c r="AJ35" s="79" t="b">
        <v>0</v>
      </c>
      <c r="AK35" s="79">
        <v>3</v>
      </c>
      <c r="AL35" s="85" t="s">
        <v>1633</v>
      </c>
      <c r="AM35" s="79" t="s">
        <v>1772</v>
      </c>
      <c r="AN35" s="79" t="b">
        <v>0</v>
      </c>
      <c r="AO35" s="85" t="s">
        <v>1633</v>
      </c>
      <c r="AP35" s="79" t="s">
        <v>176</v>
      </c>
      <c r="AQ35" s="79">
        <v>0</v>
      </c>
      <c r="AR35" s="79">
        <v>0</v>
      </c>
      <c r="AS35" s="79"/>
      <c r="AT35" s="79"/>
      <c r="AU35" s="79"/>
      <c r="AV35" s="79"/>
      <c r="AW35" s="79"/>
      <c r="AX35" s="79"/>
      <c r="AY35" s="79"/>
      <c r="AZ35" s="79"/>
      <c r="BA35">
        <v>1</v>
      </c>
      <c r="BB35" s="78" t="str">
        <f>REPLACE(INDEX(GroupVertices[Group],MATCH(Edges25[[#This Row],[Vertex 1]],GroupVertices[Vertex],0)),1,1,"")</f>
        <v>6</v>
      </c>
      <c r="BC35" s="78" t="str">
        <f>REPLACE(INDEX(GroupVertices[Group],MATCH(Edges25[[#This Row],[Vertex 2]],GroupVertices[Vertex],0)),1,1,"")</f>
        <v>6</v>
      </c>
      <c r="BD35" s="48">
        <v>1</v>
      </c>
      <c r="BE35" s="49">
        <v>4.545454545454546</v>
      </c>
      <c r="BF35" s="48">
        <v>0</v>
      </c>
      <c r="BG35" s="49">
        <v>0</v>
      </c>
      <c r="BH35" s="48">
        <v>0</v>
      </c>
      <c r="BI35" s="49">
        <v>0</v>
      </c>
      <c r="BJ35" s="48">
        <v>21</v>
      </c>
      <c r="BK35" s="49">
        <v>95.45454545454545</v>
      </c>
      <c r="BL35" s="48">
        <v>22</v>
      </c>
    </row>
    <row r="36" spans="1:64" ht="15">
      <c r="A36" s="64" t="s">
        <v>243</v>
      </c>
      <c r="B36" s="64" t="s">
        <v>417</v>
      </c>
      <c r="C36" s="65"/>
      <c r="D36" s="66"/>
      <c r="E36" s="67"/>
      <c r="F36" s="68"/>
      <c r="G36" s="65"/>
      <c r="H36" s="69"/>
      <c r="I36" s="70"/>
      <c r="J36" s="70"/>
      <c r="K36" s="34" t="s">
        <v>65</v>
      </c>
      <c r="L36" s="77">
        <v>46</v>
      </c>
      <c r="M36" s="77"/>
      <c r="N36" s="72"/>
      <c r="O36" s="79" t="s">
        <v>506</v>
      </c>
      <c r="P36" s="81">
        <v>43776.9653125</v>
      </c>
      <c r="Q36" s="79" t="s">
        <v>528</v>
      </c>
      <c r="R36" s="79"/>
      <c r="S36" s="79"/>
      <c r="T36" s="79" t="s">
        <v>746</v>
      </c>
      <c r="U36" s="79"/>
      <c r="V36" s="82" t="s">
        <v>912</v>
      </c>
      <c r="W36" s="81">
        <v>43776.9653125</v>
      </c>
      <c r="X36" s="82" t="s">
        <v>1137</v>
      </c>
      <c r="Y36" s="79"/>
      <c r="Z36" s="79"/>
      <c r="AA36" s="85" t="s">
        <v>1447</v>
      </c>
      <c r="AB36" s="79"/>
      <c r="AC36" s="79" t="b">
        <v>0</v>
      </c>
      <c r="AD36" s="79">
        <v>0</v>
      </c>
      <c r="AE36" s="85" t="s">
        <v>1737</v>
      </c>
      <c r="AF36" s="79" t="b">
        <v>0</v>
      </c>
      <c r="AG36" s="79" t="s">
        <v>1751</v>
      </c>
      <c r="AH36" s="79"/>
      <c r="AI36" s="85" t="s">
        <v>1737</v>
      </c>
      <c r="AJ36" s="79" t="b">
        <v>0</v>
      </c>
      <c r="AK36" s="79">
        <v>5</v>
      </c>
      <c r="AL36" s="85" t="s">
        <v>1655</v>
      </c>
      <c r="AM36" s="79" t="s">
        <v>1772</v>
      </c>
      <c r="AN36" s="79" t="b">
        <v>0</v>
      </c>
      <c r="AO36" s="85" t="s">
        <v>1655</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v>4</v>
      </c>
      <c r="BE36" s="49">
        <v>17.391304347826086</v>
      </c>
      <c r="BF36" s="48">
        <v>0</v>
      </c>
      <c r="BG36" s="49">
        <v>0</v>
      </c>
      <c r="BH36" s="48">
        <v>0</v>
      </c>
      <c r="BI36" s="49">
        <v>0</v>
      </c>
      <c r="BJ36" s="48">
        <v>19</v>
      </c>
      <c r="BK36" s="49">
        <v>82.6086956521739</v>
      </c>
      <c r="BL36" s="48">
        <v>23</v>
      </c>
    </row>
    <row r="37" spans="1:64" ht="15">
      <c r="A37" s="64" t="s">
        <v>244</v>
      </c>
      <c r="B37" s="64" t="s">
        <v>245</v>
      </c>
      <c r="C37" s="65"/>
      <c r="D37" s="66"/>
      <c r="E37" s="67"/>
      <c r="F37" s="68"/>
      <c r="G37" s="65"/>
      <c r="H37" s="69"/>
      <c r="I37" s="70"/>
      <c r="J37" s="70"/>
      <c r="K37" s="34" t="s">
        <v>66</v>
      </c>
      <c r="L37" s="77">
        <v>47</v>
      </c>
      <c r="M37" s="77"/>
      <c r="N37" s="72"/>
      <c r="O37" s="79" t="s">
        <v>506</v>
      </c>
      <c r="P37" s="81">
        <v>43777.160046296296</v>
      </c>
      <c r="Q37" s="79" t="s">
        <v>529</v>
      </c>
      <c r="R37" s="79"/>
      <c r="S37" s="79"/>
      <c r="T37" s="79" t="s">
        <v>758</v>
      </c>
      <c r="U37" s="82" t="s">
        <v>845</v>
      </c>
      <c r="V37" s="82" t="s">
        <v>845</v>
      </c>
      <c r="W37" s="81">
        <v>43777.160046296296</v>
      </c>
      <c r="X37" s="82" t="s">
        <v>1138</v>
      </c>
      <c r="Y37" s="79"/>
      <c r="Z37" s="79"/>
      <c r="AA37" s="85" t="s">
        <v>1448</v>
      </c>
      <c r="AB37" s="85" t="s">
        <v>1726</v>
      </c>
      <c r="AC37" s="79" t="b">
        <v>0</v>
      </c>
      <c r="AD37" s="79">
        <v>5</v>
      </c>
      <c r="AE37" s="85" t="s">
        <v>1740</v>
      </c>
      <c r="AF37" s="79" t="b">
        <v>0</v>
      </c>
      <c r="AG37" s="79" t="s">
        <v>1751</v>
      </c>
      <c r="AH37" s="79"/>
      <c r="AI37" s="85" t="s">
        <v>1737</v>
      </c>
      <c r="AJ37" s="79" t="b">
        <v>0</v>
      </c>
      <c r="AK37" s="79">
        <v>2</v>
      </c>
      <c r="AL37" s="85" t="s">
        <v>1737</v>
      </c>
      <c r="AM37" s="79" t="s">
        <v>1772</v>
      </c>
      <c r="AN37" s="79" t="b">
        <v>0</v>
      </c>
      <c r="AO37" s="85" t="s">
        <v>1726</v>
      </c>
      <c r="AP37" s="79" t="s">
        <v>176</v>
      </c>
      <c r="AQ37" s="79">
        <v>0</v>
      </c>
      <c r="AR37" s="79">
        <v>0</v>
      </c>
      <c r="AS37" s="79"/>
      <c r="AT37" s="79"/>
      <c r="AU37" s="79"/>
      <c r="AV37" s="79"/>
      <c r="AW37" s="79"/>
      <c r="AX37" s="79"/>
      <c r="AY37" s="79"/>
      <c r="AZ37" s="79"/>
      <c r="BA37">
        <v>1</v>
      </c>
      <c r="BB37" s="78" t="str">
        <f>REPLACE(INDEX(GroupVertices[Group],MATCH(Edges25[[#This Row],[Vertex 1]],GroupVertices[Vertex],0)),1,1,"")</f>
        <v>24</v>
      </c>
      <c r="BC37" s="78" t="str">
        <f>REPLACE(INDEX(GroupVertices[Group],MATCH(Edges25[[#This Row],[Vertex 2]],GroupVertices[Vertex],0)),1,1,"")</f>
        <v>24</v>
      </c>
      <c r="BD37" s="48">
        <v>1</v>
      </c>
      <c r="BE37" s="49">
        <v>3.5714285714285716</v>
      </c>
      <c r="BF37" s="48">
        <v>0</v>
      </c>
      <c r="BG37" s="49">
        <v>0</v>
      </c>
      <c r="BH37" s="48">
        <v>0</v>
      </c>
      <c r="BI37" s="49">
        <v>0</v>
      </c>
      <c r="BJ37" s="48">
        <v>27</v>
      </c>
      <c r="BK37" s="49">
        <v>96.42857142857143</v>
      </c>
      <c r="BL37" s="48">
        <v>28</v>
      </c>
    </row>
    <row r="38" spans="1:64" ht="15">
      <c r="A38" s="64" t="s">
        <v>245</v>
      </c>
      <c r="B38" s="64" t="s">
        <v>244</v>
      </c>
      <c r="C38" s="65"/>
      <c r="D38" s="66"/>
      <c r="E38" s="67"/>
      <c r="F38" s="68"/>
      <c r="G38" s="65"/>
      <c r="H38" s="69"/>
      <c r="I38" s="70"/>
      <c r="J38" s="70"/>
      <c r="K38" s="34" t="s">
        <v>66</v>
      </c>
      <c r="L38" s="77">
        <v>48</v>
      </c>
      <c r="M38" s="77"/>
      <c r="N38" s="72"/>
      <c r="O38" s="79" t="s">
        <v>506</v>
      </c>
      <c r="P38" s="81">
        <v>43777.222453703704</v>
      </c>
      <c r="Q38" s="79" t="s">
        <v>530</v>
      </c>
      <c r="R38" s="79"/>
      <c r="S38" s="79"/>
      <c r="T38" s="79" t="s">
        <v>759</v>
      </c>
      <c r="U38" s="79"/>
      <c r="V38" s="82" t="s">
        <v>913</v>
      </c>
      <c r="W38" s="81">
        <v>43777.222453703704</v>
      </c>
      <c r="X38" s="82" t="s">
        <v>1139</v>
      </c>
      <c r="Y38" s="79"/>
      <c r="Z38" s="79"/>
      <c r="AA38" s="85" t="s">
        <v>1449</v>
      </c>
      <c r="AB38" s="79"/>
      <c r="AC38" s="79" t="b">
        <v>0</v>
      </c>
      <c r="AD38" s="79">
        <v>0</v>
      </c>
      <c r="AE38" s="85" t="s">
        <v>1737</v>
      </c>
      <c r="AF38" s="79" t="b">
        <v>0</v>
      </c>
      <c r="AG38" s="79" t="s">
        <v>1751</v>
      </c>
      <c r="AH38" s="79"/>
      <c r="AI38" s="85" t="s">
        <v>1737</v>
      </c>
      <c r="AJ38" s="79" t="b">
        <v>0</v>
      </c>
      <c r="AK38" s="79">
        <v>2</v>
      </c>
      <c r="AL38" s="85" t="s">
        <v>1448</v>
      </c>
      <c r="AM38" s="79" t="s">
        <v>1772</v>
      </c>
      <c r="AN38" s="79" t="b">
        <v>0</v>
      </c>
      <c r="AO38" s="85" t="s">
        <v>1448</v>
      </c>
      <c r="AP38" s="79" t="s">
        <v>176</v>
      </c>
      <c r="AQ38" s="79">
        <v>0</v>
      </c>
      <c r="AR38" s="79">
        <v>0</v>
      </c>
      <c r="AS38" s="79"/>
      <c r="AT38" s="79"/>
      <c r="AU38" s="79"/>
      <c r="AV38" s="79"/>
      <c r="AW38" s="79"/>
      <c r="AX38" s="79"/>
      <c r="AY38" s="79"/>
      <c r="AZ38" s="79"/>
      <c r="BA38">
        <v>1</v>
      </c>
      <c r="BB38" s="78" t="str">
        <f>REPLACE(INDEX(GroupVertices[Group],MATCH(Edges25[[#This Row],[Vertex 1]],GroupVertices[Vertex],0)),1,1,"")</f>
        <v>24</v>
      </c>
      <c r="BC38" s="78" t="str">
        <f>REPLACE(INDEX(GroupVertices[Group],MATCH(Edges25[[#This Row],[Vertex 2]],GroupVertices[Vertex],0)),1,1,"")</f>
        <v>24</v>
      </c>
      <c r="BD38" s="48">
        <v>0</v>
      </c>
      <c r="BE38" s="49">
        <v>0</v>
      </c>
      <c r="BF38" s="48">
        <v>0</v>
      </c>
      <c r="BG38" s="49">
        <v>0</v>
      </c>
      <c r="BH38" s="48">
        <v>0</v>
      </c>
      <c r="BI38" s="49">
        <v>0</v>
      </c>
      <c r="BJ38" s="48">
        <v>23</v>
      </c>
      <c r="BK38" s="49">
        <v>100</v>
      </c>
      <c r="BL38" s="48">
        <v>23</v>
      </c>
    </row>
    <row r="39" spans="1:64" ht="15">
      <c r="A39" s="64" t="s">
        <v>246</v>
      </c>
      <c r="B39" s="64" t="s">
        <v>396</v>
      </c>
      <c r="C39" s="65"/>
      <c r="D39" s="66"/>
      <c r="E39" s="67"/>
      <c r="F39" s="68"/>
      <c r="G39" s="65"/>
      <c r="H39" s="69"/>
      <c r="I39" s="70"/>
      <c r="J39" s="70"/>
      <c r="K39" s="34" t="s">
        <v>65</v>
      </c>
      <c r="L39" s="77">
        <v>49</v>
      </c>
      <c r="M39" s="77"/>
      <c r="N39" s="72"/>
      <c r="O39" s="79" t="s">
        <v>506</v>
      </c>
      <c r="P39" s="81">
        <v>43777.235613425924</v>
      </c>
      <c r="Q39" s="79" t="s">
        <v>531</v>
      </c>
      <c r="R39" s="79"/>
      <c r="S39" s="79"/>
      <c r="T39" s="79" t="s">
        <v>760</v>
      </c>
      <c r="U39" s="79"/>
      <c r="V39" s="82" t="s">
        <v>914</v>
      </c>
      <c r="W39" s="81">
        <v>43777.235613425924</v>
      </c>
      <c r="X39" s="82" t="s">
        <v>1140</v>
      </c>
      <c r="Y39" s="79"/>
      <c r="Z39" s="79"/>
      <c r="AA39" s="85" t="s">
        <v>1450</v>
      </c>
      <c r="AB39" s="79"/>
      <c r="AC39" s="79" t="b">
        <v>0</v>
      </c>
      <c r="AD39" s="79">
        <v>0</v>
      </c>
      <c r="AE39" s="85" t="s">
        <v>1737</v>
      </c>
      <c r="AF39" s="79" t="b">
        <v>0</v>
      </c>
      <c r="AG39" s="79" t="s">
        <v>1751</v>
      </c>
      <c r="AH39" s="79"/>
      <c r="AI39" s="85" t="s">
        <v>1737</v>
      </c>
      <c r="AJ39" s="79" t="b">
        <v>0</v>
      </c>
      <c r="AK39" s="79">
        <v>4</v>
      </c>
      <c r="AL39" s="85" t="s">
        <v>1622</v>
      </c>
      <c r="AM39" s="79" t="s">
        <v>1772</v>
      </c>
      <c r="AN39" s="79" t="b">
        <v>0</v>
      </c>
      <c r="AO39" s="85" t="s">
        <v>1622</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v>1</v>
      </c>
      <c r="BE39" s="49">
        <v>4.761904761904762</v>
      </c>
      <c r="BF39" s="48">
        <v>0</v>
      </c>
      <c r="BG39" s="49">
        <v>0</v>
      </c>
      <c r="BH39" s="48">
        <v>0</v>
      </c>
      <c r="BI39" s="49">
        <v>0</v>
      </c>
      <c r="BJ39" s="48">
        <v>20</v>
      </c>
      <c r="BK39" s="49">
        <v>95.23809523809524</v>
      </c>
      <c r="BL39" s="48">
        <v>21</v>
      </c>
    </row>
    <row r="40" spans="1:64" ht="15">
      <c r="A40" s="64" t="s">
        <v>247</v>
      </c>
      <c r="B40" s="64" t="s">
        <v>244</v>
      </c>
      <c r="C40" s="65"/>
      <c r="D40" s="66"/>
      <c r="E40" s="67"/>
      <c r="F40" s="68"/>
      <c r="G40" s="65"/>
      <c r="H40" s="69"/>
      <c r="I40" s="70"/>
      <c r="J40" s="70"/>
      <c r="K40" s="34" t="s">
        <v>65</v>
      </c>
      <c r="L40" s="77">
        <v>50</v>
      </c>
      <c r="M40" s="77"/>
      <c r="N40" s="72"/>
      <c r="O40" s="79" t="s">
        <v>506</v>
      </c>
      <c r="P40" s="81">
        <v>43777.237905092596</v>
      </c>
      <c r="Q40" s="79" t="s">
        <v>530</v>
      </c>
      <c r="R40" s="79"/>
      <c r="S40" s="79"/>
      <c r="T40" s="79" t="s">
        <v>759</v>
      </c>
      <c r="U40" s="79"/>
      <c r="V40" s="82" t="s">
        <v>915</v>
      </c>
      <c r="W40" s="81">
        <v>43777.237905092596</v>
      </c>
      <c r="X40" s="82" t="s">
        <v>1141</v>
      </c>
      <c r="Y40" s="79"/>
      <c r="Z40" s="79"/>
      <c r="AA40" s="85" t="s">
        <v>1451</v>
      </c>
      <c r="AB40" s="79"/>
      <c r="AC40" s="79" t="b">
        <v>0</v>
      </c>
      <c r="AD40" s="79">
        <v>0</v>
      </c>
      <c r="AE40" s="85" t="s">
        <v>1737</v>
      </c>
      <c r="AF40" s="79" t="b">
        <v>0</v>
      </c>
      <c r="AG40" s="79" t="s">
        <v>1751</v>
      </c>
      <c r="AH40" s="79"/>
      <c r="AI40" s="85" t="s">
        <v>1737</v>
      </c>
      <c r="AJ40" s="79" t="b">
        <v>0</v>
      </c>
      <c r="AK40" s="79">
        <v>2</v>
      </c>
      <c r="AL40" s="85" t="s">
        <v>1448</v>
      </c>
      <c r="AM40" s="79" t="s">
        <v>1772</v>
      </c>
      <c r="AN40" s="79" t="b">
        <v>0</v>
      </c>
      <c r="AO40" s="85" t="s">
        <v>1448</v>
      </c>
      <c r="AP40" s="79" t="s">
        <v>176</v>
      </c>
      <c r="AQ40" s="79">
        <v>0</v>
      </c>
      <c r="AR40" s="79">
        <v>0</v>
      </c>
      <c r="AS40" s="79"/>
      <c r="AT40" s="79"/>
      <c r="AU40" s="79"/>
      <c r="AV40" s="79"/>
      <c r="AW40" s="79"/>
      <c r="AX40" s="79"/>
      <c r="AY40" s="79"/>
      <c r="AZ40" s="79"/>
      <c r="BA40">
        <v>1</v>
      </c>
      <c r="BB40" s="78" t="str">
        <f>REPLACE(INDEX(GroupVertices[Group],MATCH(Edges25[[#This Row],[Vertex 1]],GroupVertices[Vertex],0)),1,1,"")</f>
        <v>24</v>
      </c>
      <c r="BC40" s="78" t="str">
        <f>REPLACE(INDEX(GroupVertices[Group],MATCH(Edges25[[#This Row],[Vertex 2]],GroupVertices[Vertex],0)),1,1,"")</f>
        <v>24</v>
      </c>
      <c r="BD40" s="48">
        <v>0</v>
      </c>
      <c r="BE40" s="49">
        <v>0</v>
      </c>
      <c r="BF40" s="48">
        <v>0</v>
      </c>
      <c r="BG40" s="49">
        <v>0</v>
      </c>
      <c r="BH40" s="48">
        <v>0</v>
      </c>
      <c r="BI40" s="49">
        <v>0</v>
      </c>
      <c r="BJ40" s="48">
        <v>23</v>
      </c>
      <c r="BK40" s="49">
        <v>100</v>
      </c>
      <c r="BL40" s="48">
        <v>23</v>
      </c>
    </row>
    <row r="41" spans="1:64" ht="15">
      <c r="A41" s="64" t="s">
        <v>248</v>
      </c>
      <c r="B41" s="64" t="s">
        <v>417</v>
      </c>
      <c r="C41" s="65"/>
      <c r="D41" s="66"/>
      <c r="E41" s="67"/>
      <c r="F41" s="68"/>
      <c r="G41" s="65"/>
      <c r="H41" s="69"/>
      <c r="I41" s="70"/>
      <c r="J41" s="70"/>
      <c r="K41" s="34" t="s">
        <v>65</v>
      </c>
      <c r="L41" s="77">
        <v>51</v>
      </c>
      <c r="M41" s="77"/>
      <c r="N41" s="72"/>
      <c r="O41" s="79" t="s">
        <v>506</v>
      </c>
      <c r="P41" s="81">
        <v>43776.89195601852</v>
      </c>
      <c r="Q41" s="79" t="s">
        <v>528</v>
      </c>
      <c r="R41" s="79"/>
      <c r="S41" s="79"/>
      <c r="T41" s="79" t="s">
        <v>746</v>
      </c>
      <c r="U41" s="79"/>
      <c r="V41" s="82" t="s">
        <v>916</v>
      </c>
      <c r="W41" s="81">
        <v>43776.89195601852</v>
      </c>
      <c r="X41" s="82" t="s">
        <v>1142</v>
      </c>
      <c r="Y41" s="79"/>
      <c r="Z41" s="79"/>
      <c r="AA41" s="85" t="s">
        <v>1452</v>
      </c>
      <c r="AB41" s="79"/>
      <c r="AC41" s="79" t="b">
        <v>0</v>
      </c>
      <c r="AD41" s="79">
        <v>0</v>
      </c>
      <c r="AE41" s="85" t="s">
        <v>1737</v>
      </c>
      <c r="AF41" s="79" t="b">
        <v>0</v>
      </c>
      <c r="AG41" s="79" t="s">
        <v>1751</v>
      </c>
      <c r="AH41" s="79"/>
      <c r="AI41" s="85" t="s">
        <v>1737</v>
      </c>
      <c r="AJ41" s="79" t="b">
        <v>0</v>
      </c>
      <c r="AK41" s="79">
        <v>5</v>
      </c>
      <c r="AL41" s="85" t="s">
        <v>1655</v>
      </c>
      <c r="AM41" s="79" t="s">
        <v>1772</v>
      </c>
      <c r="AN41" s="79" t="b">
        <v>0</v>
      </c>
      <c r="AO41" s="85" t="s">
        <v>1655</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v>4</v>
      </c>
      <c r="BE41" s="49">
        <v>17.391304347826086</v>
      </c>
      <c r="BF41" s="48">
        <v>0</v>
      </c>
      <c r="BG41" s="49">
        <v>0</v>
      </c>
      <c r="BH41" s="48">
        <v>0</v>
      </c>
      <c r="BI41" s="49">
        <v>0</v>
      </c>
      <c r="BJ41" s="48">
        <v>19</v>
      </c>
      <c r="BK41" s="49">
        <v>82.6086956521739</v>
      </c>
      <c r="BL41" s="48">
        <v>23</v>
      </c>
    </row>
    <row r="42" spans="1:64" ht="15">
      <c r="A42" s="64" t="s">
        <v>248</v>
      </c>
      <c r="B42" s="64" t="s">
        <v>396</v>
      </c>
      <c r="C42" s="65"/>
      <c r="D42" s="66"/>
      <c r="E42" s="67"/>
      <c r="F42" s="68"/>
      <c r="G42" s="65"/>
      <c r="H42" s="69"/>
      <c r="I42" s="70"/>
      <c r="J42" s="70"/>
      <c r="K42" s="34" t="s">
        <v>65</v>
      </c>
      <c r="L42" s="77">
        <v>52</v>
      </c>
      <c r="M42" s="77"/>
      <c r="N42" s="72"/>
      <c r="O42" s="79" t="s">
        <v>506</v>
      </c>
      <c r="P42" s="81">
        <v>43777.36386574074</v>
      </c>
      <c r="Q42" s="79" t="s">
        <v>531</v>
      </c>
      <c r="R42" s="79"/>
      <c r="S42" s="79"/>
      <c r="T42" s="79" t="s">
        <v>760</v>
      </c>
      <c r="U42" s="79"/>
      <c r="V42" s="82" t="s">
        <v>916</v>
      </c>
      <c r="W42" s="81">
        <v>43777.36386574074</v>
      </c>
      <c r="X42" s="82" t="s">
        <v>1143</v>
      </c>
      <c r="Y42" s="79"/>
      <c r="Z42" s="79"/>
      <c r="AA42" s="85" t="s">
        <v>1453</v>
      </c>
      <c r="AB42" s="79"/>
      <c r="AC42" s="79" t="b">
        <v>0</v>
      </c>
      <c r="AD42" s="79">
        <v>0</v>
      </c>
      <c r="AE42" s="85" t="s">
        <v>1737</v>
      </c>
      <c r="AF42" s="79" t="b">
        <v>0</v>
      </c>
      <c r="AG42" s="79" t="s">
        <v>1751</v>
      </c>
      <c r="AH42" s="79"/>
      <c r="AI42" s="85" t="s">
        <v>1737</v>
      </c>
      <c r="AJ42" s="79" t="b">
        <v>0</v>
      </c>
      <c r="AK42" s="79">
        <v>4</v>
      </c>
      <c r="AL42" s="85" t="s">
        <v>1622</v>
      </c>
      <c r="AM42" s="79" t="s">
        <v>1772</v>
      </c>
      <c r="AN42" s="79" t="b">
        <v>0</v>
      </c>
      <c r="AO42" s="85" t="s">
        <v>1622</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1</v>
      </c>
      <c r="BE42" s="49">
        <v>4.761904761904762</v>
      </c>
      <c r="BF42" s="48">
        <v>0</v>
      </c>
      <c r="BG42" s="49">
        <v>0</v>
      </c>
      <c r="BH42" s="48">
        <v>0</v>
      </c>
      <c r="BI42" s="49">
        <v>0</v>
      </c>
      <c r="BJ42" s="48">
        <v>20</v>
      </c>
      <c r="BK42" s="49">
        <v>95.23809523809524</v>
      </c>
      <c r="BL42" s="48">
        <v>21</v>
      </c>
    </row>
    <row r="43" spans="1:64" ht="15">
      <c r="A43" s="64" t="s">
        <v>249</v>
      </c>
      <c r="B43" s="64" t="s">
        <v>396</v>
      </c>
      <c r="C43" s="65"/>
      <c r="D43" s="66"/>
      <c r="E43" s="67"/>
      <c r="F43" s="68"/>
      <c r="G43" s="65"/>
      <c r="H43" s="69"/>
      <c r="I43" s="70"/>
      <c r="J43" s="70"/>
      <c r="K43" s="34" t="s">
        <v>65</v>
      </c>
      <c r="L43" s="77">
        <v>53</v>
      </c>
      <c r="M43" s="77"/>
      <c r="N43" s="72"/>
      <c r="O43" s="79" t="s">
        <v>506</v>
      </c>
      <c r="P43" s="81">
        <v>43777.369479166664</v>
      </c>
      <c r="Q43" s="79" t="s">
        <v>531</v>
      </c>
      <c r="R43" s="79"/>
      <c r="S43" s="79"/>
      <c r="T43" s="79" t="s">
        <v>760</v>
      </c>
      <c r="U43" s="79"/>
      <c r="V43" s="82" t="s">
        <v>917</v>
      </c>
      <c r="W43" s="81">
        <v>43777.369479166664</v>
      </c>
      <c r="X43" s="82" t="s">
        <v>1144</v>
      </c>
      <c r="Y43" s="79"/>
      <c r="Z43" s="79"/>
      <c r="AA43" s="85" t="s">
        <v>1454</v>
      </c>
      <c r="AB43" s="79"/>
      <c r="AC43" s="79" t="b">
        <v>0</v>
      </c>
      <c r="AD43" s="79">
        <v>0</v>
      </c>
      <c r="AE43" s="85" t="s">
        <v>1737</v>
      </c>
      <c r="AF43" s="79" t="b">
        <v>0</v>
      </c>
      <c r="AG43" s="79" t="s">
        <v>1751</v>
      </c>
      <c r="AH43" s="79"/>
      <c r="AI43" s="85" t="s">
        <v>1737</v>
      </c>
      <c r="AJ43" s="79" t="b">
        <v>0</v>
      </c>
      <c r="AK43" s="79">
        <v>4</v>
      </c>
      <c r="AL43" s="85" t="s">
        <v>1622</v>
      </c>
      <c r="AM43" s="79" t="s">
        <v>1772</v>
      </c>
      <c r="AN43" s="79" t="b">
        <v>0</v>
      </c>
      <c r="AO43" s="85" t="s">
        <v>1622</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4</v>
      </c>
      <c r="BD43" s="48">
        <v>1</v>
      </c>
      <c r="BE43" s="49">
        <v>4.761904761904762</v>
      </c>
      <c r="BF43" s="48">
        <v>0</v>
      </c>
      <c r="BG43" s="49">
        <v>0</v>
      </c>
      <c r="BH43" s="48">
        <v>0</v>
      </c>
      <c r="BI43" s="49">
        <v>0</v>
      </c>
      <c r="BJ43" s="48">
        <v>20</v>
      </c>
      <c r="BK43" s="49">
        <v>95.23809523809524</v>
      </c>
      <c r="BL43" s="48">
        <v>21</v>
      </c>
    </row>
    <row r="44" spans="1:64" ht="15">
      <c r="A44" s="64" t="s">
        <v>250</v>
      </c>
      <c r="B44" s="64" t="s">
        <v>396</v>
      </c>
      <c r="C44" s="65"/>
      <c r="D44" s="66"/>
      <c r="E44" s="67"/>
      <c r="F44" s="68"/>
      <c r="G44" s="65"/>
      <c r="H44" s="69"/>
      <c r="I44" s="70"/>
      <c r="J44" s="70"/>
      <c r="K44" s="34" t="s">
        <v>65</v>
      </c>
      <c r="L44" s="77">
        <v>54</v>
      </c>
      <c r="M44" s="77"/>
      <c r="N44" s="72"/>
      <c r="O44" s="79" t="s">
        <v>506</v>
      </c>
      <c r="P44" s="81">
        <v>43777.37532407408</v>
      </c>
      <c r="Q44" s="79" t="s">
        <v>531</v>
      </c>
      <c r="R44" s="79"/>
      <c r="S44" s="79"/>
      <c r="T44" s="79" t="s">
        <v>760</v>
      </c>
      <c r="U44" s="79"/>
      <c r="V44" s="82" t="s">
        <v>918</v>
      </c>
      <c r="W44" s="81">
        <v>43777.37532407408</v>
      </c>
      <c r="X44" s="82" t="s">
        <v>1145</v>
      </c>
      <c r="Y44" s="79"/>
      <c r="Z44" s="79"/>
      <c r="AA44" s="85" t="s">
        <v>1455</v>
      </c>
      <c r="AB44" s="79"/>
      <c r="AC44" s="79" t="b">
        <v>0</v>
      </c>
      <c r="AD44" s="79">
        <v>0</v>
      </c>
      <c r="AE44" s="85" t="s">
        <v>1737</v>
      </c>
      <c r="AF44" s="79" t="b">
        <v>0</v>
      </c>
      <c r="AG44" s="79" t="s">
        <v>1751</v>
      </c>
      <c r="AH44" s="79"/>
      <c r="AI44" s="85" t="s">
        <v>1737</v>
      </c>
      <c r="AJ44" s="79" t="b">
        <v>0</v>
      </c>
      <c r="AK44" s="79">
        <v>4</v>
      </c>
      <c r="AL44" s="85" t="s">
        <v>1622</v>
      </c>
      <c r="AM44" s="79" t="s">
        <v>1772</v>
      </c>
      <c r="AN44" s="79" t="b">
        <v>0</v>
      </c>
      <c r="AO44" s="85" t="s">
        <v>1622</v>
      </c>
      <c r="AP44" s="79" t="s">
        <v>176</v>
      </c>
      <c r="AQ44" s="79">
        <v>0</v>
      </c>
      <c r="AR44" s="79">
        <v>0</v>
      </c>
      <c r="AS44" s="79"/>
      <c r="AT44" s="79"/>
      <c r="AU44" s="79"/>
      <c r="AV44" s="79"/>
      <c r="AW44" s="79"/>
      <c r="AX44" s="79"/>
      <c r="AY44" s="79"/>
      <c r="AZ44" s="79"/>
      <c r="BA44">
        <v>1</v>
      </c>
      <c r="BB44" s="78" t="str">
        <f>REPLACE(INDEX(GroupVertices[Group],MATCH(Edges25[[#This Row],[Vertex 1]],GroupVertices[Vertex],0)),1,1,"")</f>
        <v>4</v>
      </c>
      <c r="BC44" s="78" t="str">
        <f>REPLACE(INDEX(GroupVertices[Group],MATCH(Edges25[[#This Row],[Vertex 2]],GroupVertices[Vertex],0)),1,1,"")</f>
        <v>4</v>
      </c>
      <c r="BD44" s="48">
        <v>1</v>
      </c>
      <c r="BE44" s="49">
        <v>4.761904761904762</v>
      </c>
      <c r="BF44" s="48">
        <v>0</v>
      </c>
      <c r="BG44" s="49">
        <v>0</v>
      </c>
      <c r="BH44" s="48">
        <v>0</v>
      </c>
      <c r="BI44" s="49">
        <v>0</v>
      </c>
      <c r="BJ44" s="48">
        <v>20</v>
      </c>
      <c r="BK44" s="49">
        <v>95.23809523809524</v>
      </c>
      <c r="BL44" s="48">
        <v>21</v>
      </c>
    </row>
    <row r="45" spans="1:64" ht="15">
      <c r="A45" s="64" t="s">
        <v>251</v>
      </c>
      <c r="B45" s="64" t="s">
        <v>403</v>
      </c>
      <c r="C45" s="65"/>
      <c r="D45" s="66"/>
      <c r="E45" s="67"/>
      <c r="F45" s="68"/>
      <c r="G45" s="65"/>
      <c r="H45" s="69"/>
      <c r="I45" s="70"/>
      <c r="J45" s="70"/>
      <c r="K45" s="34" t="s">
        <v>65</v>
      </c>
      <c r="L45" s="77">
        <v>55</v>
      </c>
      <c r="M45" s="77"/>
      <c r="N45" s="72"/>
      <c r="O45" s="79" t="s">
        <v>506</v>
      </c>
      <c r="P45" s="81">
        <v>43777.44550925926</v>
      </c>
      <c r="Q45" s="79" t="s">
        <v>527</v>
      </c>
      <c r="R45" s="79"/>
      <c r="S45" s="79"/>
      <c r="T45" s="79"/>
      <c r="U45" s="79"/>
      <c r="V45" s="82" t="s">
        <v>919</v>
      </c>
      <c r="W45" s="81">
        <v>43777.44550925926</v>
      </c>
      <c r="X45" s="82" t="s">
        <v>1146</v>
      </c>
      <c r="Y45" s="79"/>
      <c r="Z45" s="79"/>
      <c r="AA45" s="85" t="s">
        <v>1456</v>
      </c>
      <c r="AB45" s="79"/>
      <c r="AC45" s="79" t="b">
        <v>0</v>
      </c>
      <c r="AD45" s="79">
        <v>0</v>
      </c>
      <c r="AE45" s="85" t="s">
        <v>1737</v>
      </c>
      <c r="AF45" s="79" t="b">
        <v>0</v>
      </c>
      <c r="AG45" s="79" t="s">
        <v>1751</v>
      </c>
      <c r="AH45" s="79"/>
      <c r="AI45" s="85" t="s">
        <v>1737</v>
      </c>
      <c r="AJ45" s="79" t="b">
        <v>0</v>
      </c>
      <c r="AK45" s="79">
        <v>3</v>
      </c>
      <c r="AL45" s="85" t="s">
        <v>1633</v>
      </c>
      <c r="AM45" s="79" t="s">
        <v>1773</v>
      </c>
      <c r="AN45" s="79" t="b">
        <v>0</v>
      </c>
      <c r="AO45" s="85" t="s">
        <v>1633</v>
      </c>
      <c r="AP45" s="79" t="s">
        <v>176</v>
      </c>
      <c r="AQ45" s="79">
        <v>0</v>
      </c>
      <c r="AR45" s="79">
        <v>0</v>
      </c>
      <c r="AS45" s="79"/>
      <c r="AT45" s="79"/>
      <c r="AU45" s="79"/>
      <c r="AV45" s="79"/>
      <c r="AW45" s="79"/>
      <c r="AX45" s="79"/>
      <c r="AY45" s="79"/>
      <c r="AZ45" s="79"/>
      <c r="BA45">
        <v>1</v>
      </c>
      <c r="BB45" s="78" t="str">
        <f>REPLACE(INDEX(GroupVertices[Group],MATCH(Edges25[[#This Row],[Vertex 1]],GroupVertices[Vertex],0)),1,1,"")</f>
        <v>6</v>
      </c>
      <c r="BC45" s="78" t="str">
        <f>REPLACE(INDEX(GroupVertices[Group],MATCH(Edges25[[#This Row],[Vertex 2]],GroupVertices[Vertex],0)),1,1,"")</f>
        <v>6</v>
      </c>
      <c r="BD45" s="48">
        <v>1</v>
      </c>
      <c r="BE45" s="49">
        <v>4.545454545454546</v>
      </c>
      <c r="BF45" s="48">
        <v>0</v>
      </c>
      <c r="BG45" s="49">
        <v>0</v>
      </c>
      <c r="BH45" s="48">
        <v>0</v>
      </c>
      <c r="BI45" s="49">
        <v>0</v>
      </c>
      <c r="BJ45" s="48">
        <v>21</v>
      </c>
      <c r="BK45" s="49">
        <v>95.45454545454545</v>
      </c>
      <c r="BL45" s="48">
        <v>22</v>
      </c>
    </row>
    <row r="46" spans="1:64" ht="15">
      <c r="A46" s="64" t="s">
        <v>252</v>
      </c>
      <c r="B46" s="64" t="s">
        <v>252</v>
      </c>
      <c r="C46" s="65"/>
      <c r="D46" s="66"/>
      <c r="E46" s="67"/>
      <c r="F46" s="68"/>
      <c r="G46" s="65"/>
      <c r="H46" s="69"/>
      <c r="I46" s="70"/>
      <c r="J46" s="70"/>
      <c r="K46" s="34" t="s">
        <v>65</v>
      </c>
      <c r="L46" s="77">
        <v>56</v>
      </c>
      <c r="M46" s="77"/>
      <c r="N46" s="72"/>
      <c r="O46" s="79" t="s">
        <v>176</v>
      </c>
      <c r="P46" s="81">
        <v>43777.453564814816</v>
      </c>
      <c r="Q46" s="79" t="s">
        <v>532</v>
      </c>
      <c r="R46" s="79"/>
      <c r="S46" s="79"/>
      <c r="T46" s="79" t="s">
        <v>761</v>
      </c>
      <c r="U46" s="79"/>
      <c r="V46" s="82" t="s">
        <v>920</v>
      </c>
      <c r="W46" s="81">
        <v>43777.453564814816</v>
      </c>
      <c r="X46" s="82" t="s">
        <v>1147</v>
      </c>
      <c r="Y46" s="79"/>
      <c r="Z46" s="79"/>
      <c r="AA46" s="85" t="s">
        <v>1457</v>
      </c>
      <c r="AB46" s="79"/>
      <c r="AC46" s="79" t="b">
        <v>0</v>
      </c>
      <c r="AD46" s="79">
        <v>1</v>
      </c>
      <c r="AE46" s="85" t="s">
        <v>1737</v>
      </c>
      <c r="AF46" s="79" t="b">
        <v>0</v>
      </c>
      <c r="AG46" s="79" t="s">
        <v>1751</v>
      </c>
      <c r="AH46" s="79"/>
      <c r="AI46" s="85" t="s">
        <v>1737</v>
      </c>
      <c r="AJ46" s="79" t="b">
        <v>0</v>
      </c>
      <c r="AK46" s="79">
        <v>0</v>
      </c>
      <c r="AL46" s="85" t="s">
        <v>1737</v>
      </c>
      <c r="AM46" s="79" t="s">
        <v>1775</v>
      </c>
      <c r="AN46" s="79" t="b">
        <v>0</v>
      </c>
      <c r="AO46" s="85" t="s">
        <v>1457</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1</v>
      </c>
      <c r="BE46" s="49">
        <v>2.127659574468085</v>
      </c>
      <c r="BF46" s="48">
        <v>0</v>
      </c>
      <c r="BG46" s="49">
        <v>0</v>
      </c>
      <c r="BH46" s="48">
        <v>0</v>
      </c>
      <c r="BI46" s="49">
        <v>0</v>
      </c>
      <c r="BJ46" s="48">
        <v>46</v>
      </c>
      <c r="BK46" s="49">
        <v>97.87234042553192</v>
      </c>
      <c r="BL46" s="48">
        <v>47</v>
      </c>
    </row>
    <row r="47" spans="1:64" ht="15">
      <c r="A47" s="64" t="s">
        <v>253</v>
      </c>
      <c r="B47" s="64" t="s">
        <v>468</v>
      </c>
      <c r="C47" s="65"/>
      <c r="D47" s="66"/>
      <c r="E47" s="67"/>
      <c r="F47" s="68"/>
      <c r="G47" s="65"/>
      <c r="H47" s="69"/>
      <c r="I47" s="70"/>
      <c r="J47" s="70"/>
      <c r="K47" s="34" t="s">
        <v>65</v>
      </c>
      <c r="L47" s="77">
        <v>57</v>
      </c>
      <c r="M47" s="77"/>
      <c r="N47" s="72"/>
      <c r="O47" s="79" t="s">
        <v>507</v>
      </c>
      <c r="P47" s="81">
        <v>43777.77174768518</v>
      </c>
      <c r="Q47" s="79" t="s">
        <v>533</v>
      </c>
      <c r="R47" s="79"/>
      <c r="S47" s="79"/>
      <c r="T47" s="79" t="s">
        <v>762</v>
      </c>
      <c r="U47" s="79"/>
      <c r="V47" s="82" t="s">
        <v>921</v>
      </c>
      <c r="W47" s="81">
        <v>43777.77174768518</v>
      </c>
      <c r="X47" s="82" t="s">
        <v>1148</v>
      </c>
      <c r="Y47" s="79"/>
      <c r="Z47" s="79"/>
      <c r="AA47" s="85" t="s">
        <v>1458</v>
      </c>
      <c r="AB47" s="85" t="s">
        <v>1727</v>
      </c>
      <c r="AC47" s="79" t="b">
        <v>0</v>
      </c>
      <c r="AD47" s="79">
        <v>0</v>
      </c>
      <c r="AE47" s="85" t="s">
        <v>1741</v>
      </c>
      <c r="AF47" s="79" t="b">
        <v>0</v>
      </c>
      <c r="AG47" s="79" t="s">
        <v>1753</v>
      </c>
      <c r="AH47" s="79"/>
      <c r="AI47" s="85" t="s">
        <v>1737</v>
      </c>
      <c r="AJ47" s="79" t="b">
        <v>0</v>
      </c>
      <c r="AK47" s="79">
        <v>0</v>
      </c>
      <c r="AL47" s="85" t="s">
        <v>1737</v>
      </c>
      <c r="AM47" s="79" t="s">
        <v>1772</v>
      </c>
      <c r="AN47" s="79" t="b">
        <v>0</v>
      </c>
      <c r="AO47" s="85" t="s">
        <v>1727</v>
      </c>
      <c r="AP47" s="79" t="s">
        <v>176</v>
      </c>
      <c r="AQ47" s="79">
        <v>0</v>
      </c>
      <c r="AR47" s="79">
        <v>0</v>
      </c>
      <c r="AS47" s="79"/>
      <c r="AT47" s="79"/>
      <c r="AU47" s="79"/>
      <c r="AV47" s="79"/>
      <c r="AW47" s="79"/>
      <c r="AX47" s="79"/>
      <c r="AY47" s="79"/>
      <c r="AZ47" s="79"/>
      <c r="BA47">
        <v>1</v>
      </c>
      <c r="BB47" s="78" t="str">
        <f>REPLACE(INDEX(GroupVertices[Group],MATCH(Edges25[[#This Row],[Vertex 1]],GroupVertices[Vertex],0)),1,1,"")</f>
        <v>38</v>
      </c>
      <c r="BC47" s="78" t="str">
        <f>REPLACE(INDEX(GroupVertices[Group],MATCH(Edges25[[#This Row],[Vertex 2]],GroupVertices[Vertex],0)),1,1,"")</f>
        <v>38</v>
      </c>
      <c r="BD47" s="48">
        <v>0</v>
      </c>
      <c r="BE47" s="49">
        <v>0</v>
      </c>
      <c r="BF47" s="48">
        <v>0</v>
      </c>
      <c r="BG47" s="49">
        <v>0</v>
      </c>
      <c r="BH47" s="48">
        <v>0</v>
      </c>
      <c r="BI47" s="49">
        <v>0</v>
      </c>
      <c r="BJ47" s="48">
        <v>4</v>
      </c>
      <c r="BK47" s="49">
        <v>100</v>
      </c>
      <c r="BL47" s="48">
        <v>4</v>
      </c>
    </row>
    <row r="48" spans="1:64" ht="15">
      <c r="A48" s="64" t="s">
        <v>254</v>
      </c>
      <c r="B48" s="64" t="s">
        <v>254</v>
      </c>
      <c r="C48" s="65"/>
      <c r="D48" s="66"/>
      <c r="E48" s="67"/>
      <c r="F48" s="68"/>
      <c r="G48" s="65"/>
      <c r="H48" s="69"/>
      <c r="I48" s="70"/>
      <c r="J48" s="70"/>
      <c r="K48" s="34" t="s">
        <v>65</v>
      </c>
      <c r="L48" s="77">
        <v>58</v>
      </c>
      <c r="M48" s="77"/>
      <c r="N48" s="72"/>
      <c r="O48" s="79" t="s">
        <v>176</v>
      </c>
      <c r="P48" s="81">
        <v>43777.821851851855</v>
      </c>
      <c r="Q48" s="79" t="s">
        <v>534</v>
      </c>
      <c r="R48" s="82" t="s">
        <v>674</v>
      </c>
      <c r="S48" s="79" t="s">
        <v>719</v>
      </c>
      <c r="T48" s="79" t="s">
        <v>763</v>
      </c>
      <c r="U48" s="79"/>
      <c r="V48" s="82" t="s">
        <v>922</v>
      </c>
      <c r="W48" s="81">
        <v>43777.821851851855</v>
      </c>
      <c r="X48" s="82" t="s">
        <v>1149</v>
      </c>
      <c r="Y48" s="79"/>
      <c r="Z48" s="79"/>
      <c r="AA48" s="85" t="s">
        <v>1459</v>
      </c>
      <c r="AB48" s="79"/>
      <c r="AC48" s="79" t="b">
        <v>0</v>
      </c>
      <c r="AD48" s="79">
        <v>0</v>
      </c>
      <c r="AE48" s="85" t="s">
        <v>1737</v>
      </c>
      <c r="AF48" s="79" t="b">
        <v>1</v>
      </c>
      <c r="AG48" s="79" t="s">
        <v>1751</v>
      </c>
      <c r="AH48" s="79"/>
      <c r="AI48" s="85" t="s">
        <v>1763</v>
      </c>
      <c r="AJ48" s="79" t="b">
        <v>0</v>
      </c>
      <c r="AK48" s="79">
        <v>0</v>
      </c>
      <c r="AL48" s="85" t="s">
        <v>1737</v>
      </c>
      <c r="AM48" s="79" t="s">
        <v>1775</v>
      </c>
      <c r="AN48" s="79" t="b">
        <v>0</v>
      </c>
      <c r="AO48" s="85" t="s">
        <v>1459</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0</v>
      </c>
      <c r="BE48" s="49">
        <v>0</v>
      </c>
      <c r="BF48" s="48">
        <v>1</v>
      </c>
      <c r="BG48" s="49">
        <v>10</v>
      </c>
      <c r="BH48" s="48">
        <v>0</v>
      </c>
      <c r="BI48" s="49">
        <v>0</v>
      </c>
      <c r="BJ48" s="48">
        <v>9</v>
      </c>
      <c r="BK48" s="49">
        <v>90</v>
      </c>
      <c r="BL48" s="48">
        <v>10</v>
      </c>
    </row>
    <row r="49" spans="1:64" ht="15">
      <c r="A49" s="64" t="s">
        <v>255</v>
      </c>
      <c r="B49" s="64" t="s">
        <v>469</v>
      </c>
      <c r="C49" s="65"/>
      <c r="D49" s="66"/>
      <c r="E49" s="67"/>
      <c r="F49" s="68"/>
      <c r="G49" s="65"/>
      <c r="H49" s="69"/>
      <c r="I49" s="70"/>
      <c r="J49" s="70"/>
      <c r="K49" s="34" t="s">
        <v>65</v>
      </c>
      <c r="L49" s="77">
        <v>59</v>
      </c>
      <c r="M49" s="77"/>
      <c r="N49" s="72"/>
      <c r="O49" s="79" t="s">
        <v>507</v>
      </c>
      <c r="P49" s="81">
        <v>43777.850127314814</v>
      </c>
      <c r="Q49" s="79" t="s">
        <v>535</v>
      </c>
      <c r="R49" s="79"/>
      <c r="S49" s="79"/>
      <c r="T49" s="79" t="s">
        <v>746</v>
      </c>
      <c r="U49" s="79"/>
      <c r="V49" s="82" t="s">
        <v>923</v>
      </c>
      <c r="W49" s="81">
        <v>43777.850127314814</v>
      </c>
      <c r="X49" s="82" t="s">
        <v>1150</v>
      </c>
      <c r="Y49" s="79"/>
      <c r="Z49" s="79"/>
      <c r="AA49" s="85" t="s">
        <v>1460</v>
      </c>
      <c r="AB49" s="85" t="s">
        <v>1728</v>
      </c>
      <c r="AC49" s="79" t="b">
        <v>0</v>
      </c>
      <c r="AD49" s="79">
        <v>0</v>
      </c>
      <c r="AE49" s="85" t="s">
        <v>1742</v>
      </c>
      <c r="AF49" s="79" t="b">
        <v>0</v>
      </c>
      <c r="AG49" s="79" t="s">
        <v>1751</v>
      </c>
      <c r="AH49" s="79"/>
      <c r="AI49" s="85" t="s">
        <v>1737</v>
      </c>
      <c r="AJ49" s="79" t="b">
        <v>0</v>
      </c>
      <c r="AK49" s="79">
        <v>0</v>
      </c>
      <c r="AL49" s="85" t="s">
        <v>1737</v>
      </c>
      <c r="AM49" s="79" t="s">
        <v>1775</v>
      </c>
      <c r="AN49" s="79" t="b">
        <v>0</v>
      </c>
      <c r="AO49" s="85" t="s">
        <v>1728</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13</v>
      </c>
      <c r="BK49" s="49">
        <v>100</v>
      </c>
      <c r="BL49" s="48">
        <v>13</v>
      </c>
    </row>
    <row r="50" spans="1:64" ht="15">
      <c r="A50" s="64" t="s">
        <v>256</v>
      </c>
      <c r="B50" s="64" t="s">
        <v>256</v>
      </c>
      <c r="C50" s="65"/>
      <c r="D50" s="66"/>
      <c r="E50" s="67"/>
      <c r="F50" s="68"/>
      <c r="G50" s="65"/>
      <c r="H50" s="69"/>
      <c r="I50" s="70"/>
      <c r="J50" s="70"/>
      <c r="K50" s="34" t="s">
        <v>65</v>
      </c>
      <c r="L50" s="77">
        <v>60</v>
      </c>
      <c r="M50" s="77"/>
      <c r="N50" s="72"/>
      <c r="O50" s="79" t="s">
        <v>176</v>
      </c>
      <c r="P50" s="81">
        <v>43777.93796296296</v>
      </c>
      <c r="Q50" s="79" t="s">
        <v>536</v>
      </c>
      <c r="R50" s="82" t="s">
        <v>675</v>
      </c>
      <c r="S50" s="79" t="s">
        <v>722</v>
      </c>
      <c r="T50" s="79" t="s">
        <v>764</v>
      </c>
      <c r="U50" s="82" t="s">
        <v>846</v>
      </c>
      <c r="V50" s="82" t="s">
        <v>846</v>
      </c>
      <c r="W50" s="81">
        <v>43777.93796296296</v>
      </c>
      <c r="X50" s="82" t="s">
        <v>1151</v>
      </c>
      <c r="Y50" s="79"/>
      <c r="Z50" s="79"/>
      <c r="AA50" s="85" t="s">
        <v>1461</v>
      </c>
      <c r="AB50" s="79"/>
      <c r="AC50" s="79" t="b">
        <v>0</v>
      </c>
      <c r="AD50" s="79">
        <v>1</v>
      </c>
      <c r="AE50" s="85" t="s">
        <v>1737</v>
      </c>
      <c r="AF50" s="79" t="b">
        <v>0</v>
      </c>
      <c r="AG50" s="79" t="s">
        <v>1751</v>
      </c>
      <c r="AH50" s="79"/>
      <c r="AI50" s="85" t="s">
        <v>1737</v>
      </c>
      <c r="AJ50" s="79" t="b">
        <v>0</v>
      </c>
      <c r="AK50" s="79">
        <v>0</v>
      </c>
      <c r="AL50" s="85" t="s">
        <v>1737</v>
      </c>
      <c r="AM50" s="79" t="s">
        <v>1779</v>
      </c>
      <c r="AN50" s="79" t="b">
        <v>0</v>
      </c>
      <c r="AO50" s="85" t="s">
        <v>1461</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v>0</v>
      </c>
      <c r="BE50" s="49">
        <v>0</v>
      </c>
      <c r="BF50" s="48">
        <v>0</v>
      </c>
      <c r="BG50" s="49">
        <v>0</v>
      </c>
      <c r="BH50" s="48">
        <v>0</v>
      </c>
      <c r="BI50" s="49">
        <v>0</v>
      </c>
      <c r="BJ50" s="48">
        <v>9</v>
      </c>
      <c r="BK50" s="49">
        <v>100</v>
      </c>
      <c r="BL50" s="48">
        <v>9</v>
      </c>
    </row>
    <row r="51" spans="1:64" ht="15">
      <c r="A51" s="64" t="s">
        <v>257</v>
      </c>
      <c r="B51" s="64" t="s">
        <v>470</v>
      </c>
      <c r="C51" s="65"/>
      <c r="D51" s="66"/>
      <c r="E51" s="67"/>
      <c r="F51" s="68"/>
      <c r="G51" s="65"/>
      <c r="H51" s="69"/>
      <c r="I51" s="70"/>
      <c r="J51" s="70"/>
      <c r="K51" s="34" t="s">
        <v>65</v>
      </c>
      <c r="L51" s="77">
        <v>61</v>
      </c>
      <c r="M51" s="77"/>
      <c r="N51" s="72"/>
      <c r="O51" s="79" t="s">
        <v>506</v>
      </c>
      <c r="P51" s="81">
        <v>43777.46438657407</v>
      </c>
      <c r="Q51" s="79" t="s">
        <v>537</v>
      </c>
      <c r="R51" s="82" t="s">
        <v>676</v>
      </c>
      <c r="S51" s="79" t="s">
        <v>719</v>
      </c>
      <c r="T51" s="79" t="s">
        <v>746</v>
      </c>
      <c r="U51" s="79"/>
      <c r="V51" s="82" t="s">
        <v>924</v>
      </c>
      <c r="W51" s="81">
        <v>43777.46438657407</v>
      </c>
      <c r="X51" s="82" t="s">
        <v>1152</v>
      </c>
      <c r="Y51" s="79"/>
      <c r="Z51" s="79"/>
      <c r="AA51" s="85" t="s">
        <v>1462</v>
      </c>
      <c r="AB51" s="79"/>
      <c r="AC51" s="79" t="b">
        <v>0</v>
      </c>
      <c r="AD51" s="79">
        <v>1</v>
      </c>
      <c r="AE51" s="85" t="s">
        <v>1737</v>
      </c>
      <c r="AF51" s="79" t="b">
        <v>1</v>
      </c>
      <c r="AG51" s="79" t="s">
        <v>1751</v>
      </c>
      <c r="AH51" s="79"/>
      <c r="AI51" s="85" t="s">
        <v>1764</v>
      </c>
      <c r="AJ51" s="79" t="b">
        <v>0</v>
      </c>
      <c r="AK51" s="79">
        <v>1</v>
      </c>
      <c r="AL51" s="85" t="s">
        <v>1737</v>
      </c>
      <c r="AM51" s="79" t="s">
        <v>1772</v>
      </c>
      <c r="AN51" s="79" t="b">
        <v>0</v>
      </c>
      <c r="AO51" s="85" t="s">
        <v>1462</v>
      </c>
      <c r="AP51" s="79" t="s">
        <v>176</v>
      </c>
      <c r="AQ51" s="79">
        <v>0</v>
      </c>
      <c r="AR51" s="79">
        <v>0</v>
      </c>
      <c r="AS51" s="79"/>
      <c r="AT51" s="79"/>
      <c r="AU51" s="79"/>
      <c r="AV51" s="79"/>
      <c r="AW51" s="79"/>
      <c r="AX51" s="79"/>
      <c r="AY51" s="79"/>
      <c r="AZ51" s="79"/>
      <c r="BA51">
        <v>1</v>
      </c>
      <c r="BB51" s="78" t="str">
        <f>REPLACE(INDEX(GroupVertices[Group],MATCH(Edges25[[#This Row],[Vertex 1]],GroupVertices[Vertex],0)),1,1,"")</f>
        <v>11</v>
      </c>
      <c r="BC51" s="78" t="str">
        <f>REPLACE(INDEX(GroupVertices[Group],MATCH(Edges25[[#This Row],[Vertex 2]],GroupVertices[Vertex],0)),1,1,"")</f>
        <v>11</v>
      </c>
      <c r="BD51" s="48"/>
      <c r="BE51" s="49"/>
      <c r="BF51" s="48"/>
      <c r="BG51" s="49"/>
      <c r="BH51" s="48"/>
      <c r="BI51" s="49"/>
      <c r="BJ51" s="48"/>
      <c r="BK51" s="49"/>
      <c r="BL51" s="48"/>
    </row>
    <row r="52" spans="1:64" ht="15">
      <c r="A52" s="64" t="s">
        <v>258</v>
      </c>
      <c r="B52" s="64" t="s">
        <v>470</v>
      </c>
      <c r="C52" s="65"/>
      <c r="D52" s="66"/>
      <c r="E52" s="67"/>
      <c r="F52" s="68"/>
      <c r="G52" s="65"/>
      <c r="H52" s="69"/>
      <c r="I52" s="70"/>
      <c r="J52" s="70"/>
      <c r="K52" s="34" t="s">
        <v>65</v>
      </c>
      <c r="L52" s="77">
        <v>62</v>
      </c>
      <c r="M52" s="77"/>
      <c r="N52" s="72"/>
      <c r="O52" s="79" t="s">
        <v>506</v>
      </c>
      <c r="P52" s="81">
        <v>43777.55386574074</v>
      </c>
      <c r="Q52" s="79" t="s">
        <v>538</v>
      </c>
      <c r="R52" s="79"/>
      <c r="S52" s="79"/>
      <c r="T52" s="79" t="s">
        <v>746</v>
      </c>
      <c r="U52" s="79"/>
      <c r="V52" s="82" t="s">
        <v>925</v>
      </c>
      <c r="W52" s="81">
        <v>43777.55386574074</v>
      </c>
      <c r="X52" s="82" t="s">
        <v>1153</v>
      </c>
      <c r="Y52" s="79"/>
      <c r="Z52" s="79"/>
      <c r="AA52" s="85" t="s">
        <v>1463</v>
      </c>
      <c r="AB52" s="79"/>
      <c r="AC52" s="79" t="b">
        <v>0</v>
      </c>
      <c r="AD52" s="79">
        <v>0</v>
      </c>
      <c r="AE52" s="85" t="s">
        <v>1737</v>
      </c>
      <c r="AF52" s="79" t="b">
        <v>1</v>
      </c>
      <c r="AG52" s="79" t="s">
        <v>1751</v>
      </c>
      <c r="AH52" s="79"/>
      <c r="AI52" s="85" t="s">
        <v>1764</v>
      </c>
      <c r="AJ52" s="79" t="b">
        <v>0</v>
      </c>
      <c r="AK52" s="79">
        <v>1</v>
      </c>
      <c r="AL52" s="85" t="s">
        <v>1462</v>
      </c>
      <c r="AM52" s="79" t="s">
        <v>1772</v>
      </c>
      <c r="AN52" s="79" t="b">
        <v>0</v>
      </c>
      <c r="AO52" s="85" t="s">
        <v>1462</v>
      </c>
      <c r="AP52" s="79" t="s">
        <v>176</v>
      </c>
      <c r="AQ52" s="79">
        <v>0</v>
      </c>
      <c r="AR52" s="79">
        <v>0</v>
      </c>
      <c r="AS52" s="79"/>
      <c r="AT52" s="79"/>
      <c r="AU52" s="79"/>
      <c r="AV52" s="79"/>
      <c r="AW52" s="79"/>
      <c r="AX52" s="79"/>
      <c r="AY52" s="79"/>
      <c r="AZ52" s="79"/>
      <c r="BA52">
        <v>1</v>
      </c>
      <c r="BB52" s="78" t="str">
        <f>REPLACE(INDEX(GroupVertices[Group],MATCH(Edges25[[#This Row],[Vertex 1]],GroupVertices[Vertex],0)),1,1,"")</f>
        <v>11</v>
      </c>
      <c r="BC52" s="78" t="str">
        <f>REPLACE(INDEX(GroupVertices[Group],MATCH(Edges25[[#This Row],[Vertex 2]],GroupVertices[Vertex],0)),1,1,"")</f>
        <v>11</v>
      </c>
      <c r="BD52" s="48"/>
      <c r="BE52" s="49"/>
      <c r="BF52" s="48"/>
      <c r="BG52" s="49"/>
      <c r="BH52" s="48"/>
      <c r="BI52" s="49"/>
      <c r="BJ52" s="48"/>
      <c r="BK52" s="49"/>
      <c r="BL52" s="48"/>
    </row>
    <row r="53" spans="1:64" ht="15">
      <c r="A53" s="64" t="s">
        <v>259</v>
      </c>
      <c r="B53" s="64" t="s">
        <v>470</v>
      </c>
      <c r="C53" s="65"/>
      <c r="D53" s="66"/>
      <c r="E53" s="67"/>
      <c r="F53" s="68"/>
      <c r="G53" s="65"/>
      <c r="H53" s="69"/>
      <c r="I53" s="70"/>
      <c r="J53" s="70"/>
      <c r="K53" s="34" t="s">
        <v>65</v>
      </c>
      <c r="L53" s="77">
        <v>63</v>
      </c>
      <c r="M53" s="77"/>
      <c r="N53" s="72"/>
      <c r="O53" s="79" t="s">
        <v>506</v>
      </c>
      <c r="P53" s="81">
        <v>43778.33412037037</v>
      </c>
      <c r="Q53" s="79" t="s">
        <v>539</v>
      </c>
      <c r="R53" s="79"/>
      <c r="S53" s="79"/>
      <c r="T53" s="79" t="s">
        <v>746</v>
      </c>
      <c r="U53" s="79"/>
      <c r="V53" s="82" t="s">
        <v>926</v>
      </c>
      <c r="W53" s="81">
        <v>43778.33412037037</v>
      </c>
      <c r="X53" s="82" t="s">
        <v>1154</v>
      </c>
      <c r="Y53" s="79"/>
      <c r="Z53" s="79"/>
      <c r="AA53" s="85" t="s">
        <v>1464</v>
      </c>
      <c r="AB53" s="79"/>
      <c r="AC53" s="79" t="b">
        <v>0</v>
      </c>
      <c r="AD53" s="79">
        <v>0</v>
      </c>
      <c r="AE53" s="85" t="s">
        <v>1737</v>
      </c>
      <c r="AF53" s="79" t="b">
        <v>1</v>
      </c>
      <c r="AG53" s="79" t="s">
        <v>1751</v>
      </c>
      <c r="AH53" s="79"/>
      <c r="AI53" s="85" t="s">
        <v>1764</v>
      </c>
      <c r="AJ53" s="79" t="b">
        <v>0</v>
      </c>
      <c r="AK53" s="79">
        <v>3</v>
      </c>
      <c r="AL53" s="85" t="s">
        <v>1462</v>
      </c>
      <c r="AM53" s="79" t="s">
        <v>1772</v>
      </c>
      <c r="AN53" s="79" t="b">
        <v>0</v>
      </c>
      <c r="AO53" s="85" t="s">
        <v>1462</v>
      </c>
      <c r="AP53" s="79" t="s">
        <v>176</v>
      </c>
      <c r="AQ53" s="79">
        <v>0</v>
      </c>
      <c r="AR53" s="79">
        <v>0</v>
      </c>
      <c r="AS53" s="79"/>
      <c r="AT53" s="79"/>
      <c r="AU53" s="79"/>
      <c r="AV53" s="79"/>
      <c r="AW53" s="79"/>
      <c r="AX53" s="79"/>
      <c r="AY53" s="79"/>
      <c r="AZ53" s="79"/>
      <c r="BA53">
        <v>1</v>
      </c>
      <c r="BB53" s="78" t="str">
        <f>REPLACE(INDEX(GroupVertices[Group],MATCH(Edges25[[#This Row],[Vertex 1]],GroupVertices[Vertex],0)),1,1,"")</f>
        <v>11</v>
      </c>
      <c r="BC53" s="78" t="str">
        <f>REPLACE(INDEX(GroupVertices[Group],MATCH(Edges25[[#This Row],[Vertex 2]],GroupVertices[Vertex],0)),1,1,"")</f>
        <v>11</v>
      </c>
      <c r="BD53" s="48"/>
      <c r="BE53" s="49"/>
      <c r="BF53" s="48"/>
      <c r="BG53" s="49"/>
      <c r="BH53" s="48"/>
      <c r="BI53" s="49"/>
      <c r="BJ53" s="48"/>
      <c r="BK53" s="49"/>
      <c r="BL53" s="48"/>
    </row>
    <row r="54" spans="1:64" ht="15">
      <c r="A54" s="64" t="s">
        <v>260</v>
      </c>
      <c r="B54" s="64" t="s">
        <v>470</v>
      </c>
      <c r="C54" s="65"/>
      <c r="D54" s="66"/>
      <c r="E54" s="67"/>
      <c r="F54" s="68"/>
      <c r="G54" s="65"/>
      <c r="H54" s="69"/>
      <c r="I54" s="70"/>
      <c r="J54" s="70"/>
      <c r="K54" s="34" t="s">
        <v>65</v>
      </c>
      <c r="L54" s="77">
        <v>64</v>
      </c>
      <c r="M54" s="77"/>
      <c r="N54" s="72"/>
      <c r="O54" s="79" t="s">
        <v>506</v>
      </c>
      <c r="P54" s="81">
        <v>43778.3569212963</v>
      </c>
      <c r="Q54" s="79" t="s">
        <v>539</v>
      </c>
      <c r="R54" s="79"/>
      <c r="S54" s="79"/>
      <c r="T54" s="79" t="s">
        <v>746</v>
      </c>
      <c r="U54" s="79"/>
      <c r="V54" s="82" t="s">
        <v>927</v>
      </c>
      <c r="W54" s="81">
        <v>43778.3569212963</v>
      </c>
      <c r="X54" s="82" t="s">
        <v>1155</v>
      </c>
      <c r="Y54" s="79"/>
      <c r="Z54" s="79"/>
      <c r="AA54" s="85" t="s">
        <v>1465</v>
      </c>
      <c r="AB54" s="79"/>
      <c r="AC54" s="79" t="b">
        <v>0</v>
      </c>
      <c r="AD54" s="79">
        <v>0</v>
      </c>
      <c r="AE54" s="85" t="s">
        <v>1737</v>
      </c>
      <c r="AF54" s="79" t="b">
        <v>1</v>
      </c>
      <c r="AG54" s="79" t="s">
        <v>1751</v>
      </c>
      <c r="AH54" s="79"/>
      <c r="AI54" s="85" t="s">
        <v>1764</v>
      </c>
      <c r="AJ54" s="79" t="b">
        <v>0</v>
      </c>
      <c r="AK54" s="79">
        <v>3</v>
      </c>
      <c r="AL54" s="85" t="s">
        <v>1462</v>
      </c>
      <c r="AM54" s="79" t="s">
        <v>1773</v>
      </c>
      <c r="AN54" s="79" t="b">
        <v>0</v>
      </c>
      <c r="AO54" s="85" t="s">
        <v>1462</v>
      </c>
      <c r="AP54" s="79" t="s">
        <v>176</v>
      </c>
      <c r="AQ54" s="79">
        <v>0</v>
      </c>
      <c r="AR54" s="79">
        <v>0</v>
      </c>
      <c r="AS54" s="79"/>
      <c r="AT54" s="79"/>
      <c r="AU54" s="79"/>
      <c r="AV54" s="79"/>
      <c r="AW54" s="79"/>
      <c r="AX54" s="79"/>
      <c r="AY54" s="79"/>
      <c r="AZ54" s="79"/>
      <c r="BA54">
        <v>1</v>
      </c>
      <c r="BB54" s="78" t="str">
        <f>REPLACE(INDEX(GroupVertices[Group],MATCH(Edges25[[#This Row],[Vertex 1]],GroupVertices[Vertex],0)),1,1,"")</f>
        <v>11</v>
      </c>
      <c r="BC54" s="78" t="str">
        <f>REPLACE(INDEX(GroupVertices[Group],MATCH(Edges25[[#This Row],[Vertex 2]],GroupVertices[Vertex],0)),1,1,"")</f>
        <v>11</v>
      </c>
      <c r="BD54" s="48"/>
      <c r="BE54" s="49"/>
      <c r="BF54" s="48"/>
      <c r="BG54" s="49"/>
      <c r="BH54" s="48"/>
      <c r="BI54" s="49"/>
      <c r="BJ54" s="48"/>
      <c r="BK54" s="49"/>
      <c r="BL54" s="48"/>
    </row>
    <row r="55" spans="1:64" ht="15">
      <c r="A55" s="64" t="s">
        <v>261</v>
      </c>
      <c r="B55" s="64" t="s">
        <v>261</v>
      </c>
      <c r="C55" s="65"/>
      <c r="D55" s="66"/>
      <c r="E55" s="67"/>
      <c r="F55" s="68"/>
      <c r="G55" s="65"/>
      <c r="H55" s="69"/>
      <c r="I55" s="70"/>
      <c r="J55" s="70"/>
      <c r="K55" s="34" t="s">
        <v>65</v>
      </c>
      <c r="L55" s="77">
        <v>82</v>
      </c>
      <c r="M55" s="77"/>
      <c r="N55" s="72"/>
      <c r="O55" s="79" t="s">
        <v>176</v>
      </c>
      <c r="P55" s="81">
        <v>43778.40925925926</v>
      </c>
      <c r="Q55" s="79" t="s">
        <v>540</v>
      </c>
      <c r="R55" s="82" t="s">
        <v>677</v>
      </c>
      <c r="S55" s="79" t="s">
        <v>719</v>
      </c>
      <c r="T55" s="79" t="s">
        <v>765</v>
      </c>
      <c r="U55" s="79"/>
      <c r="V55" s="82" t="s">
        <v>928</v>
      </c>
      <c r="W55" s="81">
        <v>43778.40925925926</v>
      </c>
      <c r="X55" s="82" t="s">
        <v>1156</v>
      </c>
      <c r="Y55" s="79"/>
      <c r="Z55" s="79"/>
      <c r="AA55" s="85" t="s">
        <v>1466</v>
      </c>
      <c r="AB55" s="79"/>
      <c r="AC55" s="79" t="b">
        <v>0</v>
      </c>
      <c r="AD55" s="79">
        <v>0</v>
      </c>
      <c r="AE55" s="85" t="s">
        <v>1737</v>
      </c>
      <c r="AF55" s="79" t="b">
        <v>1</v>
      </c>
      <c r="AG55" s="79" t="s">
        <v>1753</v>
      </c>
      <c r="AH55" s="79"/>
      <c r="AI55" s="85" t="s">
        <v>1656</v>
      </c>
      <c r="AJ55" s="79" t="b">
        <v>0</v>
      </c>
      <c r="AK55" s="79">
        <v>0</v>
      </c>
      <c r="AL55" s="85" t="s">
        <v>1737</v>
      </c>
      <c r="AM55" s="79" t="s">
        <v>1772</v>
      </c>
      <c r="AN55" s="79" t="b">
        <v>0</v>
      </c>
      <c r="AO55" s="85" t="s">
        <v>1466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3</v>
      </c>
      <c r="BK55" s="49">
        <v>100</v>
      </c>
      <c r="BL55" s="48">
        <v>3</v>
      </c>
    </row>
    <row r="56" spans="1:64" ht="15">
      <c r="A56" s="64" t="s">
        <v>262</v>
      </c>
      <c r="B56" s="64" t="s">
        <v>417</v>
      </c>
      <c r="C56" s="65"/>
      <c r="D56" s="66"/>
      <c r="E56" s="67"/>
      <c r="F56" s="68"/>
      <c r="G56" s="65"/>
      <c r="H56" s="69"/>
      <c r="I56" s="70"/>
      <c r="J56" s="70"/>
      <c r="K56" s="34" t="s">
        <v>65</v>
      </c>
      <c r="L56" s="77">
        <v>83</v>
      </c>
      <c r="M56" s="77"/>
      <c r="N56" s="72"/>
      <c r="O56" s="79" t="s">
        <v>506</v>
      </c>
      <c r="P56" s="81">
        <v>43778.50116898148</v>
      </c>
      <c r="Q56" s="79" t="s">
        <v>541</v>
      </c>
      <c r="R56" s="79"/>
      <c r="S56" s="79"/>
      <c r="T56" s="79" t="s">
        <v>746</v>
      </c>
      <c r="U56" s="79"/>
      <c r="V56" s="82" t="s">
        <v>929</v>
      </c>
      <c r="W56" s="81">
        <v>43778.50116898148</v>
      </c>
      <c r="X56" s="82" t="s">
        <v>1157</v>
      </c>
      <c r="Y56" s="79"/>
      <c r="Z56" s="79"/>
      <c r="AA56" s="85" t="s">
        <v>1467</v>
      </c>
      <c r="AB56" s="79"/>
      <c r="AC56" s="79" t="b">
        <v>0</v>
      </c>
      <c r="AD56" s="79">
        <v>0</v>
      </c>
      <c r="AE56" s="85" t="s">
        <v>1737</v>
      </c>
      <c r="AF56" s="79" t="b">
        <v>0</v>
      </c>
      <c r="AG56" s="79" t="s">
        <v>1751</v>
      </c>
      <c r="AH56" s="79"/>
      <c r="AI56" s="85" t="s">
        <v>1737</v>
      </c>
      <c r="AJ56" s="79" t="b">
        <v>0</v>
      </c>
      <c r="AK56" s="79">
        <v>6</v>
      </c>
      <c r="AL56" s="85" t="s">
        <v>1655</v>
      </c>
      <c r="AM56" s="79" t="s">
        <v>1773</v>
      </c>
      <c r="AN56" s="79" t="b">
        <v>0</v>
      </c>
      <c r="AO56" s="85" t="s">
        <v>1655</v>
      </c>
      <c r="AP56" s="79" t="s">
        <v>176</v>
      </c>
      <c r="AQ56" s="79">
        <v>0</v>
      </c>
      <c r="AR56" s="79">
        <v>0</v>
      </c>
      <c r="AS56" s="79"/>
      <c r="AT56" s="79"/>
      <c r="AU56" s="79"/>
      <c r="AV56" s="79"/>
      <c r="AW56" s="79"/>
      <c r="AX56" s="79"/>
      <c r="AY56" s="79"/>
      <c r="AZ56" s="79"/>
      <c r="BA56">
        <v>1</v>
      </c>
      <c r="BB56" s="78" t="str">
        <f>REPLACE(INDEX(GroupVertices[Group],MATCH(Edges25[[#This Row],[Vertex 1]],GroupVertices[Vertex],0)),1,1,"")</f>
        <v>4</v>
      </c>
      <c r="BC56" s="78" t="str">
        <f>REPLACE(INDEX(GroupVertices[Group],MATCH(Edges25[[#This Row],[Vertex 2]],GroupVertices[Vertex],0)),1,1,"")</f>
        <v>4</v>
      </c>
      <c r="BD56" s="48">
        <v>4</v>
      </c>
      <c r="BE56" s="49">
        <v>23.529411764705884</v>
      </c>
      <c r="BF56" s="48">
        <v>0</v>
      </c>
      <c r="BG56" s="49">
        <v>0</v>
      </c>
      <c r="BH56" s="48">
        <v>0</v>
      </c>
      <c r="BI56" s="49">
        <v>0</v>
      </c>
      <c r="BJ56" s="48">
        <v>13</v>
      </c>
      <c r="BK56" s="49">
        <v>76.47058823529412</v>
      </c>
      <c r="BL56" s="48">
        <v>17</v>
      </c>
    </row>
    <row r="57" spans="1:64" ht="15">
      <c r="A57" s="64" t="s">
        <v>263</v>
      </c>
      <c r="B57" s="64" t="s">
        <v>263</v>
      </c>
      <c r="C57" s="65"/>
      <c r="D57" s="66"/>
      <c r="E57" s="67"/>
      <c r="F57" s="68"/>
      <c r="G57" s="65"/>
      <c r="H57" s="69"/>
      <c r="I57" s="70"/>
      <c r="J57" s="70"/>
      <c r="K57" s="34" t="s">
        <v>65</v>
      </c>
      <c r="L57" s="77">
        <v>84</v>
      </c>
      <c r="M57" s="77"/>
      <c r="N57" s="72"/>
      <c r="O57" s="79" t="s">
        <v>176</v>
      </c>
      <c r="P57" s="81">
        <v>43778.55247685185</v>
      </c>
      <c r="Q57" s="79" t="s">
        <v>542</v>
      </c>
      <c r="R57" s="82" t="s">
        <v>678</v>
      </c>
      <c r="S57" s="79" t="s">
        <v>723</v>
      </c>
      <c r="T57" s="79" t="s">
        <v>746</v>
      </c>
      <c r="U57" s="79"/>
      <c r="V57" s="82" t="s">
        <v>930</v>
      </c>
      <c r="W57" s="81">
        <v>43778.55247685185</v>
      </c>
      <c r="X57" s="82" t="s">
        <v>1158</v>
      </c>
      <c r="Y57" s="79"/>
      <c r="Z57" s="79"/>
      <c r="AA57" s="85" t="s">
        <v>1468</v>
      </c>
      <c r="AB57" s="79"/>
      <c r="AC57" s="79" t="b">
        <v>0</v>
      </c>
      <c r="AD57" s="79">
        <v>0</v>
      </c>
      <c r="AE57" s="85" t="s">
        <v>1737</v>
      </c>
      <c r="AF57" s="79" t="b">
        <v>0</v>
      </c>
      <c r="AG57" s="79" t="s">
        <v>1751</v>
      </c>
      <c r="AH57" s="79"/>
      <c r="AI57" s="85" t="s">
        <v>1737</v>
      </c>
      <c r="AJ57" s="79" t="b">
        <v>0</v>
      </c>
      <c r="AK57" s="79">
        <v>0</v>
      </c>
      <c r="AL57" s="85" t="s">
        <v>1737</v>
      </c>
      <c r="AM57" s="79" t="s">
        <v>1780</v>
      </c>
      <c r="AN57" s="79" t="b">
        <v>0</v>
      </c>
      <c r="AO57" s="85" t="s">
        <v>1468</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v>1</v>
      </c>
      <c r="BE57" s="49">
        <v>6.666666666666667</v>
      </c>
      <c r="BF57" s="48">
        <v>0</v>
      </c>
      <c r="BG57" s="49">
        <v>0</v>
      </c>
      <c r="BH57" s="48">
        <v>0</v>
      </c>
      <c r="BI57" s="49">
        <v>0</v>
      </c>
      <c r="BJ57" s="48">
        <v>14</v>
      </c>
      <c r="BK57" s="49">
        <v>93.33333333333333</v>
      </c>
      <c r="BL57" s="48">
        <v>15</v>
      </c>
    </row>
    <row r="58" spans="1:64" ht="15">
      <c r="A58" s="64" t="s">
        <v>264</v>
      </c>
      <c r="B58" s="64" t="s">
        <v>264</v>
      </c>
      <c r="C58" s="65"/>
      <c r="D58" s="66"/>
      <c r="E58" s="67"/>
      <c r="F58" s="68"/>
      <c r="G58" s="65"/>
      <c r="H58" s="69"/>
      <c r="I58" s="70"/>
      <c r="J58" s="70"/>
      <c r="K58" s="34" t="s">
        <v>65</v>
      </c>
      <c r="L58" s="77">
        <v>85</v>
      </c>
      <c r="M58" s="77"/>
      <c r="N58" s="72"/>
      <c r="O58" s="79" t="s">
        <v>176</v>
      </c>
      <c r="P58" s="81">
        <v>43765.70425925926</v>
      </c>
      <c r="Q58" s="79" t="s">
        <v>543</v>
      </c>
      <c r="R58" s="82" t="s">
        <v>679</v>
      </c>
      <c r="S58" s="79" t="s">
        <v>724</v>
      </c>
      <c r="T58" s="79" t="s">
        <v>766</v>
      </c>
      <c r="U58" s="82" t="s">
        <v>847</v>
      </c>
      <c r="V58" s="82" t="s">
        <v>847</v>
      </c>
      <c r="W58" s="81">
        <v>43765.70425925926</v>
      </c>
      <c r="X58" s="82" t="s">
        <v>1159</v>
      </c>
      <c r="Y58" s="79"/>
      <c r="Z58" s="79"/>
      <c r="AA58" s="85" t="s">
        <v>1469</v>
      </c>
      <c r="AB58" s="79"/>
      <c r="AC58" s="79" t="b">
        <v>0</v>
      </c>
      <c r="AD58" s="79">
        <v>3</v>
      </c>
      <c r="AE58" s="85" t="s">
        <v>1737</v>
      </c>
      <c r="AF58" s="79" t="b">
        <v>0</v>
      </c>
      <c r="AG58" s="79" t="s">
        <v>1751</v>
      </c>
      <c r="AH58" s="79"/>
      <c r="AI58" s="85" t="s">
        <v>1737</v>
      </c>
      <c r="AJ58" s="79" t="b">
        <v>0</v>
      </c>
      <c r="AK58" s="79">
        <v>4</v>
      </c>
      <c r="AL58" s="85" t="s">
        <v>1737</v>
      </c>
      <c r="AM58" s="79" t="s">
        <v>1778</v>
      </c>
      <c r="AN58" s="79" t="b">
        <v>0</v>
      </c>
      <c r="AO58" s="85" t="s">
        <v>1469</v>
      </c>
      <c r="AP58" s="79" t="s">
        <v>1804</v>
      </c>
      <c r="AQ58" s="79">
        <v>0</v>
      </c>
      <c r="AR58" s="79">
        <v>0</v>
      </c>
      <c r="AS58" s="79"/>
      <c r="AT58" s="79"/>
      <c r="AU58" s="79"/>
      <c r="AV58" s="79"/>
      <c r="AW58" s="79"/>
      <c r="AX58" s="79"/>
      <c r="AY58" s="79"/>
      <c r="AZ58" s="79"/>
      <c r="BA58">
        <v>2</v>
      </c>
      <c r="BB58" s="78" t="str">
        <f>REPLACE(INDEX(GroupVertices[Group],MATCH(Edges25[[#This Row],[Vertex 1]],GroupVertices[Vertex],0)),1,1,"")</f>
        <v>37</v>
      </c>
      <c r="BC58" s="78" t="str">
        <f>REPLACE(INDEX(GroupVertices[Group],MATCH(Edges25[[#This Row],[Vertex 2]],GroupVertices[Vertex],0)),1,1,"")</f>
        <v>37</v>
      </c>
      <c r="BD58" s="48">
        <v>1</v>
      </c>
      <c r="BE58" s="49">
        <v>8.333333333333334</v>
      </c>
      <c r="BF58" s="48">
        <v>0</v>
      </c>
      <c r="BG58" s="49">
        <v>0</v>
      </c>
      <c r="BH58" s="48">
        <v>0</v>
      </c>
      <c r="BI58" s="49">
        <v>0</v>
      </c>
      <c r="BJ58" s="48">
        <v>11</v>
      </c>
      <c r="BK58" s="49">
        <v>91.66666666666667</v>
      </c>
      <c r="BL58" s="48">
        <v>12</v>
      </c>
    </row>
    <row r="59" spans="1:64" ht="15">
      <c r="A59" s="64" t="s">
        <v>264</v>
      </c>
      <c r="B59" s="64" t="s">
        <v>264</v>
      </c>
      <c r="C59" s="65"/>
      <c r="D59" s="66"/>
      <c r="E59" s="67"/>
      <c r="F59" s="68"/>
      <c r="G59" s="65"/>
      <c r="H59" s="69"/>
      <c r="I59" s="70"/>
      <c r="J59" s="70"/>
      <c r="K59" s="34" t="s">
        <v>65</v>
      </c>
      <c r="L59" s="77">
        <v>86</v>
      </c>
      <c r="M59" s="77"/>
      <c r="N59" s="72"/>
      <c r="O59" s="79" t="s">
        <v>176</v>
      </c>
      <c r="P59" s="81">
        <v>43778.58362268518</v>
      </c>
      <c r="Q59" s="79" t="s">
        <v>544</v>
      </c>
      <c r="R59" s="82" t="s">
        <v>680</v>
      </c>
      <c r="S59" s="79" t="s">
        <v>724</v>
      </c>
      <c r="T59" s="79" t="s">
        <v>767</v>
      </c>
      <c r="U59" s="82" t="s">
        <v>848</v>
      </c>
      <c r="V59" s="82" t="s">
        <v>848</v>
      </c>
      <c r="W59" s="81">
        <v>43778.58362268518</v>
      </c>
      <c r="X59" s="82" t="s">
        <v>1160</v>
      </c>
      <c r="Y59" s="79"/>
      <c r="Z59" s="79"/>
      <c r="AA59" s="85" t="s">
        <v>1470</v>
      </c>
      <c r="AB59" s="79"/>
      <c r="AC59" s="79" t="b">
        <v>0</v>
      </c>
      <c r="AD59" s="79">
        <v>3</v>
      </c>
      <c r="AE59" s="85" t="s">
        <v>1737</v>
      </c>
      <c r="AF59" s="79" t="b">
        <v>0</v>
      </c>
      <c r="AG59" s="79" t="s">
        <v>1751</v>
      </c>
      <c r="AH59" s="79"/>
      <c r="AI59" s="85" t="s">
        <v>1737</v>
      </c>
      <c r="AJ59" s="79" t="b">
        <v>0</v>
      </c>
      <c r="AK59" s="79">
        <v>1</v>
      </c>
      <c r="AL59" s="85" t="s">
        <v>1737</v>
      </c>
      <c r="AM59" s="79" t="s">
        <v>1778</v>
      </c>
      <c r="AN59" s="79" t="b">
        <v>0</v>
      </c>
      <c r="AO59" s="85" t="s">
        <v>1470</v>
      </c>
      <c r="AP59" s="79" t="s">
        <v>176</v>
      </c>
      <c r="AQ59" s="79">
        <v>0</v>
      </c>
      <c r="AR59" s="79">
        <v>0</v>
      </c>
      <c r="AS59" s="79"/>
      <c r="AT59" s="79"/>
      <c r="AU59" s="79"/>
      <c r="AV59" s="79"/>
      <c r="AW59" s="79"/>
      <c r="AX59" s="79"/>
      <c r="AY59" s="79"/>
      <c r="AZ59" s="79"/>
      <c r="BA59">
        <v>2</v>
      </c>
      <c r="BB59" s="78" t="str">
        <f>REPLACE(INDEX(GroupVertices[Group],MATCH(Edges25[[#This Row],[Vertex 1]],GroupVertices[Vertex],0)),1,1,"")</f>
        <v>37</v>
      </c>
      <c r="BC59" s="78" t="str">
        <f>REPLACE(INDEX(GroupVertices[Group],MATCH(Edges25[[#This Row],[Vertex 2]],GroupVertices[Vertex],0)),1,1,"")</f>
        <v>37</v>
      </c>
      <c r="BD59" s="48">
        <v>0</v>
      </c>
      <c r="BE59" s="49">
        <v>0</v>
      </c>
      <c r="BF59" s="48">
        <v>0</v>
      </c>
      <c r="BG59" s="49">
        <v>0</v>
      </c>
      <c r="BH59" s="48">
        <v>0</v>
      </c>
      <c r="BI59" s="49">
        <v>0</v>
      </c>
      <c r="BJ59" s="48">
        <v>10</v>
      </c>
      <c r="BK59" s="49">
        <v>100</v>
      </c>
      <c r="BL59" s="48">
        <v>10</v>
      </c>
    </row>
    <row r="60" spans="1:64" ht="15">
      <c r="A60" s="64" t="s">
        <v>265</v>
      </c>
      <c r="B60" s="64" t="s">
        <v>264</v>
      </c>
      <c r="C60" s="65"/>
      <c r="D60" s="66"/>
      <c r="E60" s="67"/>
      <c r="F60" s="68"/>
      <c r="G60" s="65"/>
      <c r="H60" s="69"/>
      <c r="I60" s="70"/>
      <c r="J60" s="70"/>
      <c r="K60" s="34" t="s">
        <v>65</v>
      </c>
      <c r="L60" s="77">
        <v>87</v>
      </c>
      <c r="M60" s="77"/>
      <c r="N60" s="72"/>
      <c r="O60" s="79" t="s">
        <v>506</v>
      </c>
      <c r="P60" s="81">
        <v>43777.96702546296</v>
      </c>
      <c r="Q60" s="79" t="s">
        <v>545</v>
      </c>
      <c r="R60" s="82" t="s">
        <v>679</v>
      </c>
      <c r="S60" s="79" t="s">
        <v>724</v>
      </c>
      <c r="T60" s="79" t="s">
        <v>766</v>
      </c>
      <c r="U60" s="79"/>
      <c r="V60" s="82" t="s">
        <v>931</v>
      </c>
      <c r="W60" s="81">
        <v>43777.96702546296</v>
      </c>
      <c r="X60" s="82" t="s">
        <v>1161</v>
      </c>
      <c r="Y60" s="79"/>
      <c r="Z60" s="79"/>
      <c r="AA60" s="85" t="s">
        <v>1471</v>
      </c>
      <c r="AB60" s="79"/>
      <c r="AC60" s="79" t="b">
        <v>0</v>
      </c>
      <c r="AD60" s="79">
        <v>0</v>
      </c>
      <c r="AE60" s="85" t="s">
        <v>1737</v>
      </c>
      <c r="AF60" s="79" t="b">
        <v>0</v>
      </c>
      <c r="AG60" s="79" t="s">
        <v>1751</v>
      </c>
      <c r="AH60" s="79"/>
      <c r="AI60" s="85" t="s">
        <v>1737</v>
      </c>
      <c r="AJ60" s="79" t="b">
        <v>0</v>
      </c>
      <c r="AK60" s="79">
        <v>4</v>
      </c>
      <c r="AL60" s="85" t="s">
        <v>1469</v>
      </c>
      <c r="AM60" s="79" t="s">
        <v>1775</v>
      </c>
      <c r="AN60" s="79" t="b">
        <v>0</v>
      </c>
      <c r="AO60" s="85" t="s">
        <v>1469</v>
      </c>
      <c r="AP60" s="79" t="s">
        <v>176</v>
      </c>
      <c r="AQ60" s="79">
        <v>0</v>
      </c>
      <c r="AR60" s="79">
        <v>0</v>
      </c>
      <c r="AS60" s="79"/>
      <c r="AT60" s="79"/>
      <c r="AU60" s="79"/>
      <c r="AV60" s="79"/>
      <c r="AW60" s="79"/>
      <c r="AX60" s="79"/>
      <c r="AY60" s="79"/>
      <c r="AZ60" s="79"/>
      <c r="BA60">
        <v>2</v>
      </c>
      <c r="BB60" s="78" t="str">
        <f>REPLACE(INDEX(GroupVertices[Group],MATCH(Edges25[[#This Row],[Vertex 1]],GroupVertices[Vertex],0)),1,1,"")</f>
        <v>37</v>
      </c>
      <c r="BC60" s="78" t="str">
        <f>REPLACE(INDEX(GroupVertices[Group],MATCH(Edges25[[#This Row],[Vertex 2]],GroupVertices[Vertex],0)),1,1,"")</f>
        <v>37</v>
      </c>
      <c r="BD60" s="48">
        <v>1</v>
      </c>
      <c r="BE60" s="49">
        <v>7.142857142857143</v>
      </c>
      <c r="BF60" s="48">
        <v>0</v>
      </c>
      <c r="BG60" s="49">
        <v>0</v>
      </c>
      <c r="BH60" s="48">
        <v>0</v>
      </c>
      <c r="BI60" s="49">
        <v>0</v>
      </c>
      <c r="BJ60" s="48">
        <v>13</v>
      </c>
      <c r="BK60" s="49">
        <v>92.85714285714286</v>
      </c>
      <c r="BL60" s="48">
        <v>14</v>
      </c>
    </row>
    <row r="61" spans="1:64" ht="15">
      <c r="A61" s="64" t="s">
        <v>265</v>
      </c>
      <c r="B61" s="64" t="s">
        <v>264</v>
      </c>
      <c r="C61" s="65"/>
      <c r="D61" s="66"/>
      <c r="E61" s="67"/>
      <c r="F61" s="68"/>
      <c r="G61" s="65"/>
      <c r="H61" s="69"/>
      <c r="I61" s="70"/>
      <c r="J61" s="70"/>
      <c r="K61" s="34" t="s">
        <v>65</v>
      </c>
      <c r="L61" s="77">
        <v>88</v>
      </c>
      <c r="M61" s="77"/>
      <c r="N61" s="72"/>
      <c r="O61" s="79" t="s">
        <v>506</v>
      </c>
      <c r="P61" s="81">
        <v>43778.67721064815</v>
      </c>
      <c r="Q61" s="79" t="s">
        <v>546</v>
      </c>
      <c r="R61" s="82" t="s">
        <v>680</v>
      </c>
      <c r="S61" s="79" t="s">
        <v>724</v>
      </c>
      <c r="T61" s="79" t="s">
        <v>767</v>
      </c>
      <c r="U61" s="82" t="s">
        <v>848</v>
      </c>
      <c r="V61" s="82" t="s">
        <v>848</v>
      </c>
      <c r="W61" s="81">
        <v>43778.67721064815</v>
      </c>
      <c r="X61" s="82" t="s">
        <v>1162</v>
      </c>
      <c r="Y61" s="79"/>
      <c r="Z61" s="79"/>
      <c r="AA61" s="85" t="s">
        <v>1472</v>
      </c>
      <c r="AB61" s="79"/>
      <c r="AC61" s="79" t="b">
        <v>0</v>
      </c>
      <c r="AD61" s="79">
        <v>0</v>
      </c>
      <c r="AE61" s="85" t="s">
        <v>1737</v>
      </c>
      <c r="AF61" s="79" t="b">
        <v>0</v>
      </c>
      <c r="AG61" s="79" t="s">
        <v>1751</v>
      </c>
      <c r="AH61" s="79"/>
      <c r="AI61" s="85" t="s">
        <v>1737</v>
      </c>
      <c r="AJ61" s="79" t="b">
        <v>0</v>
      </c>
      <c r="AK61" s="79">
        <v>1</v>
      </c>
      <c r="AL61" s="85" t="s">
        <v>1470</v>
      </c>
      <c r="AM61" s="79" t="s">
        <v>1775</v>
      </c>
      <c r="AN61" s="79" t="b">
        <v>0</v>
      </c>
      <c r="AO61" s="85" t="s">
        <v>1470</v>
      </c>
      <c r="AP61" s="79" t="s">
        <v>176</v>
      </c>
      <c r="AQ61" s="79">
        <v>0</v>
      </c>
      <c r="AR61" s="79">
        <v>0</v>
      </c>
      <c r="AS61" s="79"/>
      <c r="AT61" s="79"/>
      <c r="AU61" s="79"/>
      <c r="AV61" s="79"/>
      <c r="AW61" s="79"/>
      <c r="AX61" s="79"/>
      <c r="AY61" s="79"/>
      <c r="AZ61" s="79"/>
      <c r="BA61">
        <v>2</v>
      </c>
      <c r="BB61" s="78" t="str">
        <f>REPLACE(INDEX(GroupVertices[Group],MATCH(Edges25[[#This Row],[Vertex 1]],GroupVertices[Vertex],0)),1,1,"")</f>
        <v>37</v>
      </c>
      <c r="BC61" s="78" t="str">
        <f>REPLACE(INDEX(GroupVertices[Group],MATCH(Edges25[[#This Row],[Vertex 2]],GroupVertices[Vertex],0)),1,1,"")</f>
        <v>37</v>
      </c>
      <c r="BD61" s="48">
        <v>0</v>
      </c>
      <c r="BE61" s="49">
        <v>0</v>
      </c>
      <c r="BF61" s="48">
        <v>0</v>
      </c>
      <c r="BG61" s="49">
        <v>0</v>
      </c>
      <c r="BH61" s="48">
        <v>0</v>
      </c>
      <c r="BI61" s="49">
        <v>0</v>
      </c>
      <c r="BJ61" s="48">
        <v>12</v>
      </c>
      <c r="BK61" s="49">
        <v>100</v>
      </c>
      <c r="BL61" s="48">
        <v>12</v>
      </c>
    </row>
    <row r="62" spans="1:64" ht="15">
      <c r="A62" s="64" t="s">
        <v>266</v>
      </c>
      <c r="B62" s="64" t="s">
        <v>473</v>
      </c>
      <c r="C62" s="65"/>
      <c r="D62" s="66"/>
      <c r="E62" s="67"/>
      <c r="F62" s="68"/>
      <c r="G62" s="65"/>
      <c r="H62" s="69"/>
      <c r="I62" s="70"/>
      <c r="J62" s="70"/>
      <c r="K62" s="34" t="s">
        <v>65</v>
      </c>
      <c r="L62" s="77">
        <v>89</v>
      </c>
      <c r="M62" s="77"/>
      <c r="N62" s="72"/>
      <c r="O62" s="79" t="s">
        <v>507</v>
      </c>
      <c r="P62" s="81">
        <v>43778.79392361111</v>
      </c>
      <c r="Q62" s="79" t="s">
        <v>547</v>
      </c>
      <c r="R62" s="79"/>
      <c r="S62" s="79"/>
      <c r="T62" s="79" t="s">
        <v>746</v>
      </c>
      <c r="U62" s="79"/>
      <c r="V62" s="82" t="s">
        <v>932</v>
      </c>
      <c r="W62" s="81">
        <v>43778.79392361111</v>
      </c>
      <c r="X62" s="82" t="s">
        <v>1163</v>
      </c>
      <c r="Y62" s="79"/>
      <c r="Z62" s="79"/>
      <c r="AA62" s="85" t="s">
        <v>1473</v>
      </c>
      <c r="AB62" s="85" t="s">
        <v>1729</v>
      </c>
      <c r="AC62" s="79" t="b">
        <v>0</v>
      </c>
      <c r="AD62" s="79">
        <v>0</v>
      </c>
      <c r="AE62" s="85" t="s">
        <v>1743</v>
      </c>
      <c r="AF62" s="79" t="b">
        <v>0</v>
      </c>
      <c r="AG62" s="79" t="s">
        <v>1751</v>
      </c>
      <c r="AH62" s="79"/>
      <c r="AI62" s="85" t="s">
        <v>1737</v>
      </c>
      <c r="AJ62" s="79" t="b">
        <v>0</v>
      </c>
      <c r="AK62" s="79">
        <v>0</v>
      </c>
      <c r="AL62" s="85" t="s">
        <v>1737</v>
      </c>
      <c r="AM62" s="79" t="s">
        <v>1775</v>
      </c>
      <c r="AN62" s="79" t="b">
        <v>0</v>
      </c>
      <c r="AO62" s="85" t="s">
        <v>1729</v>
      </c>
      <c r="AP62" s="79" t="s">
        <v>176</v>
      </c>
      <c r="AQ62" s="79">
        <v>0</v>
      </c>
      <c r="AR62" s="79">
        <v>0</v>
      </c>
      <c r="AS62" s="79"/>
      <c r="AT62" s="79"/>
      <c r="AU62" s="79"/>
      <c r="AV62" s="79"/>
      <c r="AW62" s="79"/>
      <c r="AX62" s="79"/>
      <c r="AY62" s="79"/>
      <c r="AZ62" s="79"/>
      <c r="BA62">
        <v>1</v>
      </c>
      <c r="BB62" s="78" t="str">
        <f>REPLACE(INDEX(GroupVertices[Group],MATCH(Edges25[[#This Row],[Vertex 1]],GroupVertices[Vertex],0)),1,1,"")</f>
        <v>36</v>
      </c>
      <c r="BC62" s="78" t="str">
        <f>REPLACE(INDEX(GroupVertices[Group],MATCH(Edges25[[#This Row],[Vertex 2]],GroupVertices[Vertex],0)),1,1,"")</f>
        <v>36</v>
      </c>
      <c r="BD62" s="48">
        <v>1</v>
      </c>
      <c r="BE62" s="49">
        <v>2.7027027027027026</v>
      </c>
      <c r="BF62" s="48">
        <v>1</v>
      </c>
      <c r="BG62" s="49">
        <v>2.7027027027027026</v>
      </c>
      <c r="BH62" s="48">
        <v>0</v>
      </c>
      <c r="BI62" s="49">
        <v>0</v>
      </c>
      <c r="BJ62" s="48">
        <v>35</v>
      </c>
      <c r="BK62" s="49">
        <v>94.5945945945946</v>
      </c>
      <c r="BL62" s="48">
        <v>37</v>
      </c>
    </row>
    <row r="63" spans="1:64" ht="15">
      <c r="A63" s="64" t="s">
        <v>267</v>
      </c>
      <c r="B63" s="64" t="s">
        <v>474</v>
      </c>
      <c r="C63" s="65"/>
      <c r="D63" s="66"/>
      <c r="E63" s="67"/>
      <c r="F63" s="68"/>
      <c r="G63" s="65"/>
      <c r="H63" s="69"/>
      <c r="I63" s="70"/>
      <c r="J63" s="70"/>
      <c r="K63" s="34" t="s">
        <v>65</v>
      </c>
      <c r="L63" s="77">
        <v>90</v>
      </c>
      <c r="M63" s="77"/>
      <c r="N63" s="72"/>
      <c r="O63" s="79" t="s">
        <v>506</v>
      </c>
      <c r="P63" s="81">
        <v>43779.56594907407</v>
      </c>
      <c r="Q63" s="79" t="s">
        <v>548</v>
      </c>
      <c r="R63" s="79"/>
      <c r="S63" s="79"/>
      <c r="T63" s="79" t="s">
        <v>746</v>
      </c>
      <c r="U63" s="79"/>
      <c r="V63" s="82" t="s">
        <v>933</v>
      </c>
      <c r="W63" s="81">
        <v>43779.56594907407</v>
      </c>
      <c r="X63" s="82" t="s">
        <v>1164</v>
      </c>
      <c r="Y63" s="79"/>
      <c r="Z63" s="79"/>
      <c r="AA63" s="85" t="s">
        <v>1474</v>
      </c>
      <c r="AB63" s="85" t="s">
        <v>1730</v>
      </c>
      <c r="AC63" s="79" t="b">
        <v>0</v>
      </c>
      <c r="AD63" s="79">
        <v>1</v>
      </c>
      <c r="AE63" s="85" t="s">
        <v>1744</v>
      </c>
      <c r="AF63" s="79" t="b">
        <v>0</v>
      </c>
      <c r="AG63" s="79" t="s">
        <v>1751</v>
      </c>
      <c r="AH63" s="79"/>
      <c r="AI63" s="85" t="s">
        <v>1737</v>
      </c>
      <c r="AJ63" s="79" t="b">
        <v>0</v>
      </c>
      <c r="AK63" s="79">
        <v>0</v>
      </c>
      <c r="AL63" s="85" t="s">
        <v>1737</v>
      </c>
      <c r="AM63" s="79" t="s">
        <v>1773</v>
      </c>
      <c r="AN63" s="79" t="b">
        <v>0</v>
      </c>
      <c r="AO63" s="85" t="s">
        <v>1730</v>
      </c>
      <c r="AP63" s="79" t="s">
        <v>176</v>
      </c>
      <c r="AQ63" s="79">
        <v>0</v>
      </c>
      <c r="AR63" s="79">
        <v>0</v>
      </c>
      <c r="AS63" s="79"/>
      <c r="AT63" s="79"/>
      <c r="AU63" s="79"/>
      <c r="AV63" s="79"/>
      <c r="AW63" s="79"/>
      <c r="AX63" s="79"/>
      <c r="AY63" s="79"/>
      <c r="AZ63" s="79"/>
      <c r="BA63">
        <v>1</v>
      </c>
      <c r="BB63" s="78" t="str">
        <f>REPLACE(INDEX(GroupVertices[Group],MATCH(Edges25[[#This Row],[Vertex 1]],GroupVertices[Vertex],0)),1,1,"")</f>
        <v>23</v>
      </c>
      <c r="BC63" s="78" t="str">
        <f>REPLACE(INDEX(GroupVertices[Group],MATCH(Edges25[[#This Row],[Vertex 2]],GroupVertices[Vertex],0)),1,1,"")</f>
        <v>23</v>
      </c>
      <c r="BD63" s="48"/>
      <c r="BE63" s="49"/>
      <c r="BF63" s="48"/>
      <c r="BG63" s="49"/>
      <c r="BH63" s="48"/>
      <c r="BI63" s="49"/>
      <c r="BJ63" s="48"/>
      <c r="BK63" s="49"/>
      <c r="BL63" s="48"/>
    </row>
    <row r="64" spans="1:64" ht="15">
      <c r="A64" s="64" t="s">
        <v>268</v>
      </c>
      <c r="B64" s="64" t="s">
        <v>417</v>
      </c>
      <c r="C64" s="65"/>
      <c r="D64" s="66"/>
      <c r="E64" s="67"/>
      <c r="F64" s="68"/>
      <c r="G64" s="65"/>
      <c r="H64" s="69"/>
      <c r="I64" s="70"/>
      <c r="J64" s="70"/>
      <c r="K64" s="34" t="s">
        <v>65</v>
      </c>
      <c r="L64" s="77">
        <v>93</v>
      </c>
      <c r="M64" s="77"/>
      <c r="N64" s="72"/>
      <c r="O64" s="79" t="s">
        <v>506</v>
      </c>
      <c r="P64" s="81">
        <v>43777.851435185185</v>
      </c>
      <c r="Q64" s="79" t="s">
        <v>549</v>
      </c>
      <c r="R64" s="79"/>
      <c r="S64" s="79"/>
      <c r="T64" s="79" t="s">
        <v>746</v>
      </c>
      <c r="U64" s="79"/>
      <c r="V64" s="82" t="s">
        <v>934</v>
      </c>
      <c r="W64" s="81">
        <v>43777.851435185185</v>
      </c>
      <c r="X64" s="82" t="s">
        <v>1165</v>
      </c>
      <c r="Y64" s="79"/>
      <c r="Z64" s="79"/>
      <c r="AA64" s="85" t="s">
        <v>1475</v>
      </c>
      <c r="AB64" s="79"/>
      <c r="AC64" s="79" t="b">
        <v>0</v>
      </c>
      <c r="AD64" s="79">
        <v>0</v>
      </c>
      <c r="AE64" s="85" t="s">
        <v>1737</v>
      </c>
      <c r="AF64" s="79" t="b">
        <v>0</v>
      </c>
      <c r="AG64" s="79" t="s">
        <v>1751</v>
      </c>
      <c r="AH64" s="79"/>
      <c r="AI64" s="85" t="s">
        <v>1737</v>
      </c>
      <c r="AJ64" s="79" t="b">
        <v>0</v>
      </c>
      <c r="AK64" s="79">
        <v>3</v>
      </c>
      <c r="AL64" s="85" t="s">
        <v>1656</v>
      </c>
      <c r="AM64" s="79" t="s">
        <v>1772</v>
      </c>
      <c r="AN64" s="79" t="b">
        <v>0</v>
      </c>
      <c r="AO64" s="85" t="s">
        <v>1656</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v>0</v>
      </c>
      <c r="BE64" s="49">
        <v>0</v>
      </c>
      <c r="BF64" s="48">
        <v>1</v>
      </c>
      <c r="BG64" s="49">
        <v>4.3478260869565215</v>
      </c>
      <c r="BH64" s="48">
        <v>0</v>
      </c>
      <c r="BI64" s="49">
        <v>0</v>
      </c>
      <c r="BJ64" s="48">
        <v>22</v>
      </c>
      <c r="BK64" s="49">
        <v>95.65217391304348</v>
      </c>
      <c r="BL64" s="48">
        <v>23</v>
      </c>
    </row>
    <row r="65" spans="1:64" ht="15">
      <c r="A65" s="64" t="s">
        <v>268</v>
      </c>
      <c r="B65" s="64" t="s">
        <v>270</v>
      </c>
      <c r="C65" s="65"/>
      <c r="D65" s="66"/>
      <c r="E65" s="67"/>
      <c r="F65" s="68"/>
      <c r="G65" s="65"/>
      <c r="H65" s="69"/>
      <c r="I65" s="70"/>
      <c r="J65" s="70"/>
      <c r="K65" s="34" t="s">
        <v>65</v>
      </c>
      <c r="L65" s="77">
        <v>94</v>
      </c>
      <c r="M65" s="77"/>
      <c r="N65" s="72"/>
      <c r="O65" s="79" t="s">
        <v>506</v>
      </c>
      <c r="P65" s="81">
        <v>43779.619571759256</v>
      </c>
      <c r="Q65" s="79" t="s">
        <v>550</v>
      </c>
      <c r="R65" s="82" t="s">
        <v>681</v>
      </c>
      <c r="S65" s="79" t="s">
        <v>725</v>
      </c>
      <c r="T65" s="79" t="s">
        <v>768</v>
      </c>
      <c r="U65" s="79"/>
      <c r="V65" s="82" t="s">
        <v>934</v>
      </c>
      <c r="W65" s="81">
        <v>43779.619571759256</v>
      </c>
      <c r="X65" s="82" t="s">
        <v>1166</v>
      </c>
      <c r="Y65" s="79"/>
      <c r="Z65" s="79"/>
      <c r="AA65" s="85" t="s">
        <v>1476</v>
      </c>
      <c r="AB65" s="79"/>
      <c r="AC65" s="79" t="b">
        <v>0</v>
      </c>
      <c r="AD65" s="79">
        <v>0</v>
      </c>
      <c r="AE65" s="85" t="s">
        <v>1737</v>
      </c>
      <c r="AF65" s="79" t="b">
        <v>0</v>
      </c>
      <c r="AG65" s="79" t="s">
        <v>1751</v>
      </c>
      <c r="AH65" s="79"/>
      <c r="AI65" s="85" t="s">
        <v>1737</v>
      </c>
      <c r="AJ65" s="79" t="b">
        <v>0</v>
      </c>
      <c r="AK65" s="79">
        <v>19</v>
      </c>
      <c r="AL65" s="85" t="s">
        <v>1478</v>
      </c>
      <c r="AM65" s="79" t="s">
        <v>1772</v>
      </c>
      <c r="AN65" s="79" t="b">
        <v>0</v>
      </c>
      <c r="AO65" s="85" t="s">
        <v>1478</v>
      </c>
      <c r="AP65" s="79" t="s">
        <v>176</v>
      </c>
      <c r="AQ65" s="79">
        <v>0</v>
      </c>
      <c r="AR65" s="79">
        <v>0</v>
      </c>
      <c r="AS65" s="79"/>
      <c r="AT65" s="79"/>
      <c r="AU65" s="79"/>
      <c r="AV65" s="79"/>
      <c r="AW65" s="79"/>
      <c r="AX65" s="79"/>
      <c r="AY65" s="79"/>
      <c r="AZ65" s="79"/>
      <c r="BA65">
        <v>1</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15</v>
      </c>
      <c r="BK65" s="49">
        <v>100</v>
      </c>
      <c r="BL65" s="48">
        <v>15</v>
      </c>
    </row>
    <row r="66" spans="1:64" ht="15">
      <c r="A66" s="64" t="s">
        <v>269</v>
      </c>
      <c r="B66" s="64" t="s">
        <v>270</v>
      </c>
      <c r="C66" s="65"/>
      <c r="D66" s="66"/>
      <c r="E66" s="67"/>
      <c r="F66" s="68"/>
      <c r="G66" s="65"/>
      <c r="H66" s="69"/>
      <c r="I66" s="70"/>
      <c r="J66" s="70"/>
      <c r="K66" s="34" t="s">
        <v>65</v>
      </c>
      <c r="L66" s="77">
        <v>95</v>
      </c>
      <c r="M66" s="77"/>
      <c r="N66" s="72"/>
      <c r="O66" s="79" t="s">
        <v>506</v>
      </c>
      <c r="P66" s="81">
        <v>43779.62028935185</v>
      </c>
      <c r="Q66" s="79" t="s">
        <v>550</v>
      </c>
      <c r="R66" s="82" t="s">
        <v>681</v>
      </c>
      <c r="S66" s="79" t="s">
        <v>725</v>
      </c>
      <c r="T66" s="79" t="s">
        <v>768</v>
      </c>
      <c r="U66" s="79"/>
      <c r="V66" s="82" t="s">
        <v>935</v>
      </c>
      <c r="W66" s="81">
        <v>43779.62028935185</v>
      </c>
      <c r="X66" s="82" t="s">
        <v>1167</v>
      </c>
      <c r="Y66" s="79"/>
      <c r="Z66" s="79"/>
      <c r="AA66" s="85" t="s">
        <v>1477</v>
      </c>
      <c r="AB66" s="79"/>
      <c r="AC66" s="79" t="b">
        <v>0</v>
      </c>
      <c r="AD66" s="79">
        <v>0</v>
      </c>
      <c r="AE66" s="85" t="s">
        <v>1737</v>
      </c>
      <c r="AF66" s="79" t="b">
        <v>0</v>
      </c>
      <c r="AG66" s="79" t="s">
        <v>1751</v>
      </c>
      <c r="AH66" s="79"/>
      <c r="AI66" s="85" t="s">
        <v>1737</v>
      </c>
      <c r="AJ66" s="79" t="b">
        <v>0</v>
      </c>
      <c r="AK66" s="79">
        <v>19</v>
      </c>
      <c r="AL66" s="85" t="s">
        <v>1478</v>
      </c>
      <c r="AM66" s="79" t="s">
        <v>1781</v>
      </c>
      <c r="AN66" s="79" t="b">
        <v>0</v>
      </c>
      <c r="AO66" s="85" t="s">
        <v>1478</v>
      </c>
      <c r="AP66" s="79" t="s">
        <v>176</v>
      </c>
      <c r="AQ66" s="79">
        <v>0</v>
      </c>
      <c r="AR66" s="79">
        <v>0</v>
      </c>
      <c r="AS66" s="79"/>
      <c r="AT66" s="79"/>
      <c r="AU66" s="79"/>
      <c r="AV66" s="79"/>
      <c r="AW66" s="79"/>
      <c r="AX66" s="79"/>
      <c r="AY66" s="79"/>
      <c r="AZ66" s="79"/>
      <c r="BA66">
        <v>1</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15</v>
      </c>
      <c r="BK66" s="49">
        <v>100</v>
      </c>
      <c r="BL66" s="48">
        <v>15</v>
      </c>
    </row>
    <row r="67" spans="1:64" ht="15">
      <c r="A67" s="64" t="s">
        <v>270</v>
      </c>
      <c r="B67" s="64" t="s">
        <v>270</v>
      </c>
      <c r="C67" s="65"/>
      <c r="D67" s="66"/>
      <c r="E67" s="67"/>
      <c r="F67" s="68"/>
      <c r="G67" s="65"/>
      <c r="H67" s="69"/>
      <c r="I67" s="70"/>
      <c r="J67" s="70"/>
      <c r="K67" s="34" t="s">
        <v>65</v>
      </c>
      <c r="L67" s="77">
        <v>96</v>
      </c>
      <c r="M67" s="77"/>
      <c r="N67" s="72"/>
      <c r="O67" s="79" t="s">
        <v>176</v>
      </c>
      <c r="P67" s="81">
        <v>42863.58918981482</v>
      </c>
      <c r="Q67" s="79" t="s">
        <v>551</v>
      </c>
      <c r="R67" s="82" t="s">
        <v>681</v>
      </c>
      <c r="S67" s="79" t="s">
        <v>725</v>
      </c>
      <c r="T67" s="79" t="s">
        <v>768</v>
      </c>
      <c r="U67" s="79"/>
      <c r="V67" s="82" t="s">
        <v>936</v>
      </c>
      <c r="W67" s="81">
        <v>42863.58918981482</v>
      </c>
      <c r="X67" s="82" t="s">
        <v>1168</v>
      </c>
      <c r="Y67" s="79"/>
      <c r="Z67" s="79"/>
      <c r="AA67" s="85" t="s">
        <v>1478</v>
      </c>
      <c r="AB67" s="79"/>
      <c r="AC67" s="79" t="b">
        <v>0</v>
      </c>
      <c r="AD67" s="79">
        <v>20</v>
      </c>
      <c r="AE67" s="85" t="s">
        <v>1737</v>
      </c>
      <c r="AF67" s="79" t="b">
        <v>0</v>
      </c>
      <c r="AG67" s="79" t="s">
        <v>1751</v>
      </c>
      <c r="AH67" s="79"/>
      <c r="AI67" s="85" t="s">
        <v>1737</v>
      </c>
      <c r="AJ67" s="79" t="b">
        <v>0</v>
      </c>
      <c r="AK67" s="79">
        <v>19</v>
      </c>
      <c r="AL67" s="85" t="s">
        <v>1737</v>
      </c>
      <c r="AM67" s="79" t="s">
        <v>1782</v>
      </c>
      <c r="AN67" s="79" t="b">
        <v>0</v>
      </c>
      <c r="AO67" s="85" t="s">
        <v>1478</v>
      </c>
      <c r="AP67" s="79" t="s">
        <v>1804</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13</v>
      </c>
      <c r="BK67" s="49">
        <v>100</v>
      </c>
      <c r="BL67" s="48">
        <v>13</v>
      </c>
    </row>
    <row r="68" spans="1:64" ht="15">
      <c r="A68" s="64" t="s">
        <v>271</v>
      </c>
      <c r="B68" s="64" t="s">
        <v>270</v>
      </c>
      <c r="C68" s="65"/>
      <c r="D68" s="66"/>
      <c r="E68" s="67"/>
      <c r="F68" s="68"/>
      <c r="G68" s="65"/>
      <c r="H68" s="69"/>
      <c r="I68" s="70"/>
      <c r="J68" s="70"/>
      <c r="K68" s="34" t="s">
        <v>65</v>
      </c>
      <c r="L68" s="77">
        <v>97</v>
      </c>
      <c r="M68" s="77"/>
      <c r="N68" s="72"/>
      <c r="O68" s="79" t="s">
        <v>506</v>
      </c>
      <c r="P68" s="81">
        <v>43779.64869212963</v>
      </c>
      <c r="Q68" s="79" t="s">
        <v>550</v>
      </c>
      <c r="R68" s="82" t="s">
        <v>681</v>
      </c>
      <c r="S68" s="79" t="s">
        <v>725</v>
      </c>
      <c r="T68" s="79" t="s">
        <v>768</v>
      </c>
      <c r="U68" s="79"/>
      <c r="V68" s="82" t="s">
        <v>937</v>
      </c>
      <c r="W68" s="81">
        <v>43779.64869212963</v>
      </c>
      <c r="X68" s="82" t="s">
        <v>1169</v>
      </c>
      <c r="Y68" s="79"/>
      <c r="Z68" s="79"/>
      <c r="AA68" s="85" t="s">
        <v>1479</v>
      </c>
      <c r="AB68" s="79"/>
      <c r="AC68" s="79" t="b">
        <v>0</v>
      </c>
      <c r="AD68" s="79">
        <v>0</v>
      </c>
      <c r="AE68" s="85" t="s">
        <v>1737</v>
      </c>
      <c r="AF68" s="79" t="b">
        <v>0</v>
      </c>
      <c r="AG68" s="79" t="s">
        <v>1751</v>
      </c>
      <c r="AH68" s="79"/>
      <c r="AI68" s="85" t="s">
        <v>1737</v>
      </c>
      <c r="AJ68" s="79" t="b">
        <v>0</v>
      </c>
      <c r="AK68" s="79">
        <v>19</v>
      </c>
      <c r="AL68" s="85" t="s">
        <v>1478</v>
      </c>
      <c r="AM68" s="79" t="s">
        <v>1773</v>
      </c>
      <c r="AN68" s="79" t="b">
        <v>0</v>
      </c>
      <c r="AO68" s="85" t="s">
        <v>1478</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15</v>
      </c>
      <c r="BK68" s="49">
        <v>100</v>
      </c>
      <c r="BL68" s="48">
        <v>15</v>
      </c>
    </row>
    <row r="69" spans="1:64" ht="15">
      <c r="A69" s="64" t="s">
        <v>272</v>
      </c>
      <c r="B69" s="64" t="s">
        <v>477</v>
      </c>
      <c r="C69" s="65"/>
      <c r="D69" s="66"/>
      <c r="E69" s="67"/>
      <c r="F69" s="68"/>
      <c r="G69" s="65"/>
      <c r="H69" s="69"/>
      <c r="I69" s="70"/>
      <c r="J69" s="70"/>
      <c r="K69" s="34" t="s">
        <v>65</v>
      </c>
      <c r="L69" s="77">
        <v>98</v>
      </c>
      <c r="M69" s="77"/>
      <c r="N69" s="72"/>
      <c r="O69" s="79" t="s">
        <v>506</v>
      </c>
      <c r="P69" s="81">
        <v>43779.76173611111</v>
      </c>
      <c r="Q69" s="79" t="s">
        <v>552</v>
      </c>
      <c r="R69" s="79"/>
      <c r="S69" s="79"/>
      <c r="T69" s="79" t="s">
        <v>769</v>
      </c>
      <c r="U69" s="79"/>
      <c r="V69" s="82" t="s">
        <v>938</v>
      </c>
      <c r="W69" s="81">
        <v>43779.76173611111</v>
      </c>
      <c r="X69" s="82" t="s">
        <v>1170</v>
      </c>
      <c r="Y69" s="79"/>
      <c r="Z69" s="79"/>
      <c r="AA69" s="85" t="s">
        <v>1480</v>
      </c>
      <c r="AB69" s="79"/>
      <c r="AC69" s="79" t="b">
        <v>0</v>
      </c>
      <c r="AD69" s="79">
        <v>0</v>
      </c>
      <c r="AE69" s="85" t="s">
        <v>1737</v>
      </c>
      <c r="AF69" s="79" t="b">
        <v>0</v>
      </c>
      <c r="AG69" s="79" t="s">
        <v>1751</v>
      </c>
      <c r="AH69" s="79"/>
      <c r="AI69" s="85" t="s">
        <v>1737</v>
      </c>
      <c r="AJ69" s="79" t="b">
        <v>0</v>
      </c>
      <c r="AK69" s="79">
        <v>0</v>
      </c>
      <c r="AL69" s="85" t="s">
        <v>1737</v>
      </c>
      <c r="AM69" s="79" t="s">
        <v>1773</v>
      </c>
      <c r="AN69" s="79" t="b">
        <v>0</v>
      </c>
      <c r="AO69" s="85" t="s">
        <v>1480</v>
      </c>
      <c r="AP69" s="79" t="s">
        <v>176</v>
      </c>
      <c r="AQ69" s="79">
        <v>0</v>
      </c>
      <c r="AR69" s="79">
        <v>0</v>
      </c>
      <c r="AS69" s="79"/>
      <c r="AT69" s="79"/>
      <c r="AU69" s="79"/>
      <c r="AV69" s="79"/>
      <c r="AW69" s="79"/>
      <c r="AX69" s="79"/>
      <c r="AY69" s="79"/>
      <c r="AZ69" s="79"/>
      <c r="BA69">
        <v>1</v>
      </c>
      <c r="BB69" s="78" t="str">
        <f>REPLACE(INDEX(GroupVertices[Group],MATCH(Edges25[[#This Row],[Vertex 1]],GroupVertices[Vertex],0)),1,1,"")</f>
        <v>35</v>
      </c>
      <c r="BC69" s="78" t="str">
        <f>REPLACE(INDEX(GroupVertices[Group],MATCH(Edges25[[#This Row],[Vertex 2]],GroupVertices[Vertex],0)),1,1,"")</f>
        <v>35</v>
      </c>
      <c r="BD69" s="48">
        <v>0</v>
      </c>
      <c r="BE69" s="49">
        <v>0</v>
      </c>
      <c r="BF69" s="48">
        <v>0</v>
      </c>
      <c r="BG69" s="49">
        <v>0</v>
      </c>
      <c r="BH69" s="48">
        <v>0</v>
      </c>
      <c r="BI69" s="49">
        <v>0</v>
      </c>
      <c r="BJ69" s="48">
        <v>11</v>
      </c>
      <c r="BK69" s="49">
        <v>100</v>
      </c>
      <c r="BL69" s="48">
        <v>11</v>
      </c>
    </row>
    <row r="70" spans="1:64" ht="15">
      <c r="A70" s="64" t="s">
        <v>273</v>
      </c>
      <c r="B70" s="64" t="s">
        <v>478</v>
      </c>
      <c r="C70" s="65"/>
      <c r="D70" s="66"/>
      <c r="E70" s="67"/>
      <c r="F70" s="68"/>
      <c r="G70" s="65"/>
      <c r="H70" s="69"/>
      <c r="I70" s="70"/>
      <c r="J70" s="70"/>
      <c r="K70" s="34" t="s">
        <v>65</v>
      </c>
      <c r="L70" s="77">
        <v>99</v>
      </c>
      <c r="M70" s="77"/>
      <c r="N70" s="72"/>
      <c r="O70" s="79" t="s">
        <v>506</v>
      </c>
      <c r="P70" s="81">
        <v>43779.87547453704</v>
      </c>
      <c r="Q70" s="79" t="s">
        <v>553</v>
      </c>
      <c r="R70" s="79"/>
      <c r="S70" s="79"/>
      <c r="T70" s="79"/>
      <c r="U70" s="79"/>
      <c r="V70" s="82" t="s">
        <v>939</v>
      </c>
      <c r="W70" s="81">
        <v>43779.87547453704</v>
      </c>
      <c r="X70" s="82" t="s">
        <v>1171</v>
      </c>
      <c r="Y70" s="79"/>
      <c r="Z70" s="79"/>
      <c r="AA70" s="85" t="s">
        <v>1481</v>
      </c>
      <c r="AB70" s="79"/>
      <c r="AC70" s="79" t="b">
        <v>0</v>
      </c>
      <c r="AD70" s="79">
        <v>0</v>
      </c>
      <c r="AE70" s="85" t="s">
        <v>1737</v>
      </c>
      <c r="AF70" s="79" t="b">
        <v>0</v>
      </c>
      <c r="AG70" s="79" t="s">
        <v>1751</v>
      </c>
      <c r="AH70" s="79"/>
      <c r="AI70" s="85" t="s">
        <v>1737</v>
      </c>
      <c r="AJ70" s="79" t="b">
        <v>0</v>
      </c>
      <c r="AK70" s="79">
        <v>2</v>
      </c>
      <c r="AL70" s="85" t="s">
        <v>1482</v>
      </c>
      <c r="AM70" s="79" t="s">
        <v>1773</v>
      </c>
      <c r="AN70" s="79" t="b">
        <v>0</v>
      </c>
      <c r="AO70" s="85" t="s">
        <v>1482</v>
      </c>
      <c r="AP70" s="79" t="s">
        <v>176</v>
      </c>
      <c r="AQ70" s="79">
        <v>0</v>
      </c>
      <c r="AR70" s="79">
        <v>0</v>
      </c>
      <c r="AS70" s="79"/>
      <c r="AT70" s="79"/>
      <c r="AU70" s="79"/>
      <c r="AV70" s="79"/>
      <c r="AW70" s="79"/>
      <c r="AX70" s="79"/>
      <c r="AY70" s="79"/>
      <c r="AZ70" s="79"/>
      <c r="BA70">
        <v>1</v>
      </c>
      <c r="BB70" s="78" t="str">
        <f>REPLACE(INDEX(GroupVertices[Group],MATCH(Edges25[[#This Row],[Vertex 1]],GroupVertices[Vertex],0)),1,1,"")</f>
        <v>19</v>
      </c>
      <c r="BC70" s="78" t="str">
        <f>REPLACE(INDEX(GroupVertices[Group],MATCH(Edges25[[#This Row],[Vertex 2]],GroupVertices[Vertex],0)),1,1,"")</f>
        <v>19</v>
      </c>
      <c r="BD70" s="48"/>
      <c r="BE70" s="49"/>
      <c r="BF70" s="48"/>
      <c r="BG70" s="49"/>
      <c r="BH70" s="48"/>
      <c r="BI70" s="49"/>
      <c r="BJ70" s="48"/>
      <c r="BK70" s="49"/>
      <c r="BL70" s="48"/>
    </row>
    <row r="71" spans="1:64" ht="15">
      <c r="A71" s="64" t="s">
        <v>274</v>
      </c>
      <c r="B71" s="64" t="s">
        <v>478</v>
      </c>
      <c r="C71" s="65"/>
      <c r="D71" s="66"/>
      <c r="E71" s="67"/>
      <c r="F71" s="68"/>
      <c r="G71" s="65"/>
      <c r="H71" s="69"/>
      <c r="I71" s="70"/>
      <c r="J71" s="70"/>
      <c r="K71" s="34" t="s">
        <v>65</v>
      </c>
      <c r="L71" s="77">
        <v>102</v>
      </c>
      <c r="M71" s="77"/>
      <c r="N71" s="72"/>
      <c r="O71" s="79" t="s">
        <v>506</v>
      </c>
      <c r="P71" s="81">
        <v>43779.73237268518</v>
      </c>
      <c r="Q71" s="79" t="s">
        <v>554</v>
      </c>
      <c r="R71" s="79"/>
      <c r="S71" s="79"/>
      <c r="T71" s="79" t="s">
        <v>770</v>
      </c>
      <c r="U71" s="79"/>
      <c r="V71" s="82" t="s">
        <v>940</v>
      </c>
      <c r="W71" s="81">
        <v>43779.73237268518</v>
      </c>
      <c r="X71" s="82" t="s">
        <v>1172</v>
      </c>
      <c r="Y71" s="79"/>
      <c r="Z71" s="79"/>
      <c r="AA71" s="85" t="s">
        <v>1482</v>
      </c>
      <c r="AB71" s="85" t="s">
        <v>1731</v>
      </c>
      <c r="AC71" s="79" t="b">
        <v>0</v>
      </c>
      <c r="AD71" s="79">
        <v>11</v>
      </c>
      <c r="AE71" s="85" t="s">
        <v>1745</v>
      </c>
      <c r="AF71" s="79" t="b">
        <v>0</v>
      </c>
      <c r="AG71" s="79" t="s">
        <v>1751</v>
      </c>
      <c r="AH71" s="79"/>
      <c r="AI71" s="85" t="s">
        <v>1737</v>
      </c>
      <c r="AJ71" s="79" t="b">
        <v>0</v>
      </c>
      <c r="AK71" s="79">
        <v>2</v>
      </c>
      <c r="AL71" s="85" t="s">
        <v>1737</v>
      </c>
      <c r="AM71" s="79" t="s">
        <v>1772</v>
      </c>
      <c r="AN71" s="79" t="b">
        <v>0</v>
      </c>
      <c r="AO71" s="85" t="s">
        <v>1731</v>
      </c>
      <c r="AP71" s="79" t="s">
        <v>176</v>
      </c>
      <c r="AQ71" s="79">
        <v>0</v>
      </c>
      <c r="AR71" s="79">
        <v>0</v>
      </c>
      <c r="AS71" s="79"/>
      <c r="AT71" s="79"/>
      <c r="AU71" s="79"/>
      <c r="AV71" s="79"/>
      <c r="AW71" s="79"/>
      <c r="AX71" s="79"/>
      <c r="AY71" s="79"/>
      <c r="AZ71" s="79"/>
      <c r="BA71">
        <v>1</v>
      </c>
      <c r="BB71" s="78" t="str">
        <f>REPLACE(INDEX(GroupVertices[Group],MATCH(Edges25[[#This Row],[Vertex 1]],GroupVertices[Vertex],0)),1,1,"")</f>
        <v>19</v>
      </c>
      <c r="BC71" s="78" t="str">
        <f>REPLACE(INDEX(GroupVertices[Group],MATCH(Edges25[[#This Row],[Vertex 2]],GroupVertices[Vertex],0)),1,1,"")</f>
        <v>19</v>
      </c>
      <c r="BD71" s="48"/>
      <c r="BE71" s="49"/>
      <c r="BF71" s="48"/>
      <c r="BG71" s="49"/>
      <c r="BH71" s="48"/>
      <c r="BI71" s="49"/>
      <c r="BJ71" s="48"/>
      <c r="BK71" s="49"/>
      <c r="BL71" s="48"/>
    </row>
    <row r="72" spans="1:64" ht="15">
      <c r="A72" s="64" t="s">
        <v>275</v>
      </c>
      <c r="B72" s="64" t="s">
        <v>478</v>
      </c>
      <c r="C72" s="65"/>
      <c r="D72" s="66"/>
      <c r="E72" s="67"/>
      <c r="F72" s="68"/>
      <c r="G72" s="65"/>
      <c r="H72" s="69"/>
      <c r="I72" s="70"/>
      <c r="J72" s="70"/>
      <c r="K72" s="34" t="s">
        <v>65</v>
      </c>
      <c r="L72" s="77">
        <v>103</v>
      </c>
      <c r="M72" s="77"/>
      <c r="N72" s="72"/>
      <c r="O72" s="79" t="s">
        <v>506</v>
      </c>
      <c r="P72" s="81">
        <v>43779.9530787037</v>
      </c>
      <c r="Q72" s="79" t="s">
        <v>553</v>
      </c>
      <c r="R72" s="79"/>
      <c r="S72" s="79"/>
      <c r="T72" s="79"/>
      <c r="U72" s="79"/>
      <c r="V72" s="82" t="s">
        <v>941</v>
      </c>
      <c r="W72" s="81">
        <v>43779.9530787037</v>
      </c>
      <c r="X72" s="82" t="s">
        <v>1173</v>
      </c>
      <c r="Y72" s="79"/>
      <c r="Z72" s="79"/>
      <c r="AA72" s="85" t="s">
        <v>1483</v>
      </c>
      <c r="AB72" s="79"/>
      <c r="AC72" s="79" t="b">
        <v>0</v>
      </c>
      <c r="AD72" s="79">
        <v>0</v>
      </c>
      <c r="AE72" s="85" t="s">
        <v>1737</v>
      </c>
      <c r="AF72" s="79" t="b">
        <v>0</v>
      </c>
      <c r="AG72" s="79" t="s">
        <v>1751</v>
      </c>
      <c r="AH72" s="79"/>
      <c r="AI72" s="85" t="s">
        <v>1737</v>
      </c>
      <c r="AJ72" s="79" t="b">
        <v>0</v>
      </c>
      <c r="AK72" s="79">
        <v>2</v>
      </c>
      <c r="AL72" s="85" t="s">
        <v>1482</v>
      </c>
      <c r="AM72" s="79" t="s">
        <v>1772</v>
      </c>
      <c r="AN72" s="79" t="b">
        <v>0</v>
      </c>
      <c r="AO72" s="85" t="s">
        <v>1482</v>
      </c>
      <c r="AP72" s="79" t="s">
        <v>176</v>
      </c>
      <c r="AQ72" s="79">
        <v>0</v>
      </c>
      <c r="AR72" s="79">
        <v>0</v>
      </c>
      <c r="AS72" s="79"/>
      <c r="AT72" s="79"/>
      <c r="AU72" s="79"/>
      <c r="AV72" s="79"/>
      <c r="AW72" s="79"/>
      <c r="AX72" s="79"/>
      <c r="AY72" s="79"/>
      <c r="AZ72" s="79"/>
      <c r="BA72">
        <v>1</v>
      </c>
      <c r="BB72" s="78" t="str">
        <f>REPLACE(INDEX(GroupVertices[Group],MATCH(Edges25[[#This Row],[Vertex 1]],GroupVertices[Vertex],0)),1,1,"")</f>
        <v>19</v>
      </c>
      <c r="BC72" s="78" t="str">
        <f>REPLACE(INDEX(GroupVertices[Group],MATCH(Edges25[[#This Row],[Vertex 2]],GroupVertices[Vertex],0)),1,1,"")</f>
        <v>19</v>
      </c>
      <c r="BD72" s="48"/>
      <c r="BE72" s="49"/>
      <c r="BF72" s="48"/>
      <c r="BG72" s="49"/>
      <c r="BH72" s="48"/>
      <c r="BI72" s="49"/>
      <c r="BJ72" s="48"/>
      <c r="BK72" s="49"/>
      <c r="BL72" s="48"/>
    </row>
    <row r="73" spans="1:64" ht="15">
      <c r="A73" s="64" t="s">
        <v>276</v>
      </c>
      <c r="B73" s="64" t="s">
        <v>417</v>
      </c>
      <c r="C73" s="65"/>
      <c r="D73" s="66"/>
      <c r="E73" s="67"/>
      <c r="F73" s="68"/>
      <c r="G73" s="65"/>
      <c r="H73" s="69"/>
      <c r="I73" s="70"/>
      <c r="J73" s="70"/>
      <c r="K73" s="34" t="s">
        <v>65</v>
      </c>
      <c r="L73" s="77">
        <v>107</v>
      </c>
      <c r="M73" s="77"/>
      <c r="N73" s="72"/>
      <c r="O73" s="79" t="s">
        <v>506</v>
      </c>
      <c r="P73" s="81">
        <v>43777.26347222222</v>
      </c>
      <c r="Q73" s="79" t="s">
        <v>528</v>
      </c>
      <c r="R73" s="79"/>
      <c r="S73" s="79"/>
      <c r="T73" s="79" t="s">
        <v>746</v>
      </c>
      <c r="U73" s="79"/>
      <c r="V73" s="82" t="s">
        <v>942</v>
      </c>
      <c r="W73" s="81">
        <v>43777.26347222222</v>
      </c>
      <c r="X73" s="82" t="s">
        <v>1174</v>
      </c>
      <c r="Y73" s="79"/>
      <c r="Z73" s="79"/>
      <c r="AA73" s="85" t="s">
        <v>1484</v>
      </c>
      <c r="AB73" s="79"/>
      <c r="AC73" s="79" t="b">
        <v>0</v>
      </c>
      <c r="AD73" s="79">
        <v>0</v>
      </c>
      <c r="AE73" s="85" t="s">
        <v>1737</v>
      </c>
      <c r="AF73" s="79" t="b">
        <v>0</v>
      </c>
      <c r="AG73" s="79" t="s">
        <v>1751</v>
      </c>
      <c r="AH73" s="79"/>
      <c r="AI73" s="85" t="s">
        <v>1737</v>
      </c>
      <c r="AJ73" s="79" t="b">
        <v>0</v>
      </c>
      <c r="AK73" s="79">
        <v>5</v>
      </c>
      <c r="AL73" s="85" t="s">
        <v>1655</v>
      </c>
      <c r="AM73" s="79" t="s">
        <v>1773</v>
      </c>
      <c r="AN73" s="79" t="b">
        <v>0</v>
      </c>
      <c r="AO73" s="85" t="s">
        <v>1655</v>
      </c>
      <c r="AP73" s="79" t="s">
        <v>176</v>
      </c>
      <c r="AQ73" s="79">
        <v>0</v>
      </c>
      <c r="AR73" s="79">
        <v>0</v>
      </c>
      <c r="AS73" s="79"/>
      <c r="AT73" s="79"/>
      <c r="AU73" s="79"/>
      <c r="AV73" s="79"/>
      <c r="AW73" s="79"/>
      <c r="AX73" s="79"/>
      <c r="AY73" s="79"/>
      <c r="AZ73" s="79"/>
      <c r="BA73">
        <v>2</v>
      </c>
      <c r="BB73" s="78" t="str">
        <f>REPLACE(INDEX(GroupVertices[Group],MATCH(Edges25[[#This Row],[Vertex 1]],GroupVertices[Vertex],0)),1,1,"")</f>
        <v>4</v>
      </c>
      <c r="BC73" s="78" t="str">
        <f>REPLACE(INDEX(GroupVertices[Group],MATCH(Edges25[[#This Row],[Vertex 2]],GroupVertices[Vertex],0)),1,1,"")</f>
        <v>4</v>
      </c>
      <c r="BD73" s="48">
        <v>4</v>
      </c>
      <c r="BE73" s="49">
        <v>17.391304347826086</v>
      </c>
      <c r="BF73" s="48">
        <v>0</v>
      </c>
      <c r="BG73" s="49">
        <v>0</v>
      </c>
      <c r="BH73" s="48">
        <v>0</v>
      </c>
      <c r="BI73" s="49">
        <v>0</v>
      </c>
      <c r="BJ73" s="48">
        <v>19</v>
      </c>
      <c r="BK73" s="49">
        <v>82.6086956521739</v>
      </c>
      <c r="BL73" s="48">
        <v>23</v>
      </c>
    </row>
    <row r="74" spans="1:64" ht="15">
      <c r="A74" s="64" t="s">
        <v>276</v>
      </c>
      <c r="B74" s="64" t="s">
        <v>417</v>
      </c>
      <c r="C74" s="65"/>
      <c r="D74" s="66"/>
      <c r="E74" s="67"/>
      <c r="F74" s="68"/>
      <c r="G74" s="65"/>
      <c r="H74" s="69"/>
      <c r="I74" s="70"/>
      <c r="J74" s="70"/>
      <c r="K74" s="34" t="s">
        <v>65</v>
      </c>
      <c r="L74" s="77">
        <v>108</v>
      </c>
      <c r="M74" s="77"/>
      <c r="N74" s="72"/>
      <c r="O74" s="79" t="s">
        <v>506</v>
      </c>
      <c r="P74" s="81">
        <v>43780.22733796296</v>
      </c>
      <c r="Q74" s="79" t="s">
        <v>549</v>
      </c>
      <c r="R74" s="79"/>
      <c r="S74" s="79"/>
      <c r="T74" s="79" t="s">
        <v>746</v>
      </c>
      <c r="U74" s="79"/>
      <c r="V74" s="82" t="s">
        <v>942</v>
      </c>
      <c r="W74" s="81">
        <v>43780.22733796296</v>
      </c>
      <c r="X74" s="82" t="s">
        <v>1175</v>
      </c>
      <c r="Y74" s="79"/>
      <c r="Z74" s="79"/>
      <c r="AA74" s="85" t="s">
        <v>1485</v>
      </c>
      <c r="AB74" s="79"/>
      <c r="AC74" s="79" t="b">
        <v>0</v>
      </c>
      <c r="AD74" s="79">
        <v>0</v>
      </c>
      <c r="AE74" s="85" t="s">
        <v>1737</v>
      </c>
      <c r="AF74" s="79" t="b">
        <v>0</v>
      </c>
      <c r="AG74" s="79" t="s">
        <v>1751</v>
      </c>
      <c r="AH74" s="79"/>
      <c r="AI74" s="85" t="s">
        <v>1737</v>
      </c>
      <c r="AJ74" s="79" t="b">
        <v>0</v>
      </c>
      <c r="AK74" s="79">
        <v>4</v>
      </c>
      <c r="AL74" s="85" t="s">
        <v>1656</v>
      </c>
      <c r="AM74" s="79" t="s">
        <v>1773</v>
      </c>
      <c r="AN74" s="79" t="b">
        <v>0</v>
      </c>
      <c r="AO74" s="85" t="s">
        <v>1656</v>
      </c>
      <c r="AP74" s="79" t="s">
        <v>176</v>
      </c>
      <c r="AQ74" s="79">
        <v>0</v>
      </c>
      <c r="AR74" s="79">
        <v>0</v>
      </c>
      <c r="AS74" s="79"/>
      <c r="AT74" s="79"/>
      <c r="AU74" s="79"/>
      <c r="AV74" s="79"/>
      <c r="AW74" s="79"/>
      <c r="AX74" s="79"/>
      <c r="AY74" s="79"/>
      <c r="AZ74" s="79"/>
      <c r="BA74">
        <v>2</v>
      </c>
      <c r="BB74" s="78" t="str">
        <f>REPLACE(INDEX(GroupVertices[Group],MATCH(Edges25[[#This Row],[Vertex 1]],GroupVertices[Vertex],0)),1,1,"")</f>
        <v>4</v>
      </c>
      <c r="BC74" s="78" t="str">
        <f>REPLACE(INDEX(GroupVertices[Group],MATCH(Edges25[[#This Row],[Vertex 2]],GroupVertices[Vertex],0)),1,1,"")</f>
        <v>4</v>
      </c>
      <c r="BD74" s="48">
        <v>0</v>
      </c>
      <c r="BE74" s="49">
        <v>0</v>
      </c>
      <c r="BF74" s="48">
        <v>1</v>
      </c>
      <c r="BG74" s="49">
        <v>4.3478260869565215</v>
      </c>
      <c r="BH74" s="48">
        <v>0</v>
      </c>
      <c r="BI74" s="49">
        <v>0</v>
      </c>
      <c r="BJ74" s="48">
        <v>22</v>
      </c>
      <c r="BK74" s="49">
        <v>95.65217391304348</v>
      </c>
      <c r="BL74" s="48">
        <v>23</v>
      </c>
    </row>
    <row r="75" spans="1:64" ht="15">
      <c r="A75" s="64" t="s">
        <v>277</v>
      </c>
      <c r="B75" s="64" t="s">
        <v>480</v>
      </c>
      <c r="C75" s="65"/>
      <c r="D75" s="66"/>
      <c r="E75" s="67"/>
      <c r="F75" s="68"/>
      <c r="G75" s="65"/>
      <c r="H75" s="69"/>
      <c r="I75" s="70"/>
      <c r="J75" s="70"/>
      <c r="K75" s="34" t="s">
        <v>65</v>
      </c>
      <c r="L75" s="77">
        <v>109</v>
      </c>
      <c r="M75" s="77"/>
      <c r="N75" s="72"/>
      <c r="O75" s="79" t="s">
        <v>506</v>
      </c>
      <c r="P75" s="81">
        <v>43780.31490740741</v>
      </c>
      <c r="Q75" s="79" t="s">
        <v>555</v>
      </c>
      <c r="R75" s="79"/>
      <c r="S75" s="79"/>
      <c r="T75" s="79" t="s">
        <v>771</v>
      </c>
      <c r="U75" s="79"/>
      <c r="V75" s="82" t="s">
        <v>943</v>
      </c>
      <c r="W75" s="81">
        <v>43780.31490740741</v>
      </c>
      <c r="X75" s="82" t="s">
        <v>1176</v>
      </c>
      <c r="Y75" s="79"/>
      <c r="Z75" s="79"/>
      <c r="AA75" s="85" t="s">
        <v>1486</v>
      </c>
      <c r="AB75" s="85" t="s">
        <v>1732</v>
      </c>
      <c r="AC75" s="79" t="b">
        <v>0</v>
      </c>
      <c r="AD75" s="79">
        <v>1</v>
      </c>
      <c r="AE75" s="85" t="s">
        <v>1746</v>
      </c>
      <c r="AF75" s="79" t="b">
        <v>0</v>
      </c>
      <c r="AG75" s="79" t="s">
        <v>1753</v>
      </c>
      <c r="AH75" s="79"/>
      <c r="AI75" s="85" t="s">
        <v>1737</v>
      </c>
      <c r="AJ75" s="79" t="b">
        <v>0</v>
      </c>
      <c r="AK75" s="79">
        <v>0</v>
      </c>
      <c r="AL75" s="85" t="s">
        <v>1737</v>
      </c>
      <c r="AM75" s="79" t="s">
        <v>1775</v>
      </c>
      <c r="AN75" s="79" t="b">
        <v>0</v>
      </c>
      <c r="AO75" s="85" t="s">
        <v>1732</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278</v>
      </c>
      <c r="B76" s="64" t="s">
        <v>359</v>
      </c>
      <c r="C76" s="65"/>
      <c r="D76" s="66"/>
      <c r="E76" s="67"/>
      <c r="F76" s="68"/>
      <c r="G76" s="65"/>
      <c r="H76" s="69"/>
      <c r="I76" s="70"/>
      <c r="J76" s="70"/>
      <c r="K76" s="34" t="s">
        <v>65</v>
      </c>
      <c r="L76" s="77">
        <v>112</v>
      </c>
      <c r="M76" s="77"/>
      <c r="N76" s="72"/>
      <c r="O76" s="79" t="s">
        <v>506</v>
      </c>
      <c r="P76" s="81">
        <v>43780.34587962963</v>
      </c>
      <c r="Q76" s="79" t="s">
        <v>556</v>
      </c>
      <c r="R76" s="82" t="s">
        <v>682</v>
      </c>
      <c r="S76" s="79" t="s">
        <v>726</v>
      </c>
      <c r="T76" s="79" t="s">
        <v>772</v>
      </c>
      <c r="U76" s="79"/>
      <c r="V76" s="82" t="s">
        <v>944</v>
      </c>
      <c r="W76" s="81">
        <v>43780.34587962963</v>
      </c>
      <c r="X76" s="82" t="s">
        <v>1177</v>
      </c>
      <c r="Y76" s="79"/>
      <c r="Z76" s="79"/>
      <c r="AA76" s="85" t="s">
        <v>1487</v>
      </c>
      <c r="AB76" s="79"/>
      <c r="AC76" s="79" t="b">
        <v>0</v>
      </c>
      <c r="AD76" s="79">
        <v>0</v>
      </c>
      <c r="AE76" s="85" t="s">
        <v>1737</v>
      </c>
      <c r="AF76" s="79" t="b">
        <v>1</v>
      </c>
      <c r="AG76" s="79" t="s">
        <v>1751</v>
      </c>
      <c r="AH76" s="79"/>
      <c r="AI76" s="85" t="s">
        <v>1765</v>
      </c>
      <c r="AJ76" s="79" t="b">
        <v>0</v>
      </c>
      <c r="AK76" s="79">
        <v>20</v>
      </c>
      <c r="AL76" s="85" t="s">
        <v>1584</v>
      </c>
      <c r="AM76" s="79" t="s">
        <v>1783</v>
      </c>
      <c r="AN76" s="79" t="b">
        <v>0</v>
      </c>
      <c r="AO76" s="85" t="s">
        <v>1584</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3</v>
      </c>
      <c r="BE76" s="49">
        <v>16.666666666666668</v>
      </c>
      <c r="BF76" s="48">
        <v>0</v>
      </c>
      <c r="BG76" s="49">
        <v>0</v>
      </c>
      <c r="BH76" s="48">
        <v>0</v>
      </c>
      <c r="BI76" s="49">
        <v>0</v>
      </c>
      <c r="BJ76" s="48">
        <v>15</v>
      </c>
      <c r="BK76" s="49">
        <v>83.33333333333333</v>
      </c>
      <c r="BL76" s="48">
        <v>18</v>
      </c>
    </row>
    <row r="77" spans="1:64" ht="15">
      <c r="A77" s="64" t="s">
        <v>279</v>
      </c>
      <c r="B77" s="64" t="s">
        <v>359</v>
      </c>
      <c r="C77" s="65"/>
      <c r="D77" s="66"/>
      <c r="E77" s="67"/>
      <c r="F77" s="68"/>
      <c r="G77" s="65"/>
      <c r="H77" s="69"/>
      <c r="I77" s="70"/>
      <c r="J77" s="70"/>
      <c r="K77" s="34" t="s">
        <v>65</v>
      </c>
      <c r="L77" s="77">
        <v>113</v>
      </c>
      <c r="M77" s="77"/>
      <c r="N77" s="72"/>
      <c r="O77" s="79" t="s">
        <v>506</v>
      </c>
      <c r="P77" s="81">
        <v>43780.353483796294</v>
      </c>
      <c r="Q77" s="79" t="s">
        <v>556</v>
      </c>
      <c r="R77" s="82" t="s">
        <v>682</v>
      </c>
      <c r="S77" s="79" t="s">
        <v>726</v>
      </c>
      <c r="T77" s="79" t="s">
        <v>772</v>
      </c>
      <c r="U77" s="79"/>
      <c r="V77" s="82" t="s">
        <v>945</v>
      </c>
      <c r="W77" s="81">
        <v>43780.353483796294</v>
      </c>
      <c r="X77" s="82" t="s">
        <v>1178</v>
      </c>
      <c r="Y77" s="79"/>
      <c r="Z77" s="79"/>
      <c r="AA77" s="85" t="s">
        <v>1488</v>
      </c>
      <c r="AB77" s="79"/>
      <c r="AC77" s="79" t="b">
        <v>0</v>
      </c>
      <c r="AD77" s="79">
        <v>0</v>
      </c>
      <c r="AE77" s="85" t="s">
        <v>1737</v>
      </c>
      <c r="AF77" s="79" t="b">
        <v>1</v>
      </c>
      <c r="AG77" s="79" t="s">
        <v>1751</v>
      </c>
      <c r="AH77" s="79"/>
      <c r="AI77" s="85" t="s">
        <v>1765</v>
      </c>
      <c r="AJ77" s="79" t="b">
        <v>0</v>
      </c>
      <c r="AK77" s="79">
        <v>11</v>
      </c>
      <c r="AL77" s="85" t="s">
        <v>1584</v>
      </c>
      <c r="AM77" s="79" t="s">
        <v>1772</v>
      </c>
      <c r="AN77" s="79" t="b">
        <v>0</v>
      </c>
      <c r="AO77" s="85" t="s">
        <v>1584</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3</v>
      </c>
      <c r="BE77" s="49">
        <v>16.666666666666668</v>
      </c>
      <c r="BF77" s="48">
        <v>0</v>
      </c>
      <c r="BG77" s="49">
        <v>0</v>
      </c>
      <c r="BH77" s="48">
        <v>0</v>
      </c>
      <c r="BI77" s="49">
        <v>0</v>
      </c>
      <c r="BJ77" s="48">
        <v>15</v>
      </c>
      <c r="BK77" s="49">
        <v>83.33333333333333</v>
      </c>
      <c r="BL77" s="48">
        <v>18</v>
      </c>
    </row>
    <row r="78" spans="1:64" ht="15">
      <c r="A78" s="64" t="s">
        <v>280</v>
      </c>
      <c r="B78" s="64" t="s">
        <v>359</v>
      </c>
      <c r="C78" s="65"/>
      <c r="D78" s="66"/>
      <c r="E78" s="67"/>
      <c r="F78" s="68"/>
      <c r="G78" s="65"/>
      <c r="H78" s="69"/>
      <c r="I78" s="70"/>
      <c r="J78" s="70"/>
      <c r="K78" s="34" t="s">
        <v>65</v>
      </c>
      <c r="L78" s="77">
        <v>114</v>
      </c>
      <c r="M78" s="77"/>
      <c r="N78" s="72"/>
      <c r="O78" s="79" t="s">
        <v>506</v>
      </c>
      <c r="P78" s="81">
        <v>43780.35799768518</v>
      </c>
      <c r="Q78" s="79" t="s">
        <v>556</v>
      </c>
      <c r="R78" s="82" t="s">
        <v>682</v>
      </c>
      <c r="S78" s="79" t="s">
        <v>726</v>
      </c>
      <c r="T78" s="79" t="s">
        <v>772</v>
      </c>
      <c r="U78" s="79"/>
      <c r="V78" s="82" t="s">
        <v>946</v>
      </c>
      <c r="W78" s="81">
        <v>43780.35799768518</v>
      </c>
      <c r="X78" s="82" t="s">
        <v>1179</v>
      </c>
      <c r="Y78" s="79"/>
      <c r="Z78" s="79"/>
      <c r="AA78" s="85" t="s">
        <v>1489</v>
      </c>
      <c r="AB78" s="79"/>
      <c r="AC78" s="79" t="b">
        <v>0</v>
      </c>
      <c r="AD78" s="79">
        <v>0</v>
      </c>
      <c r="AE78" s="85" t="s">
        <v>1737</v>
      </c>
      <c r="AF78" s="79" t="b">
        <v>1</v>
      </c>
      <c r="AG78" s="79" t="s">
        <v>1751</v>
      </c>
      <c r="AH78" s="79"/>
      <c r="AI78" s="85" t="s">
        <v>1765</v>
      </c>
      <c r="AJ78" s="79" t="b">
        <v>0</v>
      </c>
      <c r="AK78" s="79">
        <v>11</v>
      </c>
      <c r="AL78" s="85" t="s">
        <v>1584</v>
      </c>
      <c r="AM78" s="79" t="s">
        <v>1775</v>
      </c>
      <c r="AN78" s="79" t="b">
        <v>0</v>
      </c>
      <c r="AO78" s="85" t="s">
        <v>1584</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3</v>
      </c>
      <c r="BE78" s="49">
        <v>16.666666666666668</v>
      </c>
      <c r="BF78" s="48">
        <v>0</v>
      </c>
      <c r="BG78" s="49">
        <v>0</v>
      </c>
      <c r="BH78" s="48">
        <v>0</v>
      </c>
      <c r="BI78" s="49">
        <v>0</v>
      </c>
      <c r="BJ78" s="48">
        <v>15</v>
      </c>
      <c r="BK78" s="49">
        <v>83.33333333333333</v>
      </c>
      <c r="BL78" s="48">
        <v>18</v>
      </c>
    </row>
    <row r="79" spans="1:64" ht="15">
      <c r="A79" s="64" t="s">
        <v>281</v>
      </c>
      <c r="B79" s="64" t="s">
        <v>359</v>
      </c>
      <c r="C79" s="65"/>
      <c r="D79" s="66"/>
      <c r="E79" s="67"/>
      <c r="F79" s="68"/>
      <c r="G79" s="65"/>
      <c r="H79" s="69"/>
      <c r="I79" s="70"/>
      <c r="J79" s="70"/>
      <c r="K79" s="34" t="s">
        <v>65</v>
      </c>
      <c r="L79" s="77">
        <v>115</v>
      </c>
      <c r="M79" s="77"/>
      <c r="N79" s="72"/>
      <c r="O79" s="79" t="s">
        <v>506</v>
      </c>
      <c r="P79" s="81">
        <v>43780.36728009259</v>
      </c>
      <c r="Q79" s="79" t="s">
        <v>556</v>
      </c>
      <c r="R79" s="82" t="s">
        <v>682</v>
      </c>
      <c r="S79" s="79" t="s">
        <v>726</v>
      </c>
      <c r="T79" s="79" t="s">
        <v>772</v>
      </c>
      <c r="U79" s="79"/>
      <c r="V79" s="82" t="s">
        <v>947</v>
      </c>
      <c r="W79" s="81">
        <v>43780.36728009259</v>
      </c>
      <c r="X79" s="82" t="s">
        <v>1180</v>
      </c>
      <c r="Y79" s="79"/>
      <c r="Z79" s="79"/>
      <c r="AA79" s="85" t="s">
        <v>1490</v>
      </c>
      <c r="AB79" s="79"/>
      <c r="AC79" s="79" t="b">
        <v>0</v>
      </c>
      <c r="AD79" s="79">
        <v>0</v>
      </c>
      <c r="AE79" s="85" t="s">
        <v>1737</v>
      </c>
      <c r="AF79" s="79" t="b">
        <v>1</v>
      </c>
      <c r="AG79" s="79" t="s">
        <v>1751</v>
      </c>
      <c r="AH79" s="79"/>
      <c r="AI79" s="85" t="s">
        <v>1765</v>
      </c>
      <c r="AJ79" s="79" t="b">
        <v>0</v>
      </c>
      <c r="AK79" s="79">
        <v>11</v>
      </c>
      <c r="AL79" s="85" t="s">
        <v>1584</v>
      </c>
      <c r="AM79" s="79" t="s">
        <v>1775</v>
      </c>
      <c r="AN79" s="79" t="b">
        <v>0</v>
      </c>
      <c r="AO79" s="85" t="s">
        <v>1584</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v>3</v>
      </c>
      <c r="BE79" s="49">
        <v>16.666666666666668</v>
      </c>
      <c r="BF79" s="48">
        <v>0</v>
      </c>
      <c r="BG79" s="49">
        <v>0</v>
      </c>
      <c r="BH79" s="48">
        <v>0</v>
      </c>
      <c r="BI79" s="49">
        <v>0</v>
      </c>
      <c r="BJ79" s="48">
        <v>15</v>
      </c>
      <c r="BK79" s="49">
        <v>83.33333333333333</v>
      </c>
      <c r="BL79" s="48">
        <v>18</v>
      </c>
    </row>
    <row r="80" spans="1:64" ht="15">
      <c r="A80" s="64" t="s">
        <v>282</v>
      </c>
      <c r="B80" s="64" t="s">
        <v>359</v>
      </c>
      <c r="C80" s="65"/>
      <c r="D80" s="66"/>
      <c r="E80" s="67"/>
      <c r="F80" s="68"/>
      <c r="G80" s="65"/>
      <c r="H80" s="69"/>
      <c r="I80" s="70"/>
      <c r="J80" s="70"/>
      <c r="K80" s="34" t="s">
        <v>65</v>
      </c>
      <c r="L80" s="77">
        <v>116</v>
      </c>
      <c r="M80" s="77"/>
      <c r="N80" s="72"/>
      <c r="O80" s="79" t="s">
        <v>506</v>
      </c>
      <c r="P80" s="81">
        <v>43780.42334490741</v>
      </c>
      <c r="Q80" s="79" t="s">
        <v>556</v>
      </c>
      <c r="R80" s="82" t="s">
        <v>682</v>
      </c>
      <c r="S80" s="79" t="s">
        <v>726</v>
      </c>
      <c r="T80" s="79" t="s">
        <v>772</v>
      </c>
      <c r="U80" s="79"/>
      <c r="V80" s="82" t="s">
        <v>948</v>
      </c>
      <c r="W80" s="81">
        <v>43780.42334490741</v>
      </c>
      <c r="X80" s="82" t="s">
        <v>1181</v>
      </c>
      <c r="Y80" s="79"/>
      <c r="Z80" s="79"/>
      <c r="AA80" s="85" t="s">
        <v>1491</v>
      </c>
      <c r="AB80" s="79"/>
      <c r="AC80" s="79" t="b">
        <v>0</v>
      </c>
      <c r="AD80" s="79">
        <v>0</v>
      </c>
      <c r="AE80" s="85" t="s">
        <v>1737</v>
      </c>
      <c r="AF80" s="79" t="b">
        <v>1</v>
      </c>
      <c r="AG80" s="79" t="s">
        <v>1751</v>
      </c>
      <c r="AH80" s="79"/>
      <c r="AI80" s="85" t="s">
        <v>1765</v>
      </c>
      <c r="AJ80" s="79" t="b">
        <v>0</v>
      </c>
      <c r="AK80" s="79">
        <v>11</v>
      </c>
      <c r="AL80" s="85" t="s">
        <v>1584</v>
      </c>
      <c r="AM80" s="79" t="s">
        <v>1772</v>
      </c>
      <c r="AN80" s="79" t="b">
        <v>0</v>
      </c>
      <c r="AO80" s="85" t="s">
        <v>1584</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3</v>
      </c>
      <c r="BE80" s="49">
        <v>16.666666666666668</v>
      </c>
      <c r="BF80" s="48">
        <v>0</v>
      </c>
      <c r="BG80" s="49">
        <v>0</v>
      </c>
      <c r="BH80" s="48">
        <v>0</v>
      </c>
      <c r="BI80" s="49">
        <v>0</v>
      </c>
      <c r="BJ80" s="48">
        <v>15</v>
      </c>
      <c r="BK80" s="49">
        <v>83.33333333333333</v>
      </c>
      <c r="BL80" s="48">
        <v>18</v>
      </c>
    </row>
    <row r="81" spans="1:64" ht="15">
      <c r="A81" s="64" t="s">
        <v>283</v>
      </c>
      <c r="B81" s="64" t="s">
        <v>306</v>
      </c>
      <c r="C81" s="65"/>
      <c r="D81" s="66"/>
      <c r="E81" s="67"/>
      <c r="F81" s="68"/>
      <c r="G81" s="65"/>
      <c r="H81" s="69"/>
      <c r="I81" s="70"/>
      <c r="J81" s="70"/>
      <c r="K81" s="34" t="s">
        <v>65</v>
      </c>
      <c r="L81" s="77">
        <v>117</v>
      </c>
      <c r="M81" s="77"/>
      <c r="N81" s="72"/>
      <c r="O81" s="79" t="s">
        <v>506</v>
      </c>
      <c r="P81" s="81">
        <v>43780.554027777776</v>
      </c>
      <c r="Q81" s="79" t="s">
        <v>557</v>
      </c>
      <c r="R81" s="82" t="s">
        <v>682</v>
      </c>
      <c r="S81" s="79" t="s">
        <v>726</v>
      </c>
      <c r="T81" s="79" t="s">
        <v>746</v>
      </c>
      <c r="U81" s="79"/>
      <c r="V81" s="82" t="s">
        <v>949</v>
      </c>
      <c r="W81" s="81">
        <v>43780.554027777776</v>
      </c>
      <c r="X81" s="82" t="s">
        <v>1182</v>
      </c>
      <c r="Y81" s="79"/>
      <c r="Z81" s="79"/>
      <c r="AA81" s="85" t="s">
        <v>1492</v>
      </c>
      <c r="AB81" s="79"/>
      <c r="AC81" s="79" t="b">
        <v>0</v>
      </c>
      <c r="AD81" s="79">
        <v>0</v>
      </c>
      <c r="AE81" s="85" t="s">
        <v>1737</v>
      </c>
      <c r="AF81" s="79" t="b">
        <v>1</v>
      </c>
      <c r="AG81" s="79" t="s">
        <v>1751</v>
      </c>
      <c r="AH81" s="79"/>
      <c r="AI81" s="85" t="s">
        <v>1765</v>
      </c>
      <c r="AJ81" s="79" t="b">
        <v>0</v>
      </c>
      <c r="AK81" s="79">
        <v>4</v>
      </c>
      <c r="AL81" s="85" t="s">
        <v>1517</v>
      </c>
      <c r="AM81" s="79" t="s">
        <v>1772</v>
      </c>
      <c r="AN81" s="79" t="b">
        <v>0</v>
      </c>
      <c r="AO81" s="85" t="s">
        <v>1517</v>
      </c>
      <c r="AP81" s="79" t="s">
        <v>176</v>
      </c>
      <c r="AQ81" s="79">
        <v>0</v>
      </c>
      <c r="AR81" s="79">
        <v>0</v>
      </c>
      <c r="AS81" s="79"/>
      <c r="AT81" s="79"/>
      <c r="AU81" s="79"/>
      <c r="AV81" s="79"/>
      <c r="AW81" s="79"/>
      <c r="AX81" s="79"/>
      <c r="AY81" s="79"/>
      <c r="AZ81" s="79"/>
      <c r="BA81">
        <v>1</v>
      </c>
      <c r="BB81" s="78" t="str">
        <f>REPLACE(INDEX(GroupVertices[Group],MATCH(Edges25[[#This Row],[Vertex 1]],GroupVertices[Vertex],0)),1,1,"")</f>
        <v>16</v>
      </c>
      <c r="BC81" s="78" t="str">
        <f>REPLACE(INDEX(GroupVertices[Group],MATCH(Edges25[[#This Row],[Vertex 2]],GroupVertices[Vertex],0)),1,1,"")</f>
        <v>16</v>
      </c>
      <c r="BD81" s="48">
        <v>1</v>
      </c>
      <c r="BE81" s="49">
        <v>5.2631578947368425</v>
      </c>
      <c r="BF81" s="48">
        <v>0</v>
      </c>
      <c r="BG81" s="49">
        <v>0</v>
      </c>
      <c r="BH81" s="48">
        <v>0</v>
      </c>
      <c r="BI81" s="49">
        <v>0</v>
      </c>
      <c r="BJ81" s="48">
        <v>18</v>
      </c>
      <c r="BK81" s="49">
        <v>94.73684210526316</v>
      </c>
      <c r="BL81" s="48">
        <v>19</v>
      </c>
    </row>
    <row r="82" spans="1:64" ht="15">
      <c r="A82" s="64" t="s">
        <v>284</v>
      </c>
      <c r="B82" s="64" t="s">
        <v>306</v>
      </c>
      <c r="C82" s="65"/>
      <c r="D82" s="66"/>
      <c r="E82" s="67"/>
      <c r="F82" s="68"/>
      <c r="G82" s="65"/>
      <c r="H82" s="69"/>
      <c r="I82" s="70"/>
      <c r="J82" s="70"/>
      <c r="K82" s="34" t="s">
        <v>65</v>
      </c>
      <c r="L82" s="77">
        <v>118</v>
      </c>
      <c r="M82" s="77"/>
      <c r="N82" s="72"/>
      <c r="O82" s="79" t="s">
        <v>506</v>
      </c>
      <c r="P82" s="81">
        <v>43780.55553240741</v>
      </c>
      <c r="Q82" s="79" t="s">
        <v>557</v>
      </c>
      <c r="R82" s="82" t="s">
        <v>682</v>
      </c>
      <c r="S82" s="79" t="s">
        <v>726</v>
      </c>
      <c r="T82" s="79" t="s">
        <v>746</v>
      </c>
      <c r="U82" s="79"/>
      <c r="V82" s="82" t="s">
        <v>950</v>
      </c>
      <c r="W82" s="81">
        <v>43780.55553240741</v>
      </c>
      <c r="X82" s="82" t="s">
        <v>1183</v>
      </c>
      <c r="Y82" s="79"/>
      <c r="Z82" s="79"/>
      <c r="AA82" s="85" t="s">
        <v>1493</v>
      </c>
      <c r="AB82" s="79"/>
      <c r="AC82" s="79" t="b">
        <v>0</v>
      </c>
      <c r="AD82" s="79">
        <v>0</v>
      </c>
      <c r="AE82" s="85" t="s">
        <v>1737</v>
      </c>
      <c r="AF82" s="79" t="b">
        <v>1</v>
      </c>
      <c r="AG82" s="79" t="s">
        <v>1751</v>
      </c>
      <c r="AH82" s="79"/>
      <c r="AI82" s="85" t="s">
        <v>1765</v>
      </c>
      <c r="AJ82" s="79" t="b">
        <v>0</v>
      </c>
      <c r="AK82" s="79">
        <v>4</v>
      </c>
      <c r="AL82" s="85" t="s">
        <v>1517</v>
      </c>
      <c r="AM82" s="79" t="s">
        <v>1772</v>
      </c>
      <c r="AN82" s="79" t="b">
        <v>0</v>
      </c>
      <c r="AO82" s="85" t="s">
        <v>1517</v>
      </c>
      <c r="AP82" s="79" t="s">
        <v>176</v>
      </c>
      <c r="AQ82" s="79">
        <v>0</v>
      </c>
      <c r="AR82" s="79">
        <v>0</v>
      </c>
      <c r="AS82" s="79"/>
      <c r="AT82" s="79"/>
      <c r="AU82" s="79"/>
      <c r="AV82" s="79"/>
      <c r="AW82" s="79"/>
      <c r="AX82" s="79"/>
      <c r="AY82" s="79"/>
      <c r="AZ82" s="79"/>
      <c r="BA82">
        <v>1</v>
      </c>
      <c r="BB82" s="78" t="str">
        <f>REPLACE(INDEX(GroupVertices[Group],MATCH(Edges25[[#This Row],[Vertex 1]],GroupVertices[Vertex],0)),1,1,"")</f>
        <v>16</v>
      </c>
      <c r="BC82" s="78" t="str">
        <f>REPLACE(INDEX(GroupVertices[Group],MATCH(Edges25[[#This Row],[Vertex 2]],GroupVertices[Vertex],0)),1,1,"")</f>
        <v>16</v>
      </c>
      <c r="BD82" s="48">
        <v>1</v>
      </c>
      <c r="BE82" s="49">
        <v>5.2631578947368425</v>
      </c>
      <c r="BF82" s="48">
        <v>0</v>
      </c>
      <c r="BG82" s="49">
        <v>0</v>
      </c>
      <c r="BH82" s="48">
        <v>0</v>
      </c>
      <c r="BI82" s="49">
        <v>0</v>
      </c>
      <c r="BJ82" s="48">
        <v>18</v>
      </c>
      <c r="BK82" s="49">
        <v>94.73684210526316</v>
      </c>
      <c r="BL82" s="48">
        <v>19</v>
      </c>
    </row>
    <row r="83" spans="1:64" ht="15">
      <c r="A83" s="64" t="s">
        <v>285</v>
      </c>
      <c r="B83" s="64" t="s">
        <v>306</v>
      </c>
      <c r="C83" s="65"/>
      <c r="D83" s="66"/>
      <c r="E83" s="67"/>
      <c r="F83" s="68"/>
      <c r="G83" s="65"/>
      <c r="H83" s="69"/>
      <c r="I83" s="70"/>
      <c r="J83" s="70"/>
      <c r="K83" s="34" t="s">
        <v>65</v>
      </c>
      <c r="L83" s="77">
        <v>119</v>
      </c>
      <c r="M83" s="77"/>
      <c r="N83" s="72"/>
      <c r="O83" s="79" t="s">
        <v>506</v>
      </c>
      <c r="P83" s="81">
        <v>43780.55641203704</v>
      </c>
      <c r="Q83" s="79" t="s">
        <v>557</v>
      </c>
      <c r="R83" s="82" t="s">
        <v>682</v>
      </c>
      <c r="S83" s="79" t="s">
        <v>726</v>
      </c>
      <c r="T83" s="79" t="s">
        <v>746</v>
      </c>
      <c r="U83" s="79"/>
      <c r="V83" s="82" t="s">
        <v>951</v>
      </c>
      <c r="W83" s="81">
        <v>43780.55641203704</v>
      </c>
      <c r="X83" s="82" t="s">
        <v>1184</v>
      </c>
      <c r="Y83" s="79"/>
      <c r="Z83" s="79"/>
      <c r="AA83" s="85" t="s">
        <v>1494</v>
      </c>
      <c r="AB83" s="79"/>
      <c r="AC83" s="79" t="b">
        <v>0</v>
      </c>
      <c r="AD83" s="79">
        <v>0</v>
      </c>
      <c r="AE83" s="85" t="s">
        <v>1737</v>
      </c>
      <c r="AF83" s="79" t="b">
        <v>1</v>
      </c>
      <c r="AG83" s="79" t="s">
        <v>1751</v>
      </c>
      <c r="AH83" s="79"/>
      <c r="AI83" s="85" t="s">
        <v>1765</v>
      </c>
      <c r="AJ83" s="79" t="b">
        <v>0</v>
      </c>
      <c r="AK83" s="79">
        <v>4</v>
      </c>
      <c r="AL83" s="85" t="s">
        <v>1517</v>
      </c>
      <c r="AM83" s="79" t="s">
        <v>1772</v>
      </c>
      <c r="AN83" s="79" t="b">
        <v>0</v>
      </c>
      <c r="AO83" s="85" t="s">
        <v>1517</v>
      </c>
      <c r="AP83" s="79" t="s">
        <v>176</v>
      </c>
      <c r="AQ83" s="79">
        <v>0</v>
      </c>
      <c r="AR83" s="79">
        <v>0</v>
      </c>
      <c r="AS83" s="79"/>
      <c r="AT83" s="79"/>
      <c r="AU83" s="79"/>
      <c r="AV83" s="79"/>
      <c r="AW83" s="79"/>
      <c r="AX83" s="79"/>
      <c r="AY83" s="79"/>
      <c r="AZ83" s="79"/>
      <c r="BA83">
        <v>1</v>
      </c>
      <c r="BB83" s="78" t="str">
        <f>REPLACE(INDEX(GroupVertices[Group],MATCH(Edges25[[#This Row],[Vertex 1]],GroupVertices[Vertex],0)),1,1,"")</f>
        <v>16</v>
      </c>
      <c r="BC83" s="78" t="str">
        <f>REPLACE(INDEX(GroupVertices[Group],MATCH(Edges25[[#This Row],[Vertex 2]],GroupVertices[Vertex],0)),1,1,"")</f>
        <v>16</v>
      </c>
      <c r="BD83" s="48">
        <v>1</v>
      </c>
      <c r="BE83" s="49">
        <v>5.2631578947368425</v>
      </c>
      <c r="BF83" s="48">
        <v>0</v>
      </c>
      <c r="BG83" s="49">
        <v>0</v>
      </c>
      <c r="BH83" s="48">
        <v>0</v>
      </c>
      <c r="BI83" s="49">
        <v>0</v>
      </c>
      <c r="BJ83" s="48">
        <v>18</v>
      </c>
      <c r="BK83" s="49">
        <v>94.73684210526316</v>
      </c>
      <c r="BL83" s="48">
        <v>19</v>
      </c>
    </row>
    <row r="84" spans="1:64" ht="15">
      <c r="A84" s="64" t="s">
        <v>286</v>
      </c>
      <c r="B84" s="64" t="s">
        <v>286</v>
      </c>
      <c r="C84" s="65"/>
      <c r="D84" s="66"/>
      <c r="E84" s="67"/>
      <c r="F84" s="68"/>
      <c r="G84" s="65"/>
      <c r="H84" s="69"/>
      <c r="I84" s="70"/>
      <c r="J84" s="70"/>
      <c r="K84" s="34" t="s">
        <v>65</v>
      </c>
      <c r="L84" s="77">
        <v>120</v>
      </c>
      <c r="M84" s="77"/>
      <c r="N84" s="72"/>
      <c r="O84" s="79" t="s">
        <v>176</v>
      </c>
      <c r="P84" s="81">
        <v>43780.58358796296</v>
      </c>
      <c r="Q84" s="79" t="s">
        <v>558</v>
      </c>
      <c r="R84" s="82" t="s">
        <v>683</v>
      </c>
      <c r="S84" s="79" t="s">
        <v>722</v>
      </c>
      <c r="T84" s="79" t="s">
        <v>764</v>
      </c>
      <c r="U84" s="82" t="s">
        <v>849</v>
      </c>
      <c r="V84" s="82" t="s">
        <v>849</v>
      </c>
      <c r="W84" s="81">
        <v>43780.58358796296</v>
      </c>
      <c r="X84" s="82" t="s">
        <v>1185</v>
      </c>
      <c r="Y84" s="79"/>
      <c r="Z84" s="79"/>
      <c r="AA84" s="85" t="s">
        <v>1495</v>
      </c>
      <c r="AB84" s="79"/>
      <c r="AC84" s="79" t="b">
        <v>0</v>
      </c>
      <c r="AD84" s="79">
        <v>0</v>
      </c>
      <c r="AE84" s="85" t="s">
        <v>1737</v>
      </c>
      <c r="AF84" s="79" t="b">
        <v>0</v>
      </c>
      <c r="AG84" s="79" t="s">
        <v>1751</v>
      </c>
      <c r="AH84" s="79"/>
      <c r="AI84" s="85" t="s">
        <v>1737</v>
      </c>
      <c r="AJ84" s="79" t="b">
        <v>0</v>
      </c>
      <c r="AK84" s="79">
        <v>0</v>
      </c>
      <c r="AL84" s="85" t="s">
        <v>1737</v>
      </c>
      <c r="AM84" s="79" t="s">
        <v>1779</v>
      </c>
      <c r="AN84" s="79" t="b">
        <v>0</v>
      </c>
      <c r="AO84" s="85" t="s">
        <v>1495</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9</v>
      </c>
      <c r="BK84" s="49">
        <v>100</v>
      </c>
      <c r="BL84" s="48">
        <v>9</v>
      </c>
    </row>
    <row r="85" spans="1:64" ht="15">
      <c r="A85" s="64" t="s">
        <v>287</v>
      </c>
      <c r="B85" s="64" t="s">
        <v>306</v>
      </c>
      <c r="C85" s="65"/>
      <c r="D85" s="66"/>
      <c r="E85" s="67"/>
      <c r="F85" s="68"/>
      <c r="G85" s="65"/>
      <c r="H85" s="69"/>
      <c r="I85" s="70"/>
      <c r="J85" s="70"/>
      <c r="K85" s="34" t="s">
        <v>65</v>
      </c>
      <c r="L85" s="77">
        <v>121</v>
      </c>
      <c r="M85" s="77"/>
      <c r="N85" s="72"/>
      <c r="O85" s="79" t="s">
        <v>506</v>
      </c>
      <c r="P85" s="81">
        <v>43780.6346412037</v>
      </c>
      <c r="Q85" s="79" t="s">
        <v>557</v>
      </c>
      <c r="R85" s="82" t="s">
        <v>682</v>
      </c>
      <c r="S85" s="79" t="s">
        <v>726</v>
      </c>
      <c r="T85" s="79" t="s">
        <v>746</v>
      </c>
      <c r="U85" s="79"/>
      <c r="V85" s="82" t="s">
        <v>952</v>
      </c>
      <c r="W85" s="81">
        <v>43780.6346412037</v>
      </c>
      <c r="X85" s="82" t="s">
        <v>1186</v>
      </c>
      <c r="Y85" s="79"/>
      <c r="Z85" s="79"/>
      <c r="AA85" s="85" t="s">
        <v>1496</v>
      </c>
      <c r="AB85" s="79"/>
      <c r="AC85" s="79" t="b">
        <v>0</v>
      </c>
      <c r="AD85" s="79">
        <v>0</v>
      </c>
      <c r="AE85" s="85" t="s">
        <v>1737</v>
      </c>
      <c r="AF85" s="79" t="b">
        <v>1</v>
      </c>
      <c r="AG85" s="79" t="s">
        <v>1751</v>
      </c>
      <c r="AH85" s="79"/>
      <c r="AI85" s="85" t="s">
        <v>1765</v>
      </c>
      <c r="AJ85" s="79" t="b">
        <v>0</v>
      </c>
      <c r="AK85" s="79">
        <v>4</v>
      </c>
      <c r="AL85" s="85" t="s">
        <v>1517</v>
      </c>
      <c r="AM85" s="79" t="s">
        <v>1773</v>
      </c>
      <c r="AN85" s="79" t="b">
        <v>0</v>
      </c>
      <c r="AO85" s="85" t="s">
        <v>1517</v>
      </c>
      <c r="AP85" s="79" t="s">
        <v>176</v>
      </c>
      <c r="AQ85" s="79">
        <v>0</v>
      </c>
      <c r="AR85" s="79">
        <v>0</v>
      </c>
      <c r="AS85" s="79"/>
      <c r="AT85" s="79"/>
      <c r="AU85" s="79"/>
      <c r="AV85" s="79"/>
      <c r="AW85" s="79"/>
      <c r="AX85" s="79"/>
      <c r="AY85" s="79"/>
      <c r="AZ85" s="79"/>
      <c r="BA85">
        <v>1</v>
      </c>
      <c r="BB85" s="78" t="str">
        <f>REPLACE(INDEX(GroupVertices[Group],MATCH(Edges25[[#This Row],[Vertex 1]],GroupVertices[Vertex],0)),1,1,"")</f>
        <v>16</v>
      </c>
      <c r="BC85" s="78" t="str">
        <f>REPLACE(INDEX(GroupVertices[Group],MATCH(Edges25[[#This Row],[Vertex 2]],GroupVertices[Vertex],0)),1,1,"")</f>
        <v>16</v>
      </c>
      <c r="BD85" s="48">
        <v>1</v>
      </c>
      <c r="BE85" s="49">
        <v>5.2631578947368425</v>
      </c>
      <c r="BF85" s="48">
        <v>0</v>
      </c>
      <c r="BG85" s="49">
        <v>0</v>
      </c>
      <c r="BH85" s="48">
        <v>0</v>
      </c>
      <c r="BI85" s="49">
        <v>0</v>
      </c>
      <c r="BJ85" s="48">
        <v>18</v>
      </c>
      <c r="BK85" s="49">
        <v>94.73684210526316</v>
      </c>
      <c r="BL85" s="48">
        <v>19</v>
      </c>
    </row>
    <row r="86" spans="1:64" ht="15">
      <c r="A86" s="64" t="s">
        <v>288</v>
      </c>
      <c r="B86" s="64" t="s">
        <v>359</v>
      </c>
      <c r="C86" s="65"/>
      <c r="D86" s="66"/>
      <c r="E86" s="67"/>
      <c r="F86" s="68"/>
      <c r="G86" s="65"/>
      <c r="H86" s="69"/>
      <c r="I86" s="70"/>
      <c r="J86" s="70"/>
      <c r="K86" s="34" t="s">
        <v>65</v>
      </c>
      <c r="L86" s="77">
        <v>122</v>
      </c>
      <c r="M86" s="77"/>
      <c r="N86" s="72"/>
      <c r="O86" s="79" t="s">
        <v>506</v>
      </c>
      <c r="P86" s="81">
        <v>43780.71696759259</v>
      </c>
      <c r="Q86" s="79" t="s">
        <v>556</v>
      </c>
      <c r="R86" s="82" t="s">
        <v>682</v>
      </c>
      <c r="S86" s="79" t="s">
        <v>726</v>
      </c>
      <c r="T86" s="79" t="s">
        <v>772</v>
      </c>
      <c r="U86" s="79"/>
      <c r="V86" s="82" t="s">
        <v>894</v>
      </c>
      <c r="W86" s="81">
        <v>43780.71696759259</v>
      </c>
      <c r="X86" s="82" t="s">
        <v>1187</v>
      </c>
      <c r="Y86" s="79"/>
      <c r="Z86" s="79"/>
      <c r="AA86" s="85" t="s">
        <v>1497</v>
      </c>
      <c r="AB86" s="79"/>
      <c r="AC86" s="79" t="b">
        <v>0</v>
      </c>
      <c r="AD86" s="79">
        <v>0</v>
      </c>
      <c r="AE86" s="85" t="s">
        <v>1737</v>
      </c>
      <c r="AF86" s="79" t="b">
        <v>1</v>
      </c>
      <c r="AG86" s="79" t="s">
        <v>1751</v>
      </c>
      <c r="AH86" s="79"/>
      <c r="AI86" s="85" t="s">
        <v>1765</v>
      </c>
      <c r="AJ86" s="79" t="b">
        <v>0</v>
      </c>
      <c r="AK86" s="79">
        <v>19</v>
      </c>
      <c r="AL86" s="85" t="s">
        <v>1584</v>
      </c>
      <c r="AM86" s="79" t="s">
        <v>1773</v>
      </c>
      <c r="AN86" s="79" t="b">
        <v>0</v>
      </c>
      <c r="AO86" s="85" t="s">
        <v>1584</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v>3</v>
      </c>
      <c r="BE86" s="49">
        <v>16.666666666666668</v>
      </c>
      <c r="BF86" s="48">
        <v>0</v>
      </c>
      <c r="BG86" s="49">
        <v>0</v>
      </c>
      <c r="BH86" s="48">
        <v>0</v>
      </c>
      <c r="BI86" s="49">
        <v>0</v>
      </c>
      <c r="BJ86" s="48">
        <v>15</v>
      </c>
      <c r="BK86" s="49">
        <v>83.33333333333333</v>
      </c>
      <c r="BL86" s="48">
        <v>18</v>
      </c>
    </row>
    <row r="87" spans="1:64" ht="15">
      <c r="A87" s="64" t="s">
        <v>289</v>
      </c>
      <c r="B87" s="64" t="s">
        <v>482</v>
      </c>
      <c r="C87" s="65"/>
      <c r="D87" s="66"/>
      <c r="E87" s="67"/>
      <c r="F87" s="68"/>
      <c r="G87" s="65"/>
      <c r="H87" s="69"/>
      <c r="I87" s="70"/>
      <c r="J87" s="70"/>
      <c r="K87" s="34" t="s">
        <v>65</v>
      </c>
      <c r="L87" s="77">
        <v>123</v>
      </c>
      <c r="M87" s="77"/>
      <c r="N87" s="72"/>
      <c r="O87" s="79" t="s">
        <v>506</v>
      </c>
      <c r="P87" s="81">
        <v>43781.06681712963</v>
      </c>
      <c r="Q87" s="79" t="s">
        <v>559</v>
      </c>
      <c r="R87" s="82" t="s">
        <v>684</v>
      </c>
      <c r="S87" s="79" t="s">
        <v>727</v>
      </c>
      <c r="T87" s="79" t="s">
        <v>773</v>
      </c>
      <c r="U87" s="79"/>
      <c r="V87" s="82" t="s">
        <v>953</v>
      </c>
      <c r="W87" s="81">
        <v>43781.06681712963</v>
      </c>
      <c r="X87" s="82" t="s">
        <v>1188</v>
      </c>
      <c r="Y87" s="79"/>
      <c r="Z87" s="79"/>
      <c r="AA87" s="85" t="s">
        <v>1498</v>
      </c>
      <c r="AB87" s="79"/>
      <c r="AC87" s="79" t="b">
        <v>0</v>
      </c>
      <c r="AD87" s="79">
        <v>0</v>
      </c>
      <c r="AE87" s="85" t="s">
        <v>1737</v>
      </c>
      <c r="AF87" s="79" t="b">
        <v>0</v>
      </c>
      <c r="AG87" s="79" t="s">
        <v>1751</v>
      </c>
      <c r="AH87" s="79"/>
      <c r="AI87" s="85" t="s">
        <v>1737</v>
      </c>
      <c r="AJ87" s="79" t="b">
        <v>0</v>
      </c>
      <c r="AK87" s="79">
        <v>0</v>
      </c>
      <c r="AL87" s="85" t="s">
        <v>1737</v>
      </c>
      <c r="AM87" s="79" t="s">
        <v>1782</v>
      </c>
      <c r="AN87" s="79" t="b">
        <v>0</v>
      </c>
      <c r="AO87" s="85" t="s">
        <v>1498</v>
      </c>
      <c r="AP87" s="79" t="s">
        <v>176</v>
      </c>
      <c r="AQ87" s="79">
        <v>0</v>
      </c>
      <c r="AR87" s="79">
        <v>0</v>
      </c>
      <c r="AS87" s="79"/>
      <c r="AT87" s="79"/>
      <c r="AU87" s="79"/>
      <c r="AV87" s="79"/>
      <c r="AW87" s="79"/>
      <c r="AX87" s="79"/>
      <c r="AY87" s="79"/>
      <c r="AZ87" s="79"/>
      <c r="BA87">
        <v>1</v>
      </c>
      <c r="BB87" s="78" t="str">
        <f>REPLACE(INDEX(GroupVertices[Group],MATCH(Edges25[[#This Row],[Vertex 1]],GroupVertices[Vertex],0)),1,1,"")</f>
        <v>34</v>
      </c>
      <c r="BC87" s="78" t="str">
        <f>REPLACE(INDEX(GroupVertices[Group],MATCH(Edges25[[#This Row],[Vertex 2]],GroupVertices[Vertex],0)),1,1,"")</f>
        <v>34</v>
      </c>
      <c r="BD87" s="48">
        <v>0</v>
      </c>
      <c r="BE87" s="49">
        <v>0</v>
      </c>
      <c r="BF87" s="48">
        <v>0</v>
      </c>
      <c r="BG87" s="49">
        <v>0</v>
      </c>
      <c r="BH87" s="48">
        <v>0</v>
      </c>
      <c r="BI87" s="49">
        <v>0</v>
      </c>
      <c r="BJ87" s="48">
        <v>14</v>
      </c>
      <c r="BK87" s="49">
        <v>100</v>
      </c>
      <c r="BL87" s="48">
        <v>14</v>
      </c>
    </row>
    <row r="88" spans="1:64" ht="15">
      <c r="A88" s="64" t="s">
        <v>289</v>
      </c>
      <c r="B88" s="64" t="s">
        <v>289</v>
      </c>
      <c r="C88" s="65"/>
      <c r="D88" s="66"/>
      <c r="E88" s="67"/>
      <c r="F88" s="68"/>
      <c r="G88" s="65"/>
      <c r="H88" s="69"/>
      <c r="I88" s="70"/>
      <c r="J88" s="70"/>
      <c r="K88" s="34" t="s">
        <v>65</v>
      </c>
      <c r="L88" s="77">
        <v>124</v>
      </c>
      <c r="M88" s="77"/>
      <c r="N88" s="72"/>
      <c r="O88" s="79" t="s">
        <v>176</v>
      </c>
      <c r="P88" s="81">
        <v>43778.71986111111</v>
      </c>
      <c r="Q88" s="79" t="s">
        <v>560</v>
      </c>
      <c r="R88" s="82" t="s">
        <v>684</v>
      </c>
      <c r="S88" s="79" t="s">
        <v>727</v>
      </c>
      <c r="T88" s="79" t="s">
        <v>774</v>
      </c>
      <c r="U88" s="79"/>
      <c r="V88" s="82" t="s">
        <v>953</v>
      </c>
      <c r="W88" s="81">
        <v>43778.71986111111</v>
      </c>
      <c r="X88" s="82" t="s">
        <v>1189</v>
      </c>
      <c r="Y88" s="79"/>
      <c r="Z88" s="79"/>
      <c r="AA88" s="85" t="s">
        <v>1499</v>
      </c>
      <c r="AB88" s="79"/>
      <c r="AC88" s="79" t="b">
        <v>0</v>
      </c>
      <c r="AD88" s="79">
        <v>0</v>
      </c>
      <c r="AE88" s="85" t="s">
        <v>1737</v>
      </c>
      <c r="AF88" s="79" t="b">
        <v>0</v>
      </c>
      <c r="AG88" s="79" t="s">
        <v>1751</v>
      </c>
      <c r="AH88" s="79"/>
      <c r="AI88" s="85" t="s">
        <v>1737</v>
      </c>
      <c r="AJ88" s="79" t="b">
        <v>0</v>
      </c>
      <c r="AK88" s="79">
        <v>0</v>
      </c>
      <c r="AL88" s="85" t="s">
        <v>1737</v>
      </c>
      <c r="AM88" s="79" t="s">
        <v>1782</v>
      </c>
      <c r="AN88" s="79" t="b">
        <v>0</v>
      </c>
      <c r="AO88" s="85" t="s">
        <v>1499</v>
      </c>
      <c r="AP88" s="79" t="s">
        <v>176</v>
      </c>
      <c r="AQ88" s="79">
        <v>0</v>
      </c>
      <c r="AR88" s="79">
        <v>0</v>
      </c>
      <c r="AS88" s="79"/>
      <c r="AT88" s="79"/>
      <c r="AU88" s="79"/>
      <c r="AV88" s="79"/>
      <c r="AW88" s="79"/>
      <c r="AX88" s="79"/>
      <c r="AY88" s="79"/>
      <c r="AZ88" s="79"/>
      <c r="BA88">
        <v>1</v>
      </c>
      <c r="BB88" s="78" t="str">
        <f>REPLACE(INDEX(GroupVertices[Group],MATCH(Edges25[[#This Row],[Vertex 1]],GroupVertices[Vertex],0)),1,1,"")</f>
        <v>34</v>
      </c>
      <c r="BC88" s="78" t="str">
        <f>REPLACE(INDEX(GroupVertices[Group],MATCH(Edges25[[#This Row],[Vertex 2]],GroupVertices[Vertex],0)),1,1,"")</f>
        <v>34</v>
      </c>
      <c r="BD88" s="48">
        <v>0</v>
      </c>
      <c r="BE88" s="49">
        <v>0</v>
      </c>
      <c r="BF88" s="48">
        <v>0</v>
      </c>
      <c r="BG88" s="49">
        <v>0</v>
      </c>
      <c r="BH88" s="48">
        <v>0</v>
      </c>
      <c r="BI88" s="49">
        <v>0</v>
      </c>
      <c r="BJ88" s="48">
        <v>10</v>
      </c>
      <c r="BK88" s="49">
        <v>100</v>
      </c>
      <c r="BL88" s="48">
        <v>10</v>
      </c>
    </row>
    <row r="89" spans="1:64" ht="15">
      <c r="A89" s="64" t="s">
        <v>290</v>
      </c>
      <c r="B89" s="64" t="s">
        <v>403</v>
      </c>
      <c r="C89" s="65"/>
      <c r="D89" s="66"/>
      <c r="E89" s="67"/>
      <c r="F89" s="68"/>
      <c r="G89" s="65"/>
      <c r="H89" s="69"/>
      <c r="I89" s="70"/>
      <c r="J89" s="70"/>
      <c r="K89" s="34" t="s">
        <v>65</v>
      </c>
      <c r="L89" s="77">
        <v>125</v>
      </c>
      <c r="M89" s="77"/>
      <c r="N89" s="72"/>
      <c r="O89" s="79" t="s">
        <v>506</v>
      </c>
      <c r="P89" s="81">
        <v>43781.08335648148</v>
      </c>
      <c r="Q89" s="79" t="s">
        <v>561</v>
      </c>
      <c r="R89" s="79"/>
      <c r="S89" s="79"/>
      <c r="T89" s="79"/>
      <c r="U89" s="79"/>
      <c r="V89" s="82" t="s">
        <v>954</v>
      </c>
      <c r="W89" s="81">
        <v>43781.08335648148</v>
      </c>
      <c r="X89" s="82" t="s">
        <v>1190</v>
      </c>
      <c r="Y89" s="79"/>
      <c r="Z89" s="79"/>
      <c r="AA89" s="85" t="s">
        <v>1500</v>
      </c>
      <c r="AB89" s="79"/>
      <c r="AC89" s="79" t="b">
        <v>0</v>
      </c>
      <c r="AD89" s="79">
        <v>0</v>
      </c>
      <c r="AE89" s="85" t="s">
        <v>1737</v>
      </c>
      <c r="AF89" s="79" t="b">
        <v>0</v>
      </c>
      <c r="AG89" s="79" t="s">
        <v>1751</v>
      </c>
      <c r="AH89" s="79"/>
      <c r="AI89" s="85" t="s">
        <v>1737</v>
      </c>
      <c r="AJ89" s="79" t="b">
        <v>0</v>
      </c>
      <c r="AK89" s="79">
        <v>3</v>
      </c>
      <c r="AL89" s="85" t="s">
        <v>1634</v>
      </c>
      <c r="AM89" s="79" t="s">
        <v>1773</v>
      </c>
      <c r="AN89" s="79" t="b">
        <v>0</v>
      </c>
      <c r="AO89" s="85" t="s">
        <v>1634</v>
      </c>
      <c r="AP89" s="79" t="s">
        <v>176</v>
      </c>
      <c r="AQ89" s="79">
        <v>0</v>
      </c>
      <c r="AR89" s="79">
        <v>0</v>
      </c>
      <c r="AS89" s="79"/>
      <c r="AT89" s="79"/>
      <c r="AU89" s="79"/>
      <c r="AV89" s="79"/>
      <c r="AW89" s="79"/>
      <c r="AX89" s="79"/>
      <c r="AY89" s="79"/>
      <c r="AZ89" s="79"/>
      <c r="BA89">
        <v>1</v>
      </c>
      <c r="BB89" s="78" t="str">
        <f>REPLACE(INDEX(GroupVertices[Group],MATCH(Edges25[[#This Row],[Vertex 1]],GroupVertices[Vertex],0)),1,1,"")</f>
        <v>6</v>
      </c>
      <c r="BC89" s="78" t="str">
        <f>REPLACE(INDEX(GroupVertices[Group],MATCH(Edges25[[#This Row],[Vertex 2]],GroupVertices[Vertex],0)),1,1,"")</f>
        <v>6</v>
      </c>
      <c r="BD89" s="48">
        <v>0</v>
      </c>
      <c r="BE89" s="49">
        <v>0</v>
      </c>
      <c r="BF89" s="48">
        <v>1</v>
      </c>
      <c r="BG89" s="49">
        <v>4.761904761904762</v>
      </c>
      <c r="BH89" s="48">
        <v>0</v>
      </c>
      <c r="BI89" s="49">
        <v>0</v>
      </c>
      <c r="BJ89" s="48">
        <v>20</v>
      </c>
      <c r="BK89" s="49">
        <v>95.23809523809524</v>
      </c>
      <c r="BL89" s="48">
        <v>21</v>
      </c>
    </row>
    <row r="90" spans="1:64" ht="15">
      <c r="A90" s="64" t="s">
        <v>291</v>
      </c>
      <c r="B90" s="64" t="s">
        <v>291</v>
      </c>
      <c r="C90" s="65"/>
      <c r="D90" s="66"/>
      <c r="E90" s="67"/>
      <c r="F90" s="68"/>
      <c r="G90" s="65"/>
      <c r="H90" s="69"/>
      <c r="I90" s="70"/>
      <c r="J90" s="70"/>
      <c r="K90" s="34" t="s">
        <v>65</v>
      </c>
      <c r="L90" s="77">
        <v>126</v>
      </c>
      <c r="M90" s="77"/>
      <c r="N90" s="72"/>
      <c r="O90" s="79" t="s">
        <v>176</v>
      </c>
      <c r="P90" s="81">
        <v>43781.12652777778</v>
      </c>
      <c r="Q90" s="79" t="s">
        <v>562</v>
      </c>
      <c r="R90" s="82" t="s">
        <v>685</v>
      </c>
      <c r="S90" s="79" t="s">
        <v>728</v>
      </c>
      <c r="T90" s="79" t="s">
        <v>775</v>
      </c>
      <c r="U90" s="79"/>
      <c r="V90" s="82" t="s">
        <v>955</v>
      </c>
      <c r="W90" s="81">
        <v>43781.12652777778</v>
      </c>
      <c r="X90" s="82" t="s">
        <v>1191</v>
      </c>
      <c r="Y90" s="79"/>
      <c r="Z90" s="79"/>
      <c r="AA90" s="85" t="s">
        <v>1501</v>
      </c>
      <c r="AB90" s="79"/>
      <c r="AC90" s="79" t="b">
        <v>0</v>
      </c>
      <c r="AD90" s="79">
        <v>0</v>
      </c>
      <c r="AE90" s="85" t="s">
        <v>1737</v>
      </c>
      <c r="AF90" s="79" t="b">
        <v>0</v>
      </c>
      <c r="AG90" s="79" t="s">
        <v>1751</v>
      </c>
      <c r="AH90" s="79"/>
      <c r="AI90" s="85" t="s">
        <v>1737</v>
      </c>
      <c r="AJ90" s="79" t="b">
        <v>0</v>
      </c>
      <c r="AK90" s="79">
        <v>0</v>
      </c>
      <c r="AL90" s="85" t="s">
        <v>1737</v>
      </c>
      <c r="AM90" s="79" t="s">
        <v>1784</v>
      </c>
      <c r="AN90" s="79" t="b">
        <v>0</v>
      </c>
      <c r="AO90" s="85" t="s">
        <v>1501</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2</v>
      </c>
      <c r="BE90" s="49">
        <v>9.090909090909092</v>
      </c>
      <c r="BF90" s="48">
        <v>0</v>
      </c>
      <c r="BG90" s="49">
        <v>0</v>
      </c>
      <c r="BH90" s="48">
        <v>0</v>
      </c>
      <c r="BI90" s="49">
        <v>0</v>
      </c>
      <c r="BJ90" s="48">
        <v>20</v>
      </c>
      <c r="BK90" s="49">
        <v>90.9090909090909</v>
      </c>
      <c r="BL90" s="48">
        <v>22</v>
      </c>
    </row>
    <row r="91" spans="1:64" ht="15">
      <c r="A91" s="64" t="s">
        <v>292</v>
      </c>
      <c r="B91" s="64" t="s">
        <v>403</v>
      </c>
      <c r="C91" s="65"/>
      <c r="D91" s="66"/>
      <c r="E91" s="67"/>
      <c r="F91" s="68"/>
      <c r="G91" s="65"/>
      <c r="H91" s="69"/>
      <c r="I91" s="70"/>
      <c r="J91" s="70"/>
      <c r="K91" s="34" t="s">
        <v>65</v>
      </c>
      <c r="L91" s="77">
        <v>127</v>
      </c>
      <c r="M91" s="77"/>
      <c r="N91" s="72"/>
      <c r="O91" s="79" t="s">
        <v>506</v>
      </c>
      <c r="P91" s="81">
        <v>43781.152280092596</v>
      </c>
      <c r="Q91" s="79" t="s">
        <v>561</v>
      </c>
      <c r="R91" s="79"/>
      <c r="S91" s="79"/>
      <c r="T91" s="79"/>
      <c r="U91" s="79"/>
      <c r="V91" s="82" t="s">
        <v>956</v>
      </c>
      <c r="W91" s="81">
        <v>43781.152280092596</v>
      </c>
      <c r="X91" s="82" t="s">
        <v>1192</v>
      </c>
      <c r="Y91" s="79"/>
      <c r="Z91" s="79"/>
      <c r="AA91" s="85" t="s">
        <v>1502</v>
      </c>
      <c r="AB91" s="79"/>
      <c r="AC91" s="79" t="b">
        <v>0</v>
      </c>
      <c r="AD91" s="79">
        <v>0</v>
      </c>
      <c r="AE91" s="85" t="s">
        <v>1737</v>
      </c>
      <c r="AF91" s="79" t="b">
        <v>0</v>
      </c>
      <c r="AG91" s="79" t="s">
        <v>1751</v>
      </c>
      <c r="AH91" s="79"/>
      <c r="AI91" s="85" t="s">
        <v>1737</v>
      </c>
      <c r="AJ91" s="79" t="b">
        <v>0</v>
      </c>
      <c r="AK91" s="79">
        <v>3</v>
      </c>
      <c r="AL91" s="85" t="s">
        <v>1634</v>
      </c>
      <c r="AM91" s="79" t="s">
        <v>1775</v>
      </c>
      <c r="AN91" s="79" t="b">
        <v>0</v>
      </c>
      <c r="AO91" s="85" t="s">
        <v>1634</v>
      </c>
      <c r="AP91" s="79" t="s">
        <v>176</v>
      </c>
      <c r="AQ91" s="79">
        <v>0</v>
      </c>
      <c r="AR91" s="79">
        <v>0</v>
      </c>
      <c r="AS91" s="79"/>
      <c r="AT91" s="79"/>
      <c r="AU91" s="79"/>
      <c r="AV91" s="79"/>
      <c r="AW91" s="79"/>
      <c r="AX91" s="79"/>
      <c r="AY91" s="79"/>
      <c r="AZ91" s="79"/>
      <c r="BA91">
        <v>1</v>
      </c>
      <c r="BB91" s="78" t="str">
        <f>REPLACE(INDEX(GroupVertices[Group],MATCH(Edges25[[#This Row],[Vertex 1]],GroupVertices[Vertex],0)),1,1,"")</f>
        <v>6</v>
      </c>
      <c r="BC91" s="78" t="str">
        <f>REPLACE(INDEX(GroupVertices[Group],MATCH(Edges25[[#This Row],[Vertex 2]],GroupVertices[Vertex],0)),1,1,"")</f>
        <v>6</v>
      </c>
      <c r="BD91" s="48">
        <v>0</v>
      </c>
      <c r="BE91" s="49">
        <v>0</v>
      </c>
      <c r="BF91" s="48">
        <v>1</v>
      </c>
      <c r="BG91" s="49">
        <v>4.761904761904762</v>
      </c>
      <c r="BH91" s="48">
        <v>0</v>
      </c>
      <c r="BI91" s="49">
        <v>0</v>
      </c>
      <c r="BJ91" s="48">
        <v>20</v>
      </c>
      <c r="BK91" s="49">
        <v>95.23809523809524</v>
      </c>
      <c r="BL91" s="48">
        <v>21</v>
      </c>
    </row>
    <row r="92" spans="1:64" ht="15">
      <c r="A92" s="64" t="s">
        <v>293</v>
      </c>
      <c r="B92" s="64" t="s">
        <v>483</v>
      </c>
      <c r="C92" s="65"/>
      <c r="D92" s="66"/>
      <c r="E92" s="67"/>
      <c r="F92" s="68"/>
      <c r="G92" s="65"/>
      <c r="H92" s="69"/>
      <c r="I92" s="70"/>
      <c r="J92" s="70"/>
      <c r="K92" s="34" t="s">
        <v>65</v>
      </c>
      <c r="L92" s="77">
        <v>128</v>
      </c>
      <c r="M92" s="77"/>
      <c r="N92" s="72"/>
      <c r="O92" s="79" t="s">
        <v>506</v>
      </c>
      <c r="P92" s="81">
        <v>43781.25791666667</v>
      </c>
      <c r="Q92" s="79" t="s">
        <v>563</v>
      </c>
      <c r="R92" s="79"/>
      <c r="S92" s="79"/>
      <c r="T92" s="79" t="s">
        <v>776</v>
      </c>
      <c r="U92" s="79"/>
      <c r="V92" s="82" t="s">
        <v>894</v>
      </c>
      <c r="W92" s="81">
        <v>43781.25791666667</v>
      </c>
      <c r="X92" s="82" t="s">
        <v>1193</v>
      </c>
      <c r="Y92" s="79"/>
      <c r="Z92" s="79"/>
      <c r="AA92" s="85" t="s">
        <v>1503</v>
      </c>
      <c r="AB92" s="79"/>
      <c r="AC92" s="79" t="b">
        <v>0</v>
      </c>
      <c r="AD92" s="79">
        <v>0</v>
      </c>
      <c r="AE92" s="85" t="s">
        <v>1737</v>
      </c>
      <c r="AF92" s="79" t="b">
        <v>0</v>
      </c>
      <c r="AG92" s="79" t="s">
        <v>1754</v>
      </c>
      <c r="AH92" s="79"/>
      <c r="AI92" s="85" t="s">
        <v>1737</v>
      </c>
      <c r="AJ92" s="79" t="b">
        <v>0</v>
      </c>
      <c r="AK92" s="79">
        <v>0</v>
      </c>
      <c r="AL92" s="85" t="s">
        <v>1737</v>
      </c>
      <c r="AM92" s="79" t="s">
        <v>1782</v>
      </c>
      <c r="AN92" s="79" t="b">
        <v>0</v>
      </c>
      <c r="AO92" s="85" t="s">
        <v>1503</v>
      </c>
      <c r="AP92" s="79" t="s">
        <v>176</v>
      </c>
      <c r="AQ92" s="79">
        <v>0</v>
      </c>
      <c r="AR92" s="79">
        <v>0</v>
      </c>
      <c r="AS92" s="79"/>
      <c r="AT92" s="79"/>
      <c r="AU92" s="79"/>
      <c r="AV92" s="79"/>
      <c r="AW92" s="79"/>
      <c r="AX92" s="79"/>
      <c r="AY92" s="79"/>
      <c r="AZ92" s="79"/>
      <c r="BA92">
        <v>1</v>
      </c>
      <c r="BB92" s="78" t="str">
        <f>REPLACE(INDEX(GroupVertices[Group],MATCH(Edges25[[#This Row],[Vertex 1]],GroupVertices[Vertex],0)),1,1,"")</f>
        <v>33</v>
      </c>
      <c r="BC92" s="78" t="str">
        <f>REPLACE(INDEX(GroupVertices[Group],MATCH(Edges25[[#This Row],[Vertex 2]],GroupVertices[Vertex],0)),1,1,"")</f>
        <v>33</v>
      </c>
      <c r="BD92" s="48">
        <v>0</v>
      </c>
      <c r="BE92" s="49">
        <v>0</v>
      </c>
      <c r="BF92" s="48">
        <v>0</v>
      </c>
      <c r="BG92" s="49">
        <v>0</v>
      </c>
      <c r="BH92" s="48">
        <v>0</v>
      </c>
      <c r="BI92" s="49">
        <v>0</v>
      </c>
      <c r="BJ92" s="48">
        <v>16</v>
      </c>
      <c r="BK92" s="49">
        <v>100</v>
      </c>
      <c r="BL92" s="48">
        <v>16</v>
      </c>
    </row>
    <row r="93" spans="1:64" ht="15">
      <c r="A93" s="64" t="s">
        <v>294</v>
      </c>
      <c r="B93" s="64" t="s">
        <v>359</v>
      </c>
      <c r="C93" s="65"/>
      <c r="D93" s="66"/>
      <c r="E93" s="67"/>
      <c r="F93" s="68"/>
      <c r="G93" s="65"/>
      <c r="H93" s="69"/>
      <c r="I93" s="70"/>
      <c r="J93" s="70"/>
      <c r="K93" s="34" t="s">
        <v>65</v>
      </c>
      <c r="L93" s="77">
        <v>129</v>
      </c>
      <c r="M93" s="77"/>
      <c r="N93" s="72"/>
      <c r="O93" s="79" t="s">
        <v>506</v>
      </c>
      <c r="P93" s="81">
        <v>43781.3709375</v>
      </c>
      <c r="Q93" s="79" t="s">
        <v>556</v>
      </c>
      <c r="R93" s="82" t="s">
        <v>682</v>
      </c>
      <c r="S93" s="79" t="s">
        <v>726</v>
      </c>
      <c r="T93" s="79" t="s">
        <v>772</v>
      </c>
      <c r="U93" s="79"/>
      <c r="V93" s="82" t="s">
        <v>957</v>
      </c>
      <c r="W93" s="81">
        <v>43781.3709375</v>
      </c>
      <c r="X93" s="82" t="s">
        <v>1194</v>
      </c>
      <c r="Y93" s="79"/>
      <c r="Z93" s="79"/>
      <c r="AA93" s="85" t="s">
        <v>1504</v>
      </c>
      <c r="AB93" s="79"/>
      <c r="AC93" s="79" t="b">
        <v>0</v>
      </c>
      <c r="AD93" s="79">
        <v>0</v>
      </c>
      <c r="AE93" s="85" t="s">
        <v>1737</v>
      </c>
      <c r="AF93" s="79" t="b">
        <v>1</v>
      </c>
      <c r="AG93" s="79" t="s">
        <v>1751</v>
      </c>
      <c r="AH93" s="79"/>
      <c r="AI93" s="85" t="s">
        <v>1765</v>
      </c>
      <c r="AJ93" s="79" t="b">
        <v>0</v>
      </c>
      <c r="AK93" s="79">
        <v>19</v>
      </c>
      <c r="AL93" s="85" t="s">
        <v>1584</v>
      </c>
      <c r="AM93" s="79" t="s">
        <v>1772</v>
      </c>
      <c r="AN93" s="79" t="b">
        <v>0</v>
      </c>
      <c r="AO93" s="85" t="s">
        <v>1584</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3</v>
      </c>
      <c r="BE93" s="49">
        <v>16.666666666666668</v>
      </c>
      <c r="BF93" s="48">
        <v>0</v>
      </c>
      <c r="BG93" s="49">
        <v>0</v>
      </c>
      <c r="BH93" s="48">
        <v>0</v>
      </c>
      <c r="BI93" s="49">
        <v>0</v>
      </c>
      <c r="BJ93" s="48">
        <v>15</v>
      </c>
      <c r="BK93" s="49">
        <v>83.33333333333333</v>
      </c>
      <c r="BL93" s="48">
        <v>18</v>
      </c>
    </row>
    <row r="94" spans="1:64" ht="15">
      <c r="A94" s="64" t="s">
        <v>295</v>
      </c>
      <c r="B94" s="64" t="s">
        <v>359</v>
      </c>
      <c r="C94" s="65"/>
      <c r="D94" s="66"/>
      <c r="E94" s="67"/>
      <c r="F94" s="68"/>
      <c r="G94" s="65"/>
      <c r="H94" s="69"/>
      <c r="I94" s="70"/>
      <c r="J94" s="70"/>
      <c r="K94" s="34" t="s">
        <v>65</v>
      </c>
      <c r="L94" s="77">
        <v>130</v>
      </c>
      <c r="M94" s="77"/>
      <c r="N94" s="72"/>
      <c r="O94" s="79" t="s">
        <v>506</v>
      </c>
      <c r="P94" s="81">
        <v>43781.409791666665</v>
      </c>
      <c r="Q94" s="79" t="s">
        <v>556</v>
      </c>
      <c r="R94" s="82" t="s">
        <v>682</v>
      </c>
      <c r="S94" s="79" t="s">
        <v>726</v>
      </c>
      <c r="T94" s="79" t="s">
        <v>772</v>
      </c>
      <c r="U94" s="79"/>
      <c r="V94" s="82" t="s">
        <v>958</v>
      </c>
      <c r="W94" s="81">
        <v>43781.409791666665</v>
      </c>
      <c r="X94" s="82" t="s">
        <v>1195</v>
      </c>
      <c r="Y94" s="79"/>
      <c r="Z94" s="79"/>
      <c r="AA94" s="85" t="s">
        <v>1505</v>
      </c>
      <c r="AB94" s="79"/>
      <c r="AC94" s="79" t="b">
        <v>0</v>
      </c>
      <c r="AD94" s="79">
        <v>0</v>
      </c>
      <c r="AE94" s="85" t="s">
        <v>1737</v>
      </c>
      <c r="AF94" s="79" t="b">
        <v>1</v>
      </c>
      <c r="AG94" s="79" t="s">
        <v>1751</v>
      </c>
      <c r="AH94" s="79"/>
      <c r="AI94" s="85" t="s">
        <v>1765</v>
      </c>
      <c r="AJ94" s="79" t="b">
        <v>0</v>
      </c>
      <c r="AK94" s="79">
        <v>19</v>
      </c>
      <c r="AL94" s="85" t="s">
        <v>1584</v>
      </c>
      <c r="AM94" s="79" t="s">
        <v>1773</v>
      </c>
      <c r="AN94" s="79" t="b">
        <v>0</v>
      </c>
      <c r="AO94" s="85" t="s">
        <v>1584</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3</v>
      </c>
      <c r="BE94" s="49">
        <v>16.666666666666668</v>
      </c>
      <c r="BF94" s="48">
        <v>0</v>
      </c>
      <c r="BG94" s="49">
        <v>0</v>
      </c>
      <c r="BH94" s="48">
        <v>0</v>
      </c>
      <c r="BI94" s="49">
        <v>0</v>
      </c>
      <c r="BJ94" s="48">
        <v>15</v>
      </c>
      <c r="BK94" s="49">
        <v>83.33333333333333</v>
      </c>
      <c r="BL94" s="48">
        <v>18</v>
      </c>
    </row>
    <row r="95" spans="1:64" ht="15">
      <c r="A95" s="64" t="s">
        <v>296</v>
      </c>
      <c r="B95" s="64" t="s">
        <v>403</v>
      </c>
      <c r="C95" s="65"/>
      <c r="D95" s="66"/>
      <c r="E95" s="67"/>
      <c r="F95" s="68"/>
      <c r="G95" s="65"/>
      <c r="H95" s="69"/>
      <c r="I95" s="70"/>
      <c r="J95" s="70"/>
      <c r="K95" s="34" t="s">
        <v>65</v>
      </c>
      <c r="L95" s="77">
        <v>131</v>
      </c>
      <c r="M95" s="77"/>
      <c r="N95" s="72"/>
      <c r="O95" s="79" t="s">
        <v>506</v>
      </c>
      <c r="P95" s="81">
        <v>43781.48556712963</v>
      </c>
      <c r="Q95" s="79" t="s">
        <v>561</v>
      </c>
      <c r="R95" s="79"/>
      <c r="S95" s="79"/>
      <c r="T95" s="79"/>
      <c r="U95" s="79"/>
      <c r="V95" s="82" t="s">
        <v>959</v>
      </c>
      <c r="W95" s="81">
        <v>43781.48556712963</v>
      </c>
      <c r="X95" s="82" t="s">
        <v>1196</v>
      </c>
      <c r="Y95" s="79"/>
      <c r="Z95" s="79"/>
      <c r="AA95" s="85" t="s">
        <v>1506</v>
      </c>
      <c r="AB95" s="79"/>
      <c r="AC95" s="79" t="b">
        <v>0</v>
      </c>
      <c r="AD95" s="79">
        <v>0</v>
      </c>
      <c r="AE95" s="85" t="s">
        <v>1737</v>
      </c>
      <c r="AF95" s="79" t="b">
        <v>0</v>
      </c>
      <c r="AG95" s="79" t="s">
        <v>1751</v>
      </c>
      <c r="AH95" s="79"/>
      <c r="AI95" s="85" t="s">
        <v>1737</v>
      </c>
      <c r="AJ95" s="79" t="b">
        <v>0</v>
      </c>
      <c r="AK95" s="79">
        <v>3</v>
      </c>
      <c r="AL95" s="85" t="s">
        <v>1634</v>
      </c>
      <c r="AM95" s="79" t="s">
        <v>1782</v>
      </c>
      <c r="AN95" s="79" t="b">
        <v>0</v>
      </c>
      <c r="AO95" s="85" t="s">
        <v>1634</v>
      </c>
      <c r="AP95" s="79" t="s">
        <v>176</v>
      </c>
      <c r="AQ95" s="79">
        <v>0</v>
      </c>
      <c r="AR95" s="79">
        <v>0</v>
      </c>
      <c r="AS95" s="79"/>
      <c r="AT95" s="79"/>
      <c r="AU95" s="79"/>
      <c r="AV95" s="79"/>
      <c r="AW95" s="79"/>
      <c r="AX95" s="79"/>
      <c r="AY95" s="79"/>
      <c r="AZ95" s="79"/>
      <c r="BA95">
        <v>1</v>
      </c>
      <c r="BB95" s="78" t="str">
        <f>REPLACE(INDEX(GroupVertices[Group],MATCH(Edges25[[#This Row],[Vertex 1]],GroupVertices[Vertex],0)),1,1,"")</f>
        <v>6</v>
      </c>
      <c r="BC95" s="78" t="str">
        <f>REPLACE(INDEX(GroupVertices[Group],MATCH(Edges25[[#This Row],[Vertex 2]],GroupVertices[Vertex],0)),1,1,"")</f>
        <v>6</v>
      </c>
      <c r="BD95" s="48">
        <v>0</v>
      </c>
      <c r="BE95" s="49">
        <v>0</v>
      </c>
      <c r="BF95" s="48">
        <v>1</v>
      </c>
      <c r="BG95" s="49">
        <v>4.761904761904762</v>
      </c>
      <c r="BH95" s="48">
        <v>0</v>
      </c>
      <c r="BI95" s="49">
        <v>0</v>
      </c>
      <c r="BJ95" s="48">
        <v>20</v>
      </c>
      <c r="BK95" s="49">
        <v>95.23809523809524</v>
      </c>
      <c r="BL95" s="48">
        <v>21</v>
      </c>
    </row>
    <row r="96" spans="1:64" ht="15">
      <c r="A96" s="64" t="s">
        <v>297</v>
      </c>
      <c r="B96" s="64" t="s">
        <v>359</v>
      </c>
      <c r="C96" s="65"/>
      <c r="D96" s="66"/>
      <c r="E96" s="67"/>
      <c r="F96" s="68"/>
      <c r="G96" s="65"/>
      <c r="H96" s="69"/>
      <c r="I96" s="70"/>
      <c r="J96" s="70"/>
      <c r="K96" s="34" t="s">
        <v>65</v>
      </c>
      <c r="L96" s="77">
        <v>132</v>
      </c>
      <c r="M96" s="77"/>
      <c r="N96" s="72"/>
      <c r="O96" s="79" t="s">
        <v>506</v>
      </c>
      <c r="P96" s="81">
        <v>43780.34318287037</v>
      </c>
      <c r="Q96" s="79" t="s">
        <v>556</v>
      </c>
      <c r="R96" s="82" t="s">
        <v>682</v>
      </c>
      <c r="S96" s="79" t="s">
        <v>726</v>
      </c>
      <c r="T96" s="79" t="s">
        <v>772</v>
      </c>
      <c r="U96" s="79"/>
      <c r="V96" s="82" t="s">
        <v>960</v>
      </c>
      <c r="W96" s="81">
        <v>43780.34318287037</v>
      </c>
      <c r="X96" s="82" t="s">
        <v>1197</v>
      </c>
      <c r="Y96" s="79"/>
      <c r="Z96" s="79"/>
      <c r="AA96" s="85" t="s">
        <v>1507</v>
      </c>
      <c r="AB96" s="79"/>
      <c r="AC96" s="79" t="b">
        <v>0</v>
      </c>
      <c r="AD96" s="79">
        <v>0</v>
      </c>
      <c r="AE96" s="85" t="s">
        <v>1737</v>
      </c>
      <c r="AF96" s="79" t="b">
        <v>1</v>
      </c>
      <c r="AG96" s="79" t="s">
        <v>1751</v>
      </c>
      <c r="AH96" s="79"/>
      <c r="AI96" s="85" t="s">
        <v>1765</v>
      </c>
      <c r="AJ96" s="79" t="b">
        <v>0</v>
      </c>
      <c r="AK96" s="79">
        <v>11</v>
      </c>
      <c r="AL96" s="85" t="s">
        <v>1584</v>
      </c>
      <c r="AM96" s="79" t="s">
        <v>1785</v>
      </c>
      <c r="AN96" s="79" t="b">
        <v>0</v>
      </c>
      <c r="AO96" s="85" t="s">
        <v>1584</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v>3</v>
      </c>
      <c r="BE96" s="49">
        <v>16.666666666666668</v>
      </c>
      <c r="BF96" s="48">
        <v>0</v>
      </c>
      <c r="BG96" s="49">
        <v>0</v>
      </c>
      <c r="BH96" s="48">
        <v>0</v>
      </c>
      <c r="BI96" s="49">
        <v>0</v>
      </c>
      <c r="BJ96" s="48">
        <v>15</v>
      </c>
      <c r="BK96" s="49">
        <v>83.33333333333333</v>
      </c>
      <c r="BL96" s="48">
        <v>18</v>
      </c>
    </row>
    <row r="97" spans="1:64" ht="15">
      <c r="A97" s="64" t="s">
        <v>297</v>
      </c>
      <c r="B97" s="64" t="s">
        <v>338</v>
      </c>
      <c r="C97" s="65"/>
      <c r="D97" s="66"/>
      <c r="E97" s="67"/>
      <c r="F97" s="68"/>
      <c r="G97" s="65"/>
      <c r="H97" s="69"/>
      <c r="I97" s="70"/>
      <c r="J97" s="70"/>
      <c r="K97" s="34" t="s">
        <v>65</v>
      </c>
      <c r="L97" s="77">
        <v>133</v>
      </c>
      <c r="M97" s="77"/>
      <c r="N97" s="72"/>
      <c r="O97" s="79" t="s">
        <v>506</v>
      </c>
      <c r="P97" s="81">
        <v>43781.67655092593</v>
      </c>
      <c r="Q97" s="79" t="s">
        <v>564</v>
      </c>
      <c r="R97" s="82" t="s">
        <v>682</v>
      </c>
      <c r="S97" s="79" t="s">
        <v>726</v>
      </c>
      <c r="T97" s="79" t="s">
        <v>772</v>
      </c>
      <c r="U97" s="79"/>
      <c r="V97" s="82" t="s">
        <v>960</v>
      </c>
      <c r="W97" s="81">
        <v>43781.67655092593</v>
      </c>
      <c r="X97" s="82" t="s">
        <v>1198</v>
      </c>
      <c r="Y97" s="79"/>
      <c r="Z97" s="79"/>
      <c r="AA97" s="85" t="s">
        <v>1508</v>
      </c>
      <c r="AB97" s="79"/>
      <c r="AC97" s="79" t="b">
        <v>0</v>
      </c>
      <c r="AD97" s="79">
        <v>0</v>
      </c>
      <c r="AE97" s="85" t="s">
        <v>1737</v>
      </c>
      <c r="AF97" s="79" t="b">
        <v>1</v>
      </c>
      <c r="AG97" s="79" t="s">
        <v>1751</v>
      </c>
      <c r="AH97" s="79"/>
      <c r="AI97" s="85" t="s">
        <v>1765</v>
      </c>
      <c r="AJ97" s="79" t="b">
        <v>0</v>
      </c>
      <c r="AK97" s="79">
        <v>8</v>
      </c>
      <c r="AL97" s="85" t="s">
        <v>1555</v>
      </c>
      <c r="AM97" s="79" t="s">
        <v>1785</v>
      </c>
      <c r="AN97" s="79" t="b">
        <v>0</v>
      </c>
      <c r="AO97" s="85" t="s">
        <v>1555</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21</v>
      </c>
      <c r="BK97" s="49">
        <v>100</v>
      </c>
      <c r="BL97" s="48">
        <v>21</v>
      </c>
    </row>
    <row r="98" spans="1:64" ht="15">
      <c r="A98" s="64" t="s">
        <v>298</v>
      </c>
      <c r="B98" s="64" t="s">
        <v>338</v>
      </c>
      <c r="C98" s="65"/>
      <c r="D98" s="66"/>
      <c r="E98" s="67"/>
      <c r="F98" s="68"/>
      <c r="G98" s="65"/>
      <c r="H98" s="69"/>
      <c r="I98" s="70"/>
      <c r="J98" s="70"/>
      <c r="K98" s="34" t="s">
        <v>65</v>
      </c>
      <c r="L98" s="77">
        <v>134</v>
      </c>
      <c r="M98" s="77"/>
      <c r="N98" s="72"/>
      <c r="O98" s="79" t="s">
        <v>506</v>
      </c>
      <c r="P98" s="81">
        <v>43781.67847222222</v>
      </c>
      <c r="Q98" s="79" t="s">
        <v>564</v>
      </c>
      <c r="R98" s="82" t="s">
        <v>682</v>
      </c>
      <c r="S98" s="79" t="s">
        <v>726</v>
      </c>
      <c r="T98" s="79" t="s">
        <v>772</v>
      </c>
      <c r="U98" s="79"/>
      <c r="V98" s="82" t="s">
        <v>894</v>
      </c>
      <c r="W98" s="81">
        <v>43781.67847222222</v>
      </c>
      <c r="X98" s="82" t="s">
        <v>1199</v>
      </c>
      <c r="Y98" s="79"/>
      <c r="Z98" s="79"/>
      <c r="AA98" s="85" t="s">
        <v>1509</v>
      </c>
      <c r="AB98" s="79"/>
      <c r="AC98" s="79" t="b">
        <v>0</v>
      </c>
      <c r="AD98" s="79">
        <v>0</v>
      </c>
      <c r="AE98" s="85" t="s">
        <v>1737</v>
      </c>
      <c r="AF98" s="79" t="b">
        <v>1</v>
      </c>
      <c r="AG98" s="79" t="s">
        <v>1751</v>
      </c>
      <c r="AH98" s="79"/>
      <c r="AI98" s="85" t="s">
        <v>1765</v>
      </c>
      <c r="AJ98" s="79" t="b">
        <v>0</v>
      </c>
      <c r="AK98" s="79">
        <v>8</v>
      </c>
      <c r="AL98" s="85" t="s">
        <v>1555</v>
      </c>
      <c r="AM98" s="79" t="s">
        <v>1786</v>
      </c>
      <c r="AN98" s="79" t="b">
        <v>0</v>
      </c>
      <c r="AO98" s="85" t="s">
        <v>1555</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21</v>
      </c>
      <c r="BK98" s="49">
        <v>100</v>
      </c>
      <c r="BL98" s="48">
        <v>21</v>
      </c>
    </row>
    <row r="99" spans="1:64" ht="15">
      <c r="A99" s="64" t="s">
        <v>299</v>
      </c>
      <c r="B99" s="64" t="s">
        <v>338</v>
      </c>
      <c r="C99" s="65"/>
      <c r="D99" s="66"/>
      <c r="E99" s="67"/>
      <c r="F99" s="68"/>
      <c r="G99" s="65"/>
      <c r="H99" s="69"/>
      <c r="I99" s="70"/>
      <c r="J99" s="70"/>
      <c r="K99" s="34" t="s">
        <v>65</v>
      </c>
      <c r="L99" s="77">
        <v>135</v>
      </c>
      <c r="M99" s="77"/>
      <c r="N99" s="72"/>
      <c r="O99" s="79" t="s">
        <v>506</v>
      </c>
      <c r="P99" s="81">
        <v>43781.68074074074</v>
      </c>
      <c r="Q99" s="79" t="s">
        <v>564</v>
      </c>
      <c r="R99" s="82" t="s">
        <v>682</v>
      </c>
      <c r="S99" s="79" t="s">
        <v>726</v>
      </c>
      <c r="T99" s="79" t="s">
        <v>772</v>
      </c>
      <c r="U99" s="79"/>
      <c r="V99" s="82" t="s">
        <v>961</v>
      </c>
      <c r="W99" s="81">
        <v>43781.68074074074</v>
      </c>
      <c r="X99" s="82" t="s">
        <v>1200</v>
      </c>
      <c r="Y99" s="79"/>
      <c r="Z99" s="79"/>
      <c r="AA99" s="85" t="s">
        <v>1510</v>
      </c>
      <c r="AB99" s="79"/>
      <c r="AC99" s="79" t="b">
        <v>0</v>
      </c>
      <c r="AD99" s="79">
        <v>0</v>
      </c>
      <c r="AE99" s="85" t="s">
        <v>1737</v>
      </c>
      <c r="AF99" s="79" t="b">
        <v>1</v>
      </c>
      <c r="AG99" s="79" t="s">
        <v>1751</v>
      </c>
      <c r="AH99" s="79"/>
      <c r="AI99" s="85" t="s">
        <v>1765</v>
      </c>
      <c r="AJ99" s="79" t="b">
        <v>0</v>
      </c>
      <c r="AK99" s="79">
        <v>8</v>
      </c>
      <c r="AL99" s="85" t="s">
        <v>1555</v>
      </c>
      <c r="AM99" s="79" t="s">
        <v>1787</v>
      </c>
      <c r="AN99" s="79" t="b">
        <v>0</v>
      </c>
      <c r="AO99" s="85" t="s">
        <v>1555</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21</v>
      </c>
      <c r="BK99" s="49">
        <v>100</v>
      </c>
      <c r="BL99" s="48">
        <v>21</v>
      </c>
    </row>
    <row r="100" spans="1:64" ht="15">
      <c r="A100" s="64" t="s">
        <v>300</v>
      </c>
      <c r="B100" s="64" t="s">
        <v>338</v>
      </c>
      <c r="C100" s="65"/>
      <c r="D100" s="66"/>
      <c r="E100" s="67"/>
      <c r="F100" s="68"/>
      <c r="G100" s="65"/>
      <c r="H100" s="69"/>
      <c r="I100" s="70"/>
      <c r="J100" s="70"/>
      <c r="K100" s="34" t="s">
        <v>65</v>
      </c>
      <c r="L100" s="77">
        <v>136</v>
      </c>
      <c r="M100" s="77"/>
      <c r="N100" s="72"/>
      <c r="O100" s="79" t="s">
        <v>506</v>
      </c>
      <c r="P100" s="81">
        <v>43781.682337962964</v>
      </c>
      <c r="Q100" s="79" t="s">
        <v>564</v>
      </c>
      <c r="R100" s="82" t="s">
        <v>682</v>
      </c>
      <c r="S100" s="79" t="s">
        <v>726</v>
      </c>
      <c r="T100" s="79" t="s">
        <v>772</v>
      </c>
      <c r="U100" s="79"/>
      <c r="V100" s="82" t="s">
        <v>962</v>
      </c>
      <c r="W100" s="81">
        <v>43781.682337962964</v>
      </c>
      <c r="X100" s="82" t="s">
        <v>1201</v>
      </c>
      <c r="Y100" s="79"/>
      <c r="Z100" s="79"/>
      <c r="AA100" s="85" t="s">
        <v>1511</v>
      </c>
      <c r="AB100" s="79"/>
      <c r="AC100" s="79" t="b">
        <v>0</v>
      </c>
      <c r="AD100" s="79">
        <v>0</v>
      </c>
      <c r="AE100" s="85" t="s">
        <v>1737</v>
      </c>
      <c r="AF100" s="79" t="b">
        <v>1</v>
      </c>
      <c r="AG100" s="79" t="s">
        <v>1751</v>
      </c>
      <c r="AH100" s="79"/>
      <c r="AI100" s="85" t="s">
        <v>1765</v>
      </c>
      <c r="AJ100" s="79" t="b">
        <v>0</v>
      </c>
      <c r="AK100" s="79">
        <v>8</v>
      </c>
      <c r="AL100" s="85" t="s">
        <v>1555</v>
      </c>
      <c r="AM100" s="79" t="s">
        <v>1788</v>
      </c>
      <c r="AN100" s="79" t="b">
        <v>0</v>
      </c>
      <c r="AO100" s="85" t="s">
        <v>1555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21</v>
      </c>
      <c r="BK100" s="49">
        <v>100</v>
      </c>
      <c r="BL100" s="48">
        <v>21</v>
      </c>
    </row>
    <row r="101" spans="1:64" ht="15">
      <c r="A101" s="64" t="s">
        <v>301</v>
      </c>
      <c r="B101" s="64" t="s">
        <v>338</v>
      </c>
      <c r="C101" s="65"/>
      <c r="D101" s="66"/>
      <c r="E101" s="67"/>
      <c r="F101" s="68"/>
      <c r="G101" s="65"/>
      <c r="H101" s="69"/>
      <c r="I101" s="70"/>
      <c r="J101" s="70"/>
      <c r="K101" s="34" t="s">
        <v>65</v>
      </c>
      <c r="L101" s="77">
        <v>137</v>
      </c>
      <c r="M101" s="77"/>
      <c r="N101" s="72"/>
      <c r="O101" s="79" t="s">
        <v>506</v>
      </c>
      <c r="P101" s="81">
        <v>43781.6968287037</v>
      </c>
      <c r="Q101" s="79" t="s">
        <v>564</v>
      </c>
      <c r="R101" s="82" t="s">
        <v>682</v>
      </c>
      <c r="S101" s="79" t="s">
        <v>726</v>
      </c>
      <c r="T101" s="79" t="s">
        <v>772</v>
      </c>
      <c r="U101" s="79"/>
      <c r="V101" s="82" t="s">
        <v>963</v>
      </c>
      <c r="W101" s="81">
        <v>43781.6968287037</v>
      </c>
      <c r="X101" s="82" t="s">
        <v>1202</v>
      </c>
      <c r="Y101" s="79"/>
      <c r="Z101" s="79"/>
      <c r="AA101" s="85" t="s">
        <v>1512</v>
      </c>
      <c r="AB101" s="79"/>
      <c r="AC101" s="79" t="b">
        <v>0</v>
      </c>
      <c r="AD101" s="79">
        <v>0</v>
      </c>
      <c r="AE101" s="85" t="s">
        <v>1737</v>
      </c>
      <c r="AF101" s="79" t="b">
        <v>1</v>
      </c>
      <c r="AG101" s="79" t="s">
        <v>1751</v>
      </c>
      <c r="AH101" s="79"/>
      <c r="AI101" s="85" t="s">
        <v>1765</v>
      </c>
      <c r="AJ101" s="79" t="b">
        <v>0</v>
      </c>
      <c r="AK101" s="79">
        <v>8</v>
      </c>
      <c r="AL101" s="85" t="s">
        <v>1555</v>
      </c>
      <c r="AM101" s="79" t="s">
        <v>1789</v>
      </c>
      <c r="AN101" s="79" t="b">
        <v>0</v>
      </c>
      <c r="AO101" s="85" t="s">
        <v>1555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21</v>
      </c>
      <c r="BK101" s="49">
        <v>100</v>
      </c>
      <c r="BL101" s="48">
        <v>21</v>
      </c>
    </row>
    <row r="102" spans="1:64" ht="15">
      <c r="A102" s="64" t="s">
        <v>302</v>
      </c>
      <c r="B102" s="64" t="s">
        <v>338</v>
      </c>
      <c r="C102" s="65"/>
      <c r="D102" s="66"/>
      <c r="E102" s="67"/>
      <c r="F102" s="68"/>
      <c r="G102" s="65"/>
      <c r="H102" s="69"/>
      <c r="I102" s="70"/>
      <c r="J102" s="70"/>
      <c r="K102" s="34" t="s">
        <v>65</v>
      </c>
      <c r="L102" s="77">
        <v>138</v>
      </c>
      <c r="M102" s="77"/>
      <c r="N102" s="72"/>
      <c r="O102" s="79" t="s">
        <v>506</v>
      </c>
      <c r="P102" s="81">
        <v>43781.71591435185</v>
      </c>
      <c r="Q102" s="79" t="s">
        <v>564</v>
      </c>
      <c r="R102" s="82" t="s">
        <v>682</v>
      </c>
      <c r="S102" s="79" t="s">
        <v>726</v>
      </c>
      <c r="T102" s="79" t="s">
        <v>772</v>
      </c>
      <c r="U102" s="79"/>
      <c r="V102" s="82" t="s">
        <v>964</v>
      </c>
      <c r="W102" s="81">
        <v>43781.71591435185</v>
      </c>
      <c r="X102" s="82" t="s">
        <v>1203</v>
      </c>
      <c r="Y102" s="79"/>
      <c r="Z102" s="79"/>
      <c r="AA102" s="85" t="s">
        <v>1513</v>
      </c>
      <c r="AB102" s="79"/>
      <c r="AC102" s="79" t="b">
        <v>0</v>
      </c>
      <c r="AD102" s="79">
        <v>0</v>
      </c>
      <c r="AE102" s="85" t="s">
        <v>1737</v>
      </c>
      <c r="AF102" s="79" t="b">
        <v>1</v>
      </c>
      <c r="AG102" s="79" t="s">
        <v>1751</v>
      </c>
      <c r="AH102" s="79"/>
      <c r="AI102" s="85" t="s">
        <v>1765</v>
      </c>
      <c r="AJ102" s="79" t="b">
        <v>0</v>
      </c>
      <c r="AK102" s="79">
        <v>12</v>
      </c>
      <c r="AL102" s="85" t="s">
        <v>1555</v>
      </c>
      <c r="AM102" s="79" t="s">
        <v>1790</v>
      </c>
      <c r="AN102" s="79" t="b">
        <v>0</v>
      </c>
      <c r="AO102" s="85" t="s">
        <v>1555</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21</v>
      </c>
      <c r="BK102" s="49">
        <v>100</v>
      </c>
      <c r="BL102" s="48">
        <v>21</v>
      </c>
    </row>
    <row r="103" spans="1:64" ht="15">
      <c r="A103" s="64" t="s">
        <v>303</v>
      </c>
      <c r="B103" s="64" t="s">
        <v>484</v>
      </c>
      <c r="C103" s="65"/>
      <c r="D103" s="66"/>
      <c r="E103" s="67"/>
      <c r="F103" s="68"/>
      <c r="G103" s="65"/>
      <c r="H103" s="69"/>
      <c r="I103" s="70"/>
      <c r="J103" s="70"/>
      <c r="K103" s="34" t="s">
        <v>65</v>
      </c>
      <c r="L103" s="77">
        <v>139</v>
      </c>
      <c r="M103" s="77"/>
      <c r="N103" s="72"/>
      <c r="O103" s="79" t="s">
        <v>506</v>
      </c>
      <c r="P103" s="81">
        <v>43781.79796296296</v>
      </c>
      <c r="Q103" s="79" t="s">
        <v>565</v>
      </c>
      <c r="R103" s="79"/>
      <c r="S103" s="79"/>
      <c r="T103" s="79" t="s">
        <v>746</v>
      </c>
      <c r="U103" s="79"/>
      <c r="V103" s="82" t="s">
        <v>965</v>
      </c>
      <c r="W103" s="81">
        <v>43781.79796296296</v>
      </c>
      <c r="X103" s="82" t="s">
        <v>1204</v>
      </c>
      <c r="Y103" s="79"/>
      <c r="Z103" s="79"/>
      <c r="AA103" s="85" t="s">
        <v>1514</v>
      </c>
      <c r="AB103" s="79"/>
      <c r="AC103" s="79" t="b">
        <v>0</v>
      </c>
      <c r="AD103" s="79">
        <v>1</v>
      </c>
      <c r="AE103" s="85" t="s">
        <v>1737</v>
      </c>
      <c r="AF103" s="79" t="b">
        <v>0</v>
      </c>
      <c r="AG103" s="79" t="s">
        <v>1751</v>
      </c>
      <c r="AH103" s="79"/>
      <c r="AI103" s="85" t="s">
        <v>1737</v>
      </c>
      <c r="AJ103" s="79" t="b">
        <v>0</v>
      </c>
      <c r="AK103" s="79">
        <v>0</v>
      </c>
      <c r="AL103" s="85" t="s">
        <v>1737</v>
      </c>
      <c r="AM103" s="79" t="s">
        <v>1772</v>
      </c>
      <c r="AN103" s="79" t="b">
        <v>0</v>
      </c>
      <c r="AO103" s="85" t="s">
        <v>1514</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304</v>
      </c>
      <c r="B104" s="64" t="s">
        <v>309</v>
      </c>
      <c r="C104" s="65"/>
      <c r="D104" s="66"/>
      <c r="E104" s="67"/>
      <c r="F104" s="68"/>
      <c r="G104" s="65"/>
      <c r="H104" s="69"/>
      <c r="I104" s="70"/>
      <c r="J104" s="70"/>
      <c r="K104" s="34" t="s">
        <v>65</v>
      </c>
      <c r="L104" s="77">
        <v>143</v>
      </c>
      <c r="M104" s="77"/>
      <c r="N104" s="72"/>
      <c r="O104" s="79" t="s">
        <v>506</v>
      </c>
      <c r="P104" s="81">
        <v>43781.972766203704</v>
      </c>
      <c r="Q104" s="79" t="s">
        <v>566</v>
      </c>
      <c r="R104" s="79"/>
      <c r="S104" s="79"/>
      <c r="T104" s="79" t="s">
        <v>777</v>
      </c>
      <c r="U104" s="79"/>
      <c r="V104" s="82" t="s">
        <v>966</v>
      </c>
      <c r="W104" s="81">
        <v>43781.972766203704</v>
      </c>
      <c r="X104" s="82" t="s">
        <v>1205</v>
      </c>
      <c r="Y104" s="79"/>
      <c r="Z104" s="79"/>
      <c r="AA104" s="85" t="s">
        <v>1515</v>
      </c>
      <c r="AB104" s="79"/>
      <c r="AC104" s="79" t="b">
        <v>0</v>
      </c>
      <c r="AD104" s="79">
        <v>0</v>
      </c>
      <c r="AE104" s="85" t="s">
        <v>1737</v>
      </c>
      <c r="AF104" s="79" t="b">
        <v>0</v>
      </c>
      <c r="AG104" s="79" t="s">
        <v>1755</v>
      </c>
      <c r="AH104" s="79"/>
      <c r="AI104" s="85" t="s">
        <v>1737</v>
      </c>
      <c r="AJ104" s="79" t="b">
        <v>0</v>
      </c>
      <c r="AK104" s="79">
        <v>4</v>
      </c>
      <c r="AL104" s="85" t="s">
        <v>1520</v>
      </c>
      <c r="AM104" s="79" t="s">
        <v>304</v>
      </c>
      <c r="AN104" s="79" t="b">
        <v>0</v>
      </c>
      <c r="AO104" s="85" t="s">
        <v>1520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22</v>
      </c>
      <c r="BC104" s="78" t="str">
        <f>REPLACE(INDEX(GroupVertices[Group],MATCH(Edges25[[#This Row],[Vertex 2]],GroupVertices[Vertex],0)),1,1,"")</f>
        <v>22</v>
      </c>
      <c r="BD104" s="48">
        <v>0</v>
      </c>
      <c r="BE104" s="49">
        <v>0</v>
      </c>
      <c r="BF104" s="48">
        <v>0</v>
      </c>
      <c r="BG104" s="49">
        <v>0</v>
      </c>
      <c r="BH104" s="48">
        <v>0</v>
      </c>
      <c r="BI104" s="49">
        <v>0</v>
      </c>
      <c r="BJ104" s="48">
        <v>19</v>
      </c>
      <c r="BK104" s="49">
        <v>100</v>
      </c>
      <c r="BL104" s="48">
        <v>19</v>
      </c>
    </row>
    <row r="105" spans="1:64" ht="15">
      <c r="A105" s="64" t="s">
        <v>305</v>
      </c>
      <c r="B105" s="64" t="s">
        <v>359</v>
      </c>
      <c r="C105" s="65"/>
      <c r="D105" s="66"/>
      <c r="E105" s="67"/>
      <c r="F105" s="68"/>
      <c r="G105" s="65"/>
      <c r="H105" s="69"/>
      <c r="I105" s="70"/>
      <c r="J105" s="70"/>
      <c r="K105" s="34" t="s">
        <v>65</v>
      </c>
      <c r="L105" s="77">
        <v>144</v>
      </c>
      <c r="M105" s="77"/>
      <c r="N105" s="72"/>
      <c r="O105" s="79" t="s">
        <v>506</v>
      </c>
      <c r="P105" s="81">
        <v>43781.99298611111</v>
      </c>
      <c r="Q105" s="79" t="s">
        <v>556</v>
      </c>
      <c r="R105" s="82" t="s">
        <v>682</v>
      </c>
      <c r="S105" s="79" t="s">
        <v>726</v>
      </c>
      <c r="T105" s="79" t="s">
        <v>772</v>
      </c>
      <c r="U105" s="79"/>
      <c r="V105" s="82" t="s">
        <v>967</v>
      </c>
      <c r="W105" s="81">
        <v>43781.99298611111</v>
      </c>
      <c r="X105" s="82" t="s">
        <v>1206</v>
      </c>
      <c r="Y105" s="79"/>
      <c r="Z105" s="79"/>
      <c r="AA105" s="85" t="s">
        <v>1516</v>
      </c>
      <c r="AB105" s="79"/>
      <c r="AC105" s="79" t="b">
        <v>0</v>
      </c>
      <c r="AD105" s="79">
        <v>0</v>
      </c>
      <c r="AE105" s="85" t="s">
        <v>1737</v>
      </c>
      <c r="AF105" s="79" t="b">
        <v>1</v>
      </c>
      <c r="AG105" s="79" t="s">
        <v>1751</v>
      </c>
      <c r="AH105" s="79"/>
      <c r="AI105" s="85" t="s">
        <v>1765</v>
      </c>
      <c r="AJ105" s="79" t="b">
        <v>0</v>
      </c>
      <c r="AK105" s="79">
        <v>20</v>
      </c>
      <c r="AL105" s="85" t="s">
        <v>1584</v>
      </c>
      <c r="AM105" s="79" t="s">
        <v>1772</v>
      </c>
      <c r="AN105" s="79" t="b">
        <v>0</v>
      </c>
      <c r="AO105" s="85" t="s">
        <v>1584</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3</v>
      </c>
      <c r="BE105" s="49">
        <v>16.666666666666668</v>
      </c>
      <c r="BF105" s="48">
        <v>0</v>
      </c>
      <c r="BG105" s="49">
        <v>0</v>
      </c>
      <c r="BH105" s="48">
        <v>0</v>
      </c>
      <c r="BI105" s="49">
        <v>0</v>
      </c>
      <c r="BJ105" s="48">
        <v>15</v>
      </c>
      <c r="BK105" s="49">
        <v>83.33333333333333</v>
      </c>
      <c r="BL105" s="48">
        <v>18</v>
      </c>
    </row>
    <row r="106" spans="1:64" ht="15">
      <c r="A106" s="64" t="s">
        <v>306</v>
      </c>
      <c r="B106" s="64" t="s">
        <v>469</v>
      </c>
      <c r="C106" s="65"/>
      <c r="D106" s="66"/>
      <c r="E106" s="67"/>
      <c r="F106" s="68"/>
      <c r="G106" s="65"/>
      <c r="H106" s="69"/>
      <c r="I106" s="70"/>
      <c r="J106" s="70"/>
      <c r="K106" s="34" t="s">
        <v>65</v>
      </c>
      <c r="L106" s="77">
        <v>145</v>
      </c>
      <c r="M106" s="77"/>
      <c r="N106" s="72"/>
      <c r="O106" s="79" t="s">
        <v>506</v>
      </c>
      <c r="P106" s="81">
        <v>43780.54386574074</v>
      </c>
      <c r="Q106" s="79" t="s">
        <v>567</v>
      </c>
      <c r="R106" s="79" t="s">
        <v>686</v>
      </c>
      <c r="S106" s="79" t="s">
        <v>729</v>
      </c>
      <c r="T106" s="79" t="s">
        <v>746</v>
      </c>
      <c r="U106" s="79"/>
      <c r="V106" s="82" t="s">
        <v>968</v>
      </c>
      <c r="W106" s="81">
        <v>43780.54386574074</v>
      </c>
      <c r="X106" s="82" t="s">
        <v>1207</v>
      </c>
      <c r="Y106" s="79"/>
      <c r="Z106" s="79"/>
      <c r="AA106" s="85" t="s">
        <v>1517</v>
      </c>
      <c r="AB106" s="79"/>
      <c r="AC106" s="79" t="b">
        <v>0</v>
      </c>
      <c r="AD106" s="79">
        <v>7</v>
      </c>
      <c r="AE106" s="85" t="s">
        <v>1737</v>
      </c>
      <c r="AF106" s="79" t="b">
        <v>1</v>
      </c>
      <c r="AG106" s="79" t="s">
        <v>1751</v>
      </c>
      <c r="AH106" s="79"/>
      <c r="AI106" s="85" t="s">
        <v>1765</v>
      </c>
      <c r="AJ106" s="79" t="b">
        <v>0</v>
      </c>
      <c r="AK106" s="79">
        <v>4</v>
      </c>
      <c r="AL106" s="85" t="s">
        <v>1737</v>
      </c>
      <c r="AM106" s="79" t="s">
        <v>1775</v>
      </c>
      <c r="AN106" s="79" t="b">
        <v>0</v>
      </c>
      <c r="AO106" s="85" t="s">
        <v>1517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16</v>
      </c>
      <c r="BC106" s="78" t="str">
        <f>REPLACE(INDEX(GroupVertices[Group],MATCH(Edges25[[#This Row],[Vertex 2]],GroupVertices[Vertex],0)),1,1,"")</f>
        <v>2</v>
      </c>
      <c r="BD106" s="48">
        <v>6</v>
      </c>
      <c r="BE106" s="49">
        <v>14.634146341463415</v>
      </c>
      <c r="BF106" s="48">
        <v>1</v>
      </c>
      <c r="BG106" s="49">
        <v>2.4390243902439024</v>
      </c>
      <c r="BH106" s="48">
        <v>0</v>
      </c>
      <c r="BI106" s="49">
        <v>0</v>
      </c>
      <c r="BJ106" s="48">
        <v>34</v>
      </c>
      <c r="BK106" s="49">
        <v>82.92682926829268</v>
      </c>
      <c r="BL106" s="48">
        <v>41</v>
      </c>
    </row>
    <row r="107" spans="1:64" ht="15">
      <c r="A107" s="64" t="s">
        <v>307</v>
      </c>
      <c r="B107" s="64" t="s">
        <v>306</v>
      </c>
      <c r="C107" s="65"/>
      <c r="D107" s="66"/>
      <c r="E107" s="67"/>
      <c r="F107" s="68"/>
      <c r="G107" s="65"/>
      <c r="H107" s="69"/>
      <c r="I107" s="70"/>
      <c r="J107" s="70"/>
      <c r="K107" s="34" t="s">
        <v>65</v>
      </c>
      <c r="L107" s="77">
        <v>146</v>
      </c>
      <c r="M107" s="77"/>
      <c r="N107" s="72"/>
      <c r="O107" s="79" t="s">
        <v>506</v>
      </c>
      <c r="P107" s="81">
        <v>43782.13997685185</v>
      </c>
      <c r="Q107" s="79" t="s">
        <v>557</v>
      </c>
      <c r="R107" s="82" t="s">
        <v>682</v>
      </c>
      <c r="S107" s="79" t="s">
        <v>726</v>
      </c>
      <c r="T107" s="79" t="s">
        <v>746</v>
      </c>
      <c r="U107" s="79"/>
      <c r="V107" s="82" t="s">
        <v>969</v>
      </c>
      <c r="W107" s="81">
        <v>43782.13997685185</v>
      </c>
      <c r="X107" s="82" t="s">
        <v>1208</v>
      </c>
      <c r="Y107" s="79"/>
      <c r="Z107" s="79"/>
      <c r="AA107" s="85" t="s">
        <v>1518</v>
      </c>
      <c r="AB107" s="79"/>
      <c r="AC107" s="79" t="b">
        <v>0</v>
      </c>
      <c r="AD107" s="79">
        <v>0</v>
      </c>
      <c r="AE107" s="85" t="s">
        <v>1737</v>
      </c>
      <c r="AF107" s="79" t="b">
        <v>1</v>
      </c>
      <c r="AG107" s="79" t="s">
        <v>1751</v>
      </c>
      <c r="AH107" s="79"/>
      <c r="AI107" s="85" t="s">
        <v>1765</v>
      </c>
      <c r="AJ107" s="79" t="b">
        <v>0</v>
      </c>
      <c r="AK107" s="79">
        <v>5</v>
      </c>
      <c r="AL107" s="85" t="s">
        <v>1517</v>
      </c>
      <c r="AM107" s="79" t="s">
        <v>1772</v>
      </c>
      <c r="AN107" s="79" t="b">
        <v>0</v>
      </c>
      <c r="AO107" s="85" t="s">
        <v>1517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16</v>
      </c>
      <c r="BC107" s="78" t="str">
        <f>REPLACE(INDEX(GroupVertices[Group],MATCH(Edges25[[#This Row],[Vertex 2]],GroupVertices[Vertex],0)),1,1,"")</f>
        <v>16</v>
      </c>
      <c r="BD107" s="48">
        <v>1</v>
      </c>
      <c r="BE107" s="49">
        <v>5.2631578947368425</v>
      </c>
      <c r="BF107" s="48">
        <v>0</v>
      </c>
      <c r="BG107" s="49">
        <v>0</v>
      </c>
      <c r="BH107" s="48">
        <v>0</v>
      </c>
      <c r="BI107" s="49">
        <v>0</v>
      </c>
      <c r="BJ107" s="48">
        <v>18</v>
      </c>
      <c r="BK107" s="49">
        <v>94.73684210526316</v>
      </c>
      <c r="BL107" s="48">
        <v>19</v>
      </c>
    </row>
    <row r="108" spans="1:64" ht="15">
      <c r="A108" s="64" t="s">
        <v>308</v>
      </c>
      <c r="B108" s="64" t="s">
        <v>309</v>
      </c>
      <c r="C108" s="65"/>
      <c r="D108" s="66"/>
      <c r="E108" s="67"/>
      <c r="F108" s="68"/>
      <c r="G108" s="65"/>
      <c r="H108" s="69"/>
      <c r="I108" s="70"/>
      <c r="J108" s="70"/>
      <c r="K108" s="34" t="s">
        <v>65</v>
      </c>
      <c r="L108" s="77">
        <v>147</v>
      </c>
      <c r="M108" s="77"/>
      <c r="N108" s="72"/>
      <c r="O108" s="79" t="s">
        <v>506</v>
      </c>
      <c r="P108" s="81">
        <v>43782.26458333333</v>
      </c>
      <c r="Q108" s="79" t="s">
        <v>566</v>
      </c>
      <c r="R108" s="79"/>
      <c r="S108" s="79"/>
      <c r="T108" s="79" t="s">
        <v>777</v>
      </c>
      <c r="U108" s="79"/>
      <c r="V108" s="82" t="s">
        <v>970</v>
      </c>
      <c r="W108" s="81">
        <v>43782.26458333333</v>
      </c>
      <c r="X108" s="82" t="s">
        <v>1209</v>
      </c>
      <c r="Y108" s="79"/>
      <c r="Z108" s="79"/>
      <c r="AA108" s="85" t="s">
        <v>1519</v>
      </c>
      <c r="AB108" s="79"/>
      <c r="AC108" s="79" t="b">
        <v>0</v>
      </c>
      <c r="AD108" s="79">
        <v>0</v>
      </c>
      <c r="AE108" s="85" t="s">
        <v>1737</v>
      </c>
      <c r="AF108" s="79" t="b">
        <v>0</v>
      </c>
      <c r="AG108" s="79" t="s">
        <v>1755</v>
      </c>
      <c r="AH108" s="79"/>
      <c r="AI108" s="85" t="s">
        <v>1737</v>
      </c>
      <c r="AJ108" s="79" t="b">
        <v>0</v>
      </c>
      <c r="AK108" s="79">
        <v>4</v>
      </c>
      <c r="AL108" s="85" t="s">
        <v>1520</v>
      </c>
      <c r="AM108" s="79" t="s">
        <v>1773</v>
      </c>
      <c r="AN108" s="79" t="b">
        <v>0</v>
      </c>
      <c r="AO108" s="85" t="s">
        <v>1520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22</v>
      </c>
      <c r="BC108" s="78" t="str">
        <f>REPLACE(INDEX(GroupVertices[Group],MATCH(Edges25[[#This Row],[Vertex 2]],GroupVertices[Vertex],0)),1,1,"")</f>
        <v>22</v>
      </c>
      <c r="BD108" s="48">
        <v>0</v>
      </c>
      <c r="BE108" s="49">
        <v>0</v>
      </c>
      <c r="BF108" s="48">
        <v>0</v>
      </c>
      <c r="BG108" s="49">
        <v>0</v>
      </c>
      <c r="BH108" s="48">
        <v>0</v>
      </c>
      <c r="BI108" s="49">
        <v>0</v>
      </c>
      <c r="BJ108" s="48">
        <v>19</v>
      </c>
      <c r="BK108" s="49">
        <v>100</v>
      </c>
      <c r="BL108" s="48">
        <v>19</v>
      </c>
    </row>
    <row r="109" spans="1:64" ht="15">
      <c r="A109" s="64" t="s">
        <v>309</v>
      </c>
      <c r="B109" s="64" t="s">
        <v>309</v>
      </c>
      <c r="C109" s="65"/>
      <c r="D109" s="66"/>
      <c r="E109" s="67"/>
      <c r="F109" s="68"/>
      <c r="G109" s="65"/>
      <c r="H109" s="69"/>
      <c r="I109" s="70"/>
      <c r="J109" s="70"/>
      <c r="K109" s="34" t="s">
        <v>65</v>
      </c>
      <c r="L109" s="77">
        <v>148</v>
      </c>
      <c r="M109" s="77"/>
      <c r="N109" s="72"/>
      <c r="O109" s="79" t="s">
        <v>176</v>
      </c>
      <c r="P109" s="81">
        <v>43781.97011574074</v>
      </c>
      <c r="Q109" s="79" t="s">
        <v>568</v>
      </c>
      <c r="R109" s="82" t="s">
        <v>687</v>
      </c>
      <c r="S109" s="79" t="s">
        <v>728</v>
      </c>
      <c r="T109" s="79" t="s">
        <v>778</v>
      </c>
      <c r="U109" s="79"/>
      <c r="V109" s="82" t="s">
        <v>971</v>
      </c>
      <c r="W109" s="81">
        <v>43781.97011574074</v>
      </c>
      <c r="X109" s="82" t="s">
        <v>1210</v>
      </c>
      <c r="Y109" s="79"/>
      <c r="Z109" s="79"/>
      <c r="AA109" s="85" t="s">
        <v>1520</v>
      </c>
      <c r="AB109" s="79"/>
      <c r="AC109" s="79" t="b">
        <v>0</v>
      </c>
      <c r="AD109" s="79">
        <v>2</v>
      </c>
      <c r="AE109" s="85" t="s">
        <v>1737</v>
      </c>
      <c r="AF109" s="79" t="b">
        <v>0</v>
      </c>
      <c r="AG109" s="79" t="s">
        <v>1755</v>
      </c>
      <c r="AH109" s="79"/>
      <c r="AI109" s="85" t="s">
        <v>1737</v>
      </c>
      <c r="AJ109" s="79" t="b">
        <v>0</v>
      </c>
      <c r="AK109" s="79">
        <v>4</v>
      </c>
      <c r="AL109" s="85" t="s">
        <v>1737</v>
      </c>
      <c r="AM109" s="79" t="s">
        <v>1784</v>
      </c>
      <c r="AN109" s="79" t="b">
        <v>0</v>
      </c>
      <c r="AO109" s="85" t="s">
        <v>1520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22</v>
      </c>
      <c r="BC109" s="78" t="str">
        <f>REPLACE(INDEX(GroupVertices[Group],MATCH(Edges25[[#This Row],[Vertex 2]],GroupVertices[Vertex],0)),1,1,"")</f>
        <v>22</v>
      </c>
      <c r="BD109" s="48">
        <v>0</v>
      </c>
      <c r="BE109" s="49">
        <v>0</v>
      </c>
      <c r="BF109" s="48">
        <v>0</v>
      </c>
      <c r="BG109" s="49">
        <v>0</v>
      </c>
      <c r="BH109" s="48">
        <v>0</v>
      </c>
      <c r="BI109" s="49">
        <v>0</v>
      </c>
      <c r="BJ109" s="48">
        <v>37</v>
      </c>
      <c r="BK109" s="49">
        <v>100</v>
      </c>
      <c r="BL109" s="48">
        <v>37</v>
      </c>
    </row>
    <row r="110" spans="1:64" ht="15">
      <c r="A110" s="64" t="s">
        <v>310</v>
      </c>
      <c r="B110" s="64" t="s">
        <v>309</v>
      </c>
      <c r="C110" s="65"/>
      <c r="D110" s="66"/>
      <c r="E110" s="67"/>
      <c r="F110" s="68"/>
      <c r="G110" s="65"/>
      <c r="H110" s="69"/>
      <c r="I110" s="70"/>
      <c r="J110" s="70"/>
      <c r="K110" s="34" t="s">
        <v>65</v>
      </c>
      <c r="L110" s="77">
        <v>149</v>
      </c>
      <c r="M110" s="77"/>
      <c r="N110" s="72"/>
      <c r="O110" s="79" t="s">
        <v>506</v>
      </c>
      <c r="P110" s="81">
        <v>43782.26462962963</v>
      </c>
      <c r="Q110" s="79" t="s">
        <v>566</v>
      </c>
      <c r="R110" s="79"/>
      <c r="S110" s="79"/>
      <c r="T110" s="79" t="s">
        <v>777</v>
      </c>
      <c r="U110" s="79"/>
      <c r="V110" s="82" t="s">
        <v>972</v>
      </c>
      <c r="W110" s="81">
        <v>43782.26462962963</v>
      </c>
      <c r="X110" s="82" t="s">
        <v>1211</v>
      </c>
      <c r="Y110" s="79"/>
      <c r="Z110" s="79"/>
      <c r="AA110" s="85" t="s">
        <v>1521</v>
      </c>
      <c r="AB110" s="79"/>
      <c r="AC110" s="79" t="b">
        <v>0</v>
      </c>
      <c r="AD110" s="79">
        <v>0</v>
      </c>
      <c r="AE110" s="85" t="s">
        <v>1737</v>
      </c>
      <c r="AF110" s="79" t="b">
        <v>0</v>
      </c>
      <c r="AG110" s="79" t="s">
        <v>1755</v>
      </c>
      <c r="AH110" s="79"/>
      <c r="AI110" s="85" t="s">
        <v>1737</v>
      </c>
      <c r="AJ110" s="79" t="b">
        <v>0</v>
      </c>
      <c r="AK110" s="79">
        <v>4</v>
      </c>
      <c r="AL110" s="85" t="s">
        <v>1520</v>
      </c>
      <c r="AM110" s="79" t="s">
        <v>1791</v>
      </c>
      <c r="AN110" s="79" t="b">
        <v>0</v>
      </c>
      <c r="AO110" s="85" t="s">
        <v>1520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22</v>
      </c>
      <c r="BC110" s="78" t="str">
        <f>REPLACE(INDEX(GroupVertices[Group],MATCH(Edges25[[#This Row],[Vertex 2]],GroupVertices[Vertex],0)),1,1,"")</f>
        <v>22</v>
      </c>
      <c r="BD110" s="48">
        <v>0</v>
      </c>
      <c r="BE110" s="49">
        <v>0</v>
      </c>
      <c r="BF110" s="48">
        <v>0</v>
      </c>
      <c r="BG110" s="49">
        <v>0</v>
      </c>
      <c r="BH110" s="48">
        <v>0</v>
      </c>
      <c r="BI110" s="49">
        <v>0</v>
      </c>
      <c r="BJ110" s="48">
        <v>19</v>
      </c>
      <c r="BK110" s="49">
        <v>100</v>
      </c>
      <c r="BL110" s="48">
        <v>19</v>
      </c>
    </row>
    <row r="111" spans="1:64" ht="15">
      <c r="A111" s="64" t="s">
        <v>311</v>
      </c>
      <c r="B111" s="64" t="s">
        <v>317</v>
      </c>
      <c r="C111" s="65"/>
      <c r="D111" s="66"/>
      <c r="E111" s="67"/>
      <c r="F111" s="68"/>
      <c r="G111" s="65"/>
      <c r="H111" s="69"/>
      <c r="I111" s="70"/>
      <c r="J111" s="70"/>
      <c r="K111" s="34" t="s">
        <v>65</v>
      </c>
      <c r="L111" s="77">
        <v>150</v>
      </c>
      <c r="M111" s="77"/>
      <c r="N111" s="72"/>
      <c r="O111" s="79" t="s">
        <v>506</v>
      </c>
      <c r="P111" s="81">
        <v>43782.36107638889</v>
      </c>
      <c r="Q111" s="79" t="s">
        <v>569</v>
      </c>
      <c r="R111" s="79"/>
      <c r="S111" s="79"/>
      <c r="T111" s="79" t="s">
        <v>779</v>
      </c>
      <c r="U111" s="79"/>
      <c r="V111" s="82" t="s">
        <v>973</v>
      </c>
      <c r="W111" s="81">
        <v>43782.36107638889</v>
      </c>
      <c r="X111" s="82" t="s">
        <v>1212</v>
      </c>
      <c r="Y111" s="79"/>
      <c r="Z111" s="79"/>
      <c r="AA111" s="85" t="s">
        <v>1522</v>
      </c>
      <c r="AB111" s="79"/>
      <c r="AC111" s="79" t="b">
        <v>0</v>
      </c>
      <c r="AD111" s="79">
        <v>0</v>
      </c>
      <c r="AE111" s="85" t="s">
        <v>1737</v>
      </c>
      <c r="AF111" s="79" t="b">
        <v>0</v>
      </c>
      <c r="AG111" s="79" t="s">
        <v>1751</v>
      </c>
      <c r="AH111" s="79"/>
      <c r="AI111" s="85" t="s">
        <v>1737</v>
      </c>
      <c r="AJ111" s="79" t="b">
        <v>0</v>
      </c>
      <c r="AK111" s="79">
        <v>4</v>
      </c>
      <c r="AL111" s="85" t="s">
        <v>1533</v>
      </c>
      <c r="AM111" s="79" t="s">
        <v>1775</v>
      </c>
      <c r="AN111" s="79" t="b">
        <v>0</v>
      </c>
      <c r="AO111" s="85" t="s">
        <v>1533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15</v>
      </c>
      <c r="BC111" s="78" t="str">
        <f>REPLACE(INDEX(GroupVertices[Group],MATCH(Edges25[[#This Row],[Vertex 2]],GroupVertices[Vertex],0)),1,1,"")</f>
        <v>15</v>
      </c>
      <c r="BD111" s="48"/>
      <c r="BE111" s="49"/>
      <c r="BF111" s="48"/>
      <c r="BG111" s="49"/>
      <c r="BH111" s="48"/>
      <c r="BI111" s="49"/>
      <c r="BJ111" s="48"/>
      <c r="BK111" s="49"/>
      <c r="BL111" s="48"/>
    </row>
    <row r="112" spans="1:64" ht="15">
      <c r="A112" s="64" t="s">
        <v>312</v>
      </c>
      <c r="B112" s="64" t="s">
        <v>317</v>
      </c>
      <c r="C112" s="65"/>
      <c r="D112" s="66"/>
      <c r="E112" s="67"/>
      <c r="F112" s="68"/>
      <c r="G112" s="65"/>
      <c r="H112" s="69"/>
      <c r="I112" s="70"/>
      <c r="J112" s="70"/>
      <c r="K112" s="34" t="s">
        <v>65</v>
      </c>
      <c r="L112" s="77">
        <v>153</v>
      </c>
      <c r="M112" s="77"/>
      <c r="N112" s="72"/>
      <c r="O112" s="79" t="s">
        <v>506</v>
      </c>
      <c r="P112" s="81">
        <v>43782.61891203704</v>
      </c>
      <c r="Q112" s="79" t="s">
        <v>569</v>
      </c>
      <c r="R112" s="79"/>
      <c r="S112" s="79"/>
      <c r="T112" s="79" t="s">
        <v>779</v>
      </c>
      <c r="U112" s="79"/>
      <c r="V112" s="82" t="s">
        <v>974</v>
      </c>
      <c r="W112" s="81">
        <v>43782.61891203704</v>
      </c>
      <c r="X112" s="82" t="s">
        <v>1213</v>
      </c>
      <c r="Y112" s="79"/>
      <c r="Z112" s="79"/>
      <c r="AA112" s="85" t="s">
        <v>1523</v>
      </c>
      <c r="AB112" s="79"/>
      <c r="AC112" s="79" t="b">
        <v>0</v>
      </c>
      <c r="AD112" s="79">
        <v>0</v>
      </c>
      <c r="AE112" s="85" t="s">
        <v>1737</v>
      </c>
      <c r="AF112" s="79" t="b">
        <v>0</v>
      </c>
      <c r="AG112" s="79" t="s">
        <v>1751</v>
      </c>
      <c r="AH112" s="79"/>
      <c r="AI112" s="85" t="s">
        <v>1737</v>
      </c>
      <c r="AJ112" s="79" t="b">
        <v>0</v>
      </c>
      <c r="AK112" s="79">
        <v>4</v>
      </c>
      <c r="AL112" s="85" t="s">
        <v>1533</v>
      </c>
      <c r="AM112" s="79" t="s">
        <v>1772</v>
      </c>
      <c r="AN112" s="79" t="b">
        <v>0</v>
      </c>
      <c r="AO112" s="85" t="s">
        <v>1533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15</v>
      </c>
      <c r="BC112" s="78" t="str">
        <f>REPLACE(INDEX(GroupVertices[Group],MATCH(Edges25[[#This Row],[Vertex 2]],GroupVertices[Vertex],0)),1,1,"")</f>
        <v>15</v>
      </c>
      <c r="BD112" s="48"/>
      <c r="BE112" s="49"/>
      <c r="BF112" s="48"/>
      <c r="BG112" s="49"/>
      <c r="BH112" s="48"/>
      <c r="BI112" s="49"/>
      <c r="BJ112" s="48"/>
      <c r="BK112" s="49"/>
      <c r="BL112" s="48"/>
    </row>
    <row r="113" spans="1:64" ht="15">
      <c r="A113" s="64" t="s">
        <v>313</v>
      </c>
      <c r="B113" s="64" t="s">
        <v>487</v>
      </c>
      <c r="C113" s="65"/>
      <c r="D113" s="66"/>
      <c r="E113" s="67"/>
      <c r="F113" s="68"/>
      <c r="G113" s="65"/>
      <c r="H113" s="69"/>
      <c r="I113" s="70"/>
      <c r="J113" s="70"/>
      <c r="K113" s="34" t="s">
        <v>65</v>
      </c>
      <c r="L113" s="77">
        <v>156</v>
      </c>
      <c r="M113" s="77"/>
      <c r="N113" s="72"/>
      <c r="O113" s="79" t="s">
        <v>506</v>
      </c>
      <c r="P113" s="81">
        <v>43777.000601851854</v>
      </c>
      <c r="Q113" s="79" t="s">
        <v>570</v>
      </c>
      <c r="R113" s="79" t="s">
        <v>688</v>
      </c>
      <c r="S113" s="79" t="s">
        <v>730</v>
      </c>
      <c r="T113" s="79" t="s">
        <v>780</v>
      </c>
      <c r="U113" s="79"/>
      <c r="V113" s="82" t="s">
        <v>975</v>
      </c>
      <c r="W113" s="81">
        <v>43777.000601851854</v>
      </c>
      <c r="X113" s="82" t="s">
        <v>1214</v>
      </c>
      <c r="Y113" s="79"/>
      <c r="Z113" s="79"/>
      <c r="AA113" s="85" t="s">
        <v>1524</v>
      </c>
      <c r="AB113" s="79"/>
      <c r="AC113" s="79" t="b">
        <v>0</v>
      </c>
      <c r="AD113" s="79">
        <v>0</v>
      </c>
      <c r="AE113" s="85" t="s">
        <v>1737</v>
      </c>
      <c r="AF113" s="79" t="b">
        <v>0</v>
      </c>
      <c r="AG113" s="79" t="s">
        <v>1751</v>
      </c>
      <c r="AH113" s="79"/>
      <c r="AI113" s="85" t="s">
        <v>1737</v>
      </c>
      <c r="AJ113" s="79" t="b">
        <v>0</v>
      </c>
      <c r="AK113" s="79">
        <v>0</v>
      </c>
      <c r="AL113" s="85" t="s">
        <v>1737</v>
      </c>
      <c r="AM113" s="79" t="s">
        <v>1777</v>
      </c>
      <c r="AN113" s="79" t="b">
        <v>0</v>
      </c>
      <c r="AO113" s="85" t="s">
        <v>1524</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10</v>
      </c>
      <c r="BC113" s="78" t="str">
        <f>REPLACE(INDEX(GroupVertices[Group],MATCH(Edges25[[#This Row],[Vertex 2]],GroupVertices[Vertex],0)),1,1,"")</f>
        <v>10</v>
      </c>
      <c r="BD113" s="48"/>
      <c r="BE113" s="49"/>
      <c r="BF113" s="48"/>
      <c r="BG113" s="49"/>
      <c r="BH113" s="48"/>
      <c r="BI113" s="49"/>
      <c r="BJ113" s="48"/>
      <c r="BK113" s="49"/>
      <c r="BL113" s="48"/>
    </row>
    <row r="114" spans="1:64" ht="15">
      <c r="A114" s="64" t="s">
        <v>314</v>
      </c>
      <c r="B114" s="64" t="s">
        <v>313</v>
      </c>
      <c r="C114" s="65"/>
      <c r="D114" s="66"/>
      <c r="E114" s="67"/>
      <c r="F114" s="68"/>
      <c r="G114" s="65"/>
      <c r="H114" s="69"/>
      <c r="I114" s="70"/>
      <c r="J114" s="70"/>
      <c r="K114" s="34" t="s">
        <v>66</v>
      </c>
      <c r="L114" s="77">
        <v>159</v>
      </c>
      <c r="M114" s="77"/>
      <c r="N114" s="72"/>
      <c r="O114" s="79" t="s">
        <v>506</v>
      </c>
      <c r="P114" s="81">
        <v>43779.69305555556</v>
      </c>
      <c r="Q114" s="79" t="s">
        <v>571</v>
      </c>
      <c r="R114" s="79"/>
      <c r="S114" s="79"/>
      <c r="T114" s="79" t="s">
        <v>781</v>
      </c>
      <c r="U114" s="79"/>
      <c r="V114" s="82" t="s">
        <v>976</v>
      </c>
      <c r="W114" s="81">
        <v>43779.69305555556</v>
      </c>
      <c r="X114" s="82" t="s">
        <v>1215</v>
      </c>
      <c r="Y114" s="79"/>
      <c r="Z114" s="79"/>
      <c r="AA114" s="85" t="s">
        <v>1525</v>
      </c>
      <c r="AB114" s="79"/>
      <c r="AC114" s="79" t="b">
        <v>0</v>
      </c>
      <c r="AD114" s="79">
        <v>0</v>
      </c>
      <c r="AE114" s="85" t="s">
        <v>1737</v>
      </c>
      <c r="AF114" s="79" t="b">
        <v>0</v>
      </c>
      <c r="AG114" s="79" t="s">
        <v>1751</v>
      </c>
      <c r="AH114" s="79"/>
      <c r="AI114" s="85" t="s">
        <v>1737</v>
      </c>
      <c r="AJ114" s="79" t="b">
        <v>0</v>
      </c>
      <c r="AK114" s="79">
        <v>1</v>
      </c>
      <c r="AL114" s="85" t="s">
        <v>1526</v>
      </c>
      <c r="AM114" s="79" t="s">
        <v>1773</v>
      </c>
      <c r="AN114" s="79" t="b">
        <v>0</v>
      </c>
      <c r="AO114" s="85" t="s">
        <v>1526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10</v>
      </c>
      <c r="BC114" s="78" t="str">
        <f>REPLACE(INDEX(GroupVertices[Group],MATCH(Edges25[[#This Row],[Vertex 2]],GroupVertices[Vertex],0)),1,1,"")</f>
        <v>10</v>
      </c>
      <c r="BD114" s="48">
        <v>0</v>
      </c>
      <c r="BE114" s="49">
        <v>0</v>
      </c>
      <c r="BF114" s="48">
        <v>0</v>
      </c>
      <c r="BG114" s="49">
        <v>0</v>
      </c>
      <c r="BH114" s="48">
        <v>0</v>
      </c>
      <c r="BI114" s="49">
        <v>0</v>
      </c>
      <c r="BJ114" s="48">
        <v>25</v>
      </c>
      <c r="BK114" s="49">
        <v>100</v>
      </c>
      <c r="BL114" s="48">
        <v>25</v>
      </c>
    </row>
    <row r="115" spans="1:64" ht="15">
      <c r="A115" s="64" t="s">
        <v>313</v>
      </c>
      <c r="B115" s="64" t="s">
        <v>314</v>
      </c>
      <c r="C115" s="65"/>
      <c r="D115" s="66"/>
      <c r="E115" s="67"/>
      <c r="F115" s="68"/>
      <c r="G115" s="65"/>
      <c r="H115" s="69"/>
      <c r="I115" s="70"/>
      <c r="J115" s="70"/>
      <c r="K115" s="34" t="s">
        <v>66</v>
      </c>
      <c r="L115" s="77">
        <v>160</v>
      </c>
      <c r="M115" s="77"/>
      <c r="N115" s="72"/>
      <c r="O115" s="79" t="s">
        <v>506</v>
      </c>
      <c r="P115" s="81">
        <v>43779.667280092595</v>
      </c>
      <c r="Q115" s="79" t="s">
        <v>572</v>
      </c>
      <c r="R115" s="82" t="s">
        <v>689</v>
      </c>
      <c r="S115" s="79" t="s">
        <v>731</v>
      </c>
      <c r="T115" s="79" t="s">
        <v>782</v>
      </c>
      <c r="U115" s="79"/>
      <c r="V115" s="82" t="s">
        <v>975</v>
      </c>
      <c r="W115" s="81">
        <v>43779.667280092595</v>
      </c>
      <c r="X115" s="82" t="s">
        <v>1216</v>
      </c>
      <c r="Y115" s="79"/>
      <c r="Z115" s="79"/>
      <c r="AA115" s="85" t="s">
        <v>1526</v>
      </c>
      <c r="AB115" s="79"/>
      <c r="AC115" s="79" t="b">
        <v>0</v>
      </c>
      <c r="AD115" s="79">
        <v>0</v>
      </c>
      <c r="AE115" s="85" t="s">
        <v>1737</v>
      </c>
      <c r="AF115" s="79" t="b">
        <v>0</v>
      </c>
      <c r="AG115" s="79" t="s">
        <v>1751</v>
      </c>
      <c r="AH115" s="79"/>
      <c r="AI115" s="85" t="s">
        <v>1737</v>
      </c>
      <c r="AJ115" s="79" t="b">
        <v>0</v>
      </c>
      <c r="AK115" s="79">
        <v>1</v>
      </c>
      <c r="AL115" s="85" t="s">
        <v>1737</v>
      </c>
      <c r="AM115" s="79" t="s">
        <v>1777</v>
      </c>
      <c r="AN115" s="79" t="b">
        <v>0</v>
      </c>
      <c r="AO115" s="85" t="s">
        <v>1526</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10</v>
      </c>
      <c r="BC115" s="78" t="str">
        <f>REPLACE(INDEX(GroupVertices[Group],MATCH(Edges25[[#This Row],[Vertex 2]],GroupVertices[Vertex],0)),1,1,"")</f>
        <v>10</v>
      </c>
      <c r="BD115" s="48">
        <v>0</v>
      </c>
      <c r="BE115" s="49">
        <v>0</v>
      </c>
      <c r="BF115" s="48">
        <v>0</v>
      </c>
      <c r="BG115" s="49">
        <v>0</v>
      </c>
      <c r="BH115" s="48">
        <v>0</v>
      </c>
      <c r="BI115" s="49">
        <v>0</v>
      </c>
      <c r="BJ115" s="48">
        <v>37</v>
      </c>
      <c r="BK115" s="49">
        <v>100</v>
      </c>
      <c r="BL115" s="48">
        <v>37</v>
      </c>
    </row>
    <row r="116" spans="1:64" ht="15">
      <c r="A116" s="64" t="s">
        <v>313</v>
      </c>
      <c r="B116" s="64" t="s">
        <v>314</v>
      </c>
      <c r="C116" s="65"/>
      <c r="D116" s="66"/>
      <c r="E116" s="67"/>
      <c r="F116" s="68"/>
      <c r="G116" s="65"/>
      <c r="H116" s="69"/>
      <c r="I116" s="70"/>
      <c r="J116" s="70"/>
      <c r="K116" s="34" t="s">
        <v>66</v>
      </c>
      <c r="L116" s="77">
        <v>161</v>
      </c>
      <c r="M116" s="77"/>
      <c r="N116" s="72"/>
      <c r="O116" s="79" t="s">
        <v>506</v>
      </c>
      <c r="P116" s="81">
        <v>43782.62648148148</v>
      </c>
      <c r="Q116" s="79" t="s">
        <v>573</v>
      </c>
      <c r="R116" s="82" t="s">
        <v>690</v>
      </c>
      <c r="S116" s="79" t="s">
        <v>732</v>
      </c>
      <c r="T116" s="79" t="s">
        <v>783</v>
      </c>
      <c r="U116" s="82" t="s">
        <v>850</v>
      </c>
      <c r="V116" s="82" t="s">
        <v>850</v>
      </c>
      <c r="W116" s="81">
        <v>43782.62648148148</v>
      </c>
      <c r="X116" s="82" t="s">
        <v>1217</v>
      </c>
      <c r="Y116" s="79"/>
      <c r="Z116" s="79"/>
      <c r="AA116" s="85" t="s">
        <v>1527</v>
      </c>
      <c r="AB116" s="79"/>
      <c r="AC116" s="79" t="b">
        <v>0</v>
      </c>
      <c r="AD116" s="79">
        <v>0</v>
      </c>
      <c r="AE116" s="85" t="s">
        <v>1737</v>
      </c>
      <c r="AF116" s="79" t="b">
        <v>0</v>
      </c>
      <c r="AG116" s="79" t="s">
        <v>1751</v>
      </c>
      <c r="AH116" s="79"/>
      <c r="AI116" s="85" t="s">
        <v>1737</v>
      </c>
      <c r="AJ116" s="79" t="b">
        <v>0</v>
      </c>
      <c r="AK116" s="79">
        <v>0</v>
      </c>
      <c r="AL116" s="85" t="s">
        <v>1737</v>
      </c>
      <c r="AM116" s="79" t="s">
        <v>1777</v>
      </c>
      <c r="AN116" s="79" t="b">
        <v>0</v>
      </c>
      <c r="AO116" s="85" t="s">
        <v>1527</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10</v>
      </c>
      <c r="BC116" s="78" t="str">
        <f>REPLACE(INDEX(GroupVertices[Group],MATCH(Edges25[[#This Row],[Vertex 2]],GroupVertices[Vertex],0)),1,1,"")</f>
        <v>10</v>
      </c>
      <c r="BD116" s="48">
        <v>0</v>
      </c>
      <c r="BE116" s="49">
        <v>0</v>
      </c>
      <c r="BF116" s="48">
        <v>1</v>
      </c>
      <c r="BG116" s="49">
        <v>2.4390243902439024</v>
      </c>
      <c r="BH116" s="48">
        <v>0</v>
      </c>
      <c r="BI116" s="49">
        <v>0</v>
      </c>
      <c r="BJ116" s="48">
        <v>40</v>
      </c>
      <c r="BK116" s="49">
        <v>97.5609756097561</v>
      </c>
      <c r="BL116" s="48">
        <v>41</v>
      </c>
    </row>
    <row r="117" spans="1:64" ht="15">
      <c r="A117" s="64" t="s">
        <v>313</v>
      </c>
      <c r="B117" s="64" t="s">
        <v>313</v>
      </c>
      <c r="C117" s="65"/>
      <c r="D117" s="66"/>
      <c r="E117" s="67"/>
      <c r="F117" s="68"/>
      <c r="G117" s="65"/>
      <c r="H117" s="69"/>
      <c r="I117" s="70"/>
      <c r="J117" s="70"/>
      <c r="K117" s="34" t="s">
        <v>65</v>
      </c>
      <c r="L117" s="77">
        <v>162</v>
      </c>
      <c r="M117" s="77"/>
      <c r="N117" s="72"/>
      <c r="O117" s="79" t="s">
        <v>176</v>
      </c>
      <c r="P117" s="81">
        <v>43774.58459490741</v>
      </c>
      <c r="Q117" s="79" t="s">
        <v>574</v>
      </c>
      <c r="R117" s="82" t="s">
        <v>691</v>
      </c>
      <c r="S117" s="79" t="s">
        <v>733</v>
      </c>
      <c r="T117" s="79" t="s">
        <v>747</v>
      </c>
      <c r="U117" s="82" t="s">
        <v>851</v>
      </c>
      <c r="V117" s="82" t="s">
        <v>851</v>
      </c>
      <c r="W117" s="81">
        <v>43774.58459490741</v>
      </c>
      <c r="X117" s="82" t="s">
        <v>1218</v>
      </c>
      <c r="Y117" s="79"/>
      <c r="Z117" s="79"/>
      <c r="AA117" s="85" t="s">
        <v>1528</v>
      </c>
      <c r="AB117" s="79"/>
      <c r="AC117" s="79" t="b">
        <v>0</v>
      </c>
      <c r="AD117" s="79">
        <v>2</v>
      </c>
      <c r="AE117" s="85" t="s">
        <v>1737</v>
      </c>
      <c r="AF117" s="79" t="b">
        <v>0</v>
      </c>
      <c r="AG117" s="79" t="s">
        <v>1751</v>
      </c>
      <c r="AH117" s="79"/>
      <c r="AI117" s="85" t="s">
        <v>1737</v>
      </c>
      <c r="AJ117" s="79" t="b">
        <v>0</v>
      </c>
      <c r="AK117" s="79">
        <v>1</v>
      </c>
      <c r="AL117" s="85" t="s">
        <v>1737</v>
      </c>
      <c r="AM117" s="79" t="s">
        <v>1777</v>
      </c>
      <c r="AN117" s="79" t="b">
        <v>0</v>
      </c>
      <c r="AO117" s="85" t="s">
        <v>1528</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10</v>
      </c>
      <c r="BC117" s="78" t="str">
        <f>REPLACE(INDEX(GroupVertices[Group],MATCH(Edges25[[#This Row],[Vertex 2]],GroupVertices[Vertex],0)),1,1,"")</f>
        <v>10</v>
      </c>
      <c r="BD117" s="48">
        <v>0</v>
      </c>
      <c r="BE117" s="49">
        <v>0</v>
      </c>
      <c r="BF117" s="48">
        <v>0</v>
      </c>
      <c r="BG117" s="49">
        <v>0</v>
      </c>
      <c r="BH117" s="48">
        <v>0</v>
      </c>
      <c r="BI117" s="49">
        <v>0</v>
      </c>
      <c r="BJ117" s="48">
        <v>36</v>
      </c>
      <c r="BK117" s="49">
        <v>100</v>
      </c>
      <c r="BL117" s="48">
        <v>36</v>
      </c>
    </row>
    <row r="118" spans="1:64" ht="15">
      <c r="A118" s="64" t="s">
        <v>313</v>
      </c>
      <c r="B118" s="64" t="s">
        <v>313</v>
      </c>
      <c r="C118" s="65"/>
      <c r="D118" s="66"/>
      <c r="E118" s="67"/>
      <c r="F118" s="68"/>
      <c r="G118" s="65"/>
      <c r="H118" s="69"/>
      <c r="I118" s="70"/>
      <c r="J118" s="70"/>
      <c r="K118" s="34" t="s">
        <v>65</v>
      </c>
      <c r="L118" s="77">
        <v>163</v>
      </c>
      <c r="M118" s="77"/>
      <c r="N118" s="72"/>
      <c r="O118" s="79" t="s">
        <v>176</v>
      </c>
      <c r="P118" s="81">
        <v>43775.62645833333</v>
      </c>
      <c r="Q118" s="79" t="s">
        <v>575</v>
      </c>
      <c r="R118" s="82" t="s">
        <v>692</v>
      </c>
      <c r="S118" s="79" t="s">
        <v>734</v>
      </c>
      <c r="T118" s="79" t="s">
        <v>784</v>
      </c>
      <c r="U118" s="79"/>
      <c r="V118" s="82" t="s">
        <v>975</v>
      </c>
      <c r="W118" s="81">
        <v>43775.62645833333</v>
      </c>
      <c r="X118" s="82" t="s">
        <v>1219</v>
      </c>
      <c r="Y118" s="79"/>
      <c r="Z118" s="79"/>
      <c r="AA118" s="85" t="s">
        <v>1529</v>
      </c>
      <c r="AB118" s="79"/>
      <c r="AC118" s="79" t="b">
        <v>0</v>
      </c>
      <c r="AD118" s="79">
        <v>0</v>
      </c>
      <c r="AE118" s="85" t="s">
        <v>1737</v>
      </c>
      <c r="AF118" s="79" t="b">
        <v>0</v>
      </c>
      <c r="AG118" s="79" t="s">
        <v>1751</v>
      </c>
      <c r="AH118" s="79"/>
      <c r="AI118" s="85" t="s">
        <v>1737</v>
      </c>
      <c r="AJ118" s="79" t="b">
        <v>0</v>
      </c>
      <c r="AK118" s="79">
        <v>0</v>
      </c>
      <c r="AL118" s="85" t="s">
        <v>1737</v>
      </c>
      <c r="AM118" s="79" t="s">
        <v>1777</v>
      </c>
      <c r="AN118" s="79" t="b">
        <v>0</v>
      </c>
      <c r="AO118" s="85" t="s">
        <v>1529</v>
      </c>
      <c r="AP118" s="79" t="s">
        <v>176</v>
      </c>
      <c r="AQ118" s="79">
        <v>0</v>
      </c>
      <c r="AR118" s="79">
        <v>0</v>
      </c>
      <c r="AS118" s="79"/>
      <c r="AT118" s="79"/>
      <c r="AU118" s="79"/>
      <c r="AV118" s="79"/>
      <c r="AW118" s="79"/>
      <c r="AX118" s="79"/>
      <c r="AY118" s="79"/>
      <c r="AZ118" s="79"/>
      <c r="BA118">
        <v>4</v>
      </c>
      <c r="BB118" s="78" t="str">
        <f>REPLACE(INDEX(GroupVertices[Group],MATCH(Edges25[[#This Row],[Vertex 1]],GroupVertices[Vertex],0)),1,1,"")</f>
        <v>10</v>
      </c>
      <c r="BC118" s="78" t="str">
        <f>REPLACE(INDEX(GroupVertices[Group],MATCH(Edges25[[#This Row],[Vertex 2]],GroupVertices[Vertex],0)),1,1,"")</f>
        <v>10</v>
      </c>
      <c r="BD118" s="48">
        <v>2</v>
      </c>
      <c r="BE118" s="49">
        <v>6.451612903225806</v>
      </c>
      <c r="BF118" s="48">
        <v>1</v>
      </c>
      <c r="BG118" s="49">
        <v>3.225806451612903</v>
      </c>
      <c r="BH118" s="48">
        <v>0</v>
      </c>
      <c r="BI118" s="49">
        <v>0</v>
      </c>
      <c r="BJ118" s="48">
        <v>28</v>
      </c>
      <c r="BK118" s="49">
        <v>90.3225806451613</v>
      </c>
      <c r="BL118" s="48">
        <v>31</v>
      </c>
    </row>
    <row r="119" spans="1:64" ht="15">
      <c r="A119" s="64" t="s">
        <v>313</v>
      </c>
      <c r="B119" s="64" t="s">
        <v>313</v>
      </c>
      <c r="C119" s="65"/>
      <c r="D119" s="66"/>
      <c r="E119" s="67"/>
      <c r="F119" s="68"/>
      <c r="G119" s="65"/>
      <c r="H119" s="69"/>
      <c r="I119" s="70"/>
      <c r="J119" s="70"/>
      <c r="K119" s="34" t="s">
        <v>65</v>
      </c>
      <c r="L119" s="77">
        <v>164</v>
      </c>
      <c r="M119" s="77"/>
      <c r="N119" s="72"/>
      <c r="O119" s="79" t="s">
        <v>176</v>
      </c>
      <c r="P119" s="81">
        <v>43775.710023148145</v>
      </c>
      <c r="Q119" s="79" t="s">
        <v>576</v>
      </c>
      <c r="R119" s="82" t="s">
        <v>693</v>
      </c>
      <c r="S119" s="79" t="s">
        <v>733</v>
      </c>
      <c r="T119" s="79" t="s">
        <v>746</v>
      </c>
      <c r="U119" s="79"/>
      <c r="V119" s="82" t="s">
        <v>975</v>
      </c>
      <c r="W119" s="81">
        <v>43775.710023148145</v>
      </c>
      <c r="X119" s="82" t="s">
        <v>1220</v>
      </c>
      <c r="Y119" s="79"/>
      <c r="Z119" s="79"/>
      <c r="AA119" s="85" t="s">
        <v>1530</v>
      </c>
      <c r="AB119" s="79"/>
      <c r="AC119" s="79" t="b">
        <v>0</v>
      </c>
      <c r="AD119" s="79">
        <v>0</v>
      </c>
      <c r="AE119" s="85" t="s">
        <v>1737</v>
      </c>
      <c r="AF119" s="79" t="b">
        <v>0</v>
      </c>
      <c r="AG119" s="79" t="s">
        <v>1751</v>
      </c>
      <c r="AH119" s="79"/>
      <c r="AI119" s="85" t="s">
        <v>1737</v>
      </c>
      <c r="AJ119" s="79" t="b">
        <v>0</v>
      </c>
      <c r="AK119" s="79">
        <v>0</v>
      </c>
      <c r="AL119" s="85" t="s">
        <v>1737</v>
      </c>
      <c r="AM119" s="79" t="s">
        <v>1777</v>
      </c>
      <c r="AN119" s="79" t="b">
        <v>0</v>
      </c>
      <c r="AO119" s="85" t="s">
        <v>1530</v>
      </c>
      <c r="AP119" s="79" t="s">
        <v>176</v>
      </c>
      <c r="AQ119" s="79">
        <v>0</v>
      </c>
      <c r="AR119" s="79">
        <v>0</v>
      </c>
      <c r="AS119" s="79"/>
      <c r="AT119" s="79"/>
      <c r="AU119" s="79"/>
      <c r="AV119" s="79"/>
      <c r="AW119" s="79"/>
      <c r="AX119" s="79"/>
      <c r="AY119" s="79"/>
      <c r="AZ119" s="79"/>
      <c r="BA119">
        <v>4</v>
      </c>
      <c r="BB119" s="78" t="str">
        <f>REPLACE(INDEX(GroupVertices[Group],MATCH(Edges25[[#This Row],[Vertex 1]],GroupVertices[Vertex],0)),1,1,"")</f>
        <v>10</v>
      </c>
      <c r="BC119" s="78" t="str">
        <f>REPLACE(INDEX(GroupVertices[Group],MATCH(Edges25[[#This Row],[Vertex 2]],GroupVertices[Vertex],0)),1,1,"")</f>
        <v>10</v>
      </c>
      <c r="BD119" s="48">
        <v>2</v>
      </c>
      <c r="BE119" s="49">
        <v>6.25</v>
      </c>
      <c r="BF119" s="48">
        <v>1</v>
      </c>
      <c r="BG119" s="49">
        <v>3.125</v>
      </c>
      <c r="BH119" s="48">
        <v>0</v>
      </c>
      <c r="BI119" s="49">
        <v>0</v>
      </c>
      <c r="BJ119" s="48">
        <v>29</v>
      </c>
      <c r="BK119" s="49">
        <v>90.625</v>
      </c>
      <c r="BL119" s="48">
        <v>32</v>
      </c>
    </row>
    <row r="120" spans="1:64" ht="15">
      <c r="A120" s="64" t="s">
        <v>313</v>
      </c>
      <c r="B120" s="64" t="s">
        <v>313</v>
      </c>
      <c r="C120" s="65"/>
      <c r="D120" s="66"/>
      <c r="E120" s="67"/>
      <c r="F120" s="68"/>
      <c r="G120" s="65"/>
      <c r="H120" s="69"/>
      <c r="I120" s="70"/>
      <c r="J120" s="70"/>
      <c r="K120" s="34" t="s">
        <v>65</v>
      </c>
      <c r="L120" s="77">
        <v>165</v>
      </c>
      <c r="M120" s="77"/>
      <c r="N120" s="72"/>
      <c r="O120" s="79" t="s">
        <v>176</v>
      </c>
      <c r="P120" s="81">
        <v>43781.86462962963</v>
      </c>
      <c r="Q120" s="79" t="s">
        <v>577</v>
      </c>
      <c r="R120" s="82" t="s">
        <v>694</v>
      </c>
      <c r="S120" s="79" t="s">
        <v>735</v>
      </c>
      <c r="T120" s="79" t="s">
        <v>785</v>
      </c>
      <c r="U120" s="79"/>
      <c r="V120" s="82" t="s">
        <v>975</v>
      </c>
      <c r="W120" s="81">
        <v>43781.86462962963</v>
      </c>
      <c r="X120" s="82" t="s">
        <v>1221</v>
      </c>
      <c r="Y120" s="79"/>
      <c r="Z120" s="79"/>
      <c r="AA120" s="85" t="s">
        <v>1531</v>
      </c>
      <c r="AB120" s="79"/>
      <c r="AC120" s="79" t="b">
        <v>0</v>
      </c>
      <c r="AD120" s="79">
        <v>0</v>
      </c>
      <c r="AE120" s="85" t="s">
        <v>1737</v>
      </c>
      <c r="AF120" s="79" t="b">
        <v>0</v>
      </c>
      <c r="AG120" s="79" t="s">
        <v>1751</v>
      </c>
      <c r="AH120" s="79"/>
      <c r="AI120" s="85" t="s">
        <v>1737</v>
      </c>
      <c r="AJ120" s="79" t="b">
        <v>0</v>
      </c>
      <c r="AK120" s="79">
        <v>0</v>
      </c>
      <c r="AL120" s="85" t="s">
        <v>1737</v>
      </c>
      <c r="AM120" s="79" t="s">
        <v>1777</v>
      </c>
      <c r="AN120" s="79" t="b">
        <v>0</v>
      </c>
      <c r="AO120" s="85" t="s">
        <v>1531</v>
      </c>
      <c r="AP120" s="79" t="s">
        <v>176</v>
      </c>
      <c r="AQ120" s="79">
        <v>0</v>
      </c>
      <c r="AR120" s="79">
        <v>0</v>
      </c>
      <c r="AS120" s="79"/>
      <c r="AT120" s="79"/>
      <c r="AU120" s="79"/>
      <c r="AV120" s="79"/>
      <c r="AW120" s="79"/>
      <c r="AX120" s="79"/>
      <c r="AY120" s="79"/>
      <c r="AZ120" s="79"/>
      <c r="BA120">
        <v>4</v>
      </c>
      <c r="BB120" s="78" t="str">
        <f>REPLACE(INDEX(GroupVertices[Group],MATCH(Edges25[[#This Row],[Vertex 1]],GroupVertices[Vertex],0)),1,1,"")</f>
        <v>10</v>
      </c>
      <c r="BC120" s="78" t="str">
        <f>REPLACE(INDEX(GroupVertices[Group],MATCH(Edges25[[#This Row],[Vertex 2]],GroupVertices[Vertex],0)),1,1,"")</f>
        <v>10</v>
      </c>
      <c r="BD120" s="48">
        <v>1</v>
      </c>
      <c r="BE120" s="49">
        <v>2.9411764705882355</v>
      </c>
      <c r="BF120" s="48">
        <v>0</v>
      </c>
      <c r="BG120" s="49">
        <v>0</v>
      </c>
      <c r="BH120" s="48">
        <v>0</v>
      </c>
      <c r="BI120" s="49">
        <v>0</v>
      </c>
      <c r="BJ120" s="48">
        <v>33</v>
      </c>
      <c r="BK120" s="49">
        <v>97.05882352941177</v>
      </c>
      <c r="BL120" s="48">
        <v>34</v>
      </c>
    </row>
    <row r="121" spans="1:64" ht="15">
      <c r="A121" s="64" t="s">
        <v>315</v>
      </c>
      <c r="B121" s="64" t="s">
        <v>315</v>
      </c>
      <c r="C121" s="65"/>
      <c r="D121" s="66"/>
      <c r="E121" s="67"/>
      <c r="F121" s="68"/>
      <c r="G121" s="65"/>
      <c r="H121" s="69"/>
      <c r="I121" s="70"/>
      <c r="J121" s="70"/>
      <c r="K121" s="34" t="s">
        <v>65</v>
      </c>
      <c r="L121" s="77">
        <v>166</v>
      </c>
      <c r="M121" s="77"/>
      <c r="N121" s="72"/>
      <c r="O121" s="79" t="s">
        <v>176</v>
      </c>
      <c r="P121" s="81">
        <v>43782.66747685185</v>
      </c>
      <c r="Q121" s="79" t="s">
        <v>578</v>
      </c>
      <c r="R121" s="82" t="s">
        <v>695</v>
      </c>
      <c r="S121" s="79" t="s">
        <v>736</v>
      </c>
      <c r="T121" s="79" t="s">
        <v>786</v>
      </c>
      <c r="U121" s="79"/>
      <c r="V121" s="82" t="s">
        <v>977</v>
      </c>
      <c r="W121" s="81">
        <v>43782.66747685185</v>
      </c>
      <c r="X121" s="82" t="s">
        <v>1222</v>
      </c>
      <c r="Y121" s="79">
        <v>58.34712</v>
      </c>
      <c r="Z121" s="79">
        <v>8.57921</v>
      </c>
      <c r="AA121" s="85" t="s">
        <v>1532</v>
      </c>
      <c r="AB121" s="79"/>
      <c r="AC121" s="79" t="b">
        <v>0</v>
      </c>
      <c r="AD121" s="79">
        <v>0</v>
      </c>
      <c r="AE121" s="85" t="s">
        <v>1737</v>
      </c>
      <c r="AF121" s="79" t="b">
        <v>0</v>
      </c>
      <c r="AG121" s="79" t="s">
        <v>1751</v>
      </c>
      <c r="AH121" s="79"/>
      <c r="AI121" s="85" t="s">
        <v>1737</v>
      </c>
      <c r="AJ121" s="79" t="b">
        <v>0</v>
      </c>
      <c r="AK121" s="79">
        <v>0</v>
      </c>
      <c r="AL121" s="85" t="s">
        <v>1737</v>
      </c>
      <c r="AM121" s="79" t="s">
        <v>1792</v>
      </c>
      <c r="AN121" s="79" t="b">
        <v>0</v>
      </c>
      <c r="AO121" s="85" t="s">
        <v>1532</v>
      </c>
      <c r="AP121" s="79" t="s">
        <v>176</v>
      </c>
      <c r="AQ121" s="79">
        <v>0</v>
      </c>
      <c r="AR121" s="79">
        <v>0</v>
      </c>
      <c r="AS121" s="79" t="s">
        <v>1806</v>
      </c>
      <c r="AT121" s="79" t="s">
        <v>1811</v>
      </c>
      <c r="AU121" s="79" t="s">
        <v>1814</v>
      </c>
      <c r="AV121" s="79" t="s">
        <v>1817</v>
      </c>
      <c r="AW121" s="79" t="s">
        <v>1822</v>
      </c>
      <c r="AX121" s="79" t="s">
        <v>1827</v>
      </c>
      <c r="AY121" s="79" t="s">
        <v>1830</v>
      </c>
      <c r="AZ121" s="82" t="s">
        <v>1833</v>
      </c>
      <c r="BA121">
        <v>1</v>
      </c>
      <c r="BB121" s="78" t="str">
        <f>REPLACE(INDEX(GroupVertices[Group],MATCH(Edges25[[#This Row],[Vertex 1]],GroupVertices[Vertex],0)),1,1,"")</f>
        <v>3</v>
      </c>
      <c r="BC121" s="78" t="str">
        <f>REPLACE(INDEX(GroupVertices[Group],MATCH(Edges25[[#This Row],[Vertex 2]],GroupVertices[Vertex],0)),1,1,"")</f>
        <v>3</v>
      </c>
      <c r="BD121" s="48">
        <v>3</v>
      </c>
      <c r="BE121" s="49">
        <v>15</v>
      </c>
      <c r="BF121" s="48">
        <v>0</v>
      </c>
      <c r="BG121" s="49">
        <v>0</v>
      </c>
      <c r="BH121" s="48">
        <v>0</v>
      </c>
      <c r="BI121" s="49">
        <v>0</v>
      </c>
      <c r="BJ121" s="48">
        <v>17</v>
      </c>
      <c r="BK121" s="49">
        <v>85</v>
      </c>
      <c r="BL121" s="48">
        <v>20</v>
      </c>
    </row>
    <row r="122" spans="1:64" ht="15">
      <c r="A122" s="64" t="s">
        <v>316</v>
      </c>
      <c r="B122" s="64" t="s">
        <v>317</v>
      </c>
      <c r="C122" s="65"/>
      <c r="D122" s="66"/>
      <c r="E122" s="67"/>
      <c r="F122" s="68"/>
      <c r="G122" s="65"/>
      <c r="H122" s="69"/>
      <c r="I122" s="70"/>
      <c r="J122" s="70"/>
      <c r="K122" s="34" t="s">
        <v>66</v>
      </c>
      <c r="L122" s="77">
        <v>167</v>
      </c>
      <c r="M122" s="77"/>
      <c r="N122" s="72"/>
      <c r="O122" s="79" t="s">
        <v>506</v>
      </c>
      <c r="P122" s="81">
        <v>43782.3434375</v>
      </c>
      <c r="Q122" s="79" t="s">
        <v>579</v>
      </c>
      <c r="R122" s="79"/>
      <c r="S122" s="79"/>
      <c r="T122" s="79" t="s">
        <v>779</v>
      </c>
      <c r="U122" s="82" t="s">
        <v>852</v>
      </c>
      <c r="V122" s="82" t="s">
        <v>852</v>
      </c>
      <c r="W122" s="81">
        <v>43782.3434375</v>
      </c>
      <c r="X122" s="82" t="s">
        <v>1223</v>
      </c>
      <c r="Y122" s="79"/>
      <c r="Z122" s="79"/>
      <c r="AA122" s="85" t="s">
        <v>1533</v>
      </c>
      <c r="AB122" s="79"/>
      <c r="AC122" s="79" t="b">
        <v>0</v>
      </c>
      <c r="AD122" s="79">
        <v>6</v>
      </c>
      <c r="AE122" s="85" t="s">
        <v>1737</v>
      </c>
      <c r="AF122" s="79" t="b">
        <v>0</v>
      </c>
      <c r="AG122" s="79" t="s">
        <v>1751</v>
      </c>
      <c r="AH122" s="79"/>
      <c r="AI122" s="85" t="s">
        <v>1737</v>
      </c>
      <c r="AJ122" s="79" t="b">
        <v>0</v>
      </c>
      <c r="AK122" s="79">
        <v>4</v>
      </c>
      <c r="AL122" s="85" t="s">
        <v>1737</v>
      </c>
      <c r="AM122" s="79" t="s">
        <v>1772</v>
      </c>
      <c r="AN122" s="79" t="b">
        <v>0</v>
      </c>
      <c r="AO122" s="85" t="s">
        <v>1533</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15</v>
      </c>
      <c r="BC122" s="78" t="str">
        <f>REPLACE(INDEX(GroupVertices[Group],MATCH(Edges25[[#This Row],[Vertex 2]],GroupVertices[Vertex],0)),1,1,"")</f>
        <v>15</v>
      </c>
      <c r="BD122" s="48"/>
      <c r="BE122" s="49"/>
      <c r="BF122" s="48"/>
      <c r="BG122" s="49"/>
      <c r="BH122" s="48"/>
      <c r="BI122" s="49"/>
      <c r="BJ122" s="48"/>
      <c r="BK122" s="49"/>
      <c r="BL122" s="48"/>
    </row>
    <row r="123" spans="1:64" ht="15">
      <c r="A123" s="64" t="s">
        <v>317</v>
      </c>
      <c r="B123" s="64" t="s">
        <v>486</v>
      </c>
      <c r="C123" s="65"/>
      <c r="D123" s="66"/>
      <c r="E123" s="67"/>
      <c r="F123" s="68"/>
      <c r="G123" s="65"/>
      <c r="H123" s="69"/>
      <c r="I123" s="70"/>
      <c r="J123" s="70"/>
      <c r="K123" s="34" t="s">
        <v>65</v>
      </c>
      <c r="L123" s="77">
        <v>168</v>
      </c>
      <c r="M123" s="77"/>
      <c r="N123" s="72"/>
      <c r="O123" s="79" t="s">
        <v>506</v>
      </c>
      <c r="P123" s="81">
        <v>43782.39597222222</v>
      </c>
      <c r="Q123" s="79" t="s">
        <v>569</v>
      </c>
      <c r="R123" s="79"/>
      <c r="S123" s="79"/>
      <c r="T123" s="79" t="s">
        <v>779</v>
      </c>
      <c r="U123" s="79"/>
      <c r="V123" s="82" t="s">
        <v>978</v>
      </c>
      <c r="W123" s="81">
        <v>43782.39597222222</v>
      </c>
      <c r="X123" s="82" t="s">
        <v>1224</v>
      </c>
      <c r="Y123" s="79"/>
      <c r="Z123" s="79"/>
      <c r="AA123" s="85" t="s">
        <v>1534</v>
      </c>
      <c r="AB123" s="79"/>
      <c r="AC123" s="79" t="b">
        <v>0</v>
      </c>
      <c r="AD123" s="79">
        <v>0</v>
      </c>
      <c r="AE123" s="85" t="s">
        <v>1737</v>
      </c>
      <c r="AF123" s="79" t="b">
        <v>0</v>
      </c>
      <c r="AG123" s="79" t="s">
        <v>1751</v>
      </c>
      <c r="AH123" s="79"/>
      <c r="AI123" s="85" t="s">
        <v>1737</v>
      </c>
      <c r="AJ123" s="79" t="b">
        <v>0</v>
      </c>
      <c r="AK123" s="79">
        <v>4</v>
      </c>
      <c r="AL123" s="85" t="s">
        <v>1533</v>
      </c>
      <c r="AM123" s="79" t="s">
        <v>1775</v>
      </c>
      <c r="AN123" s="79" t="b">
        <v>0</v>
      </c>
      <c r="AO123" s="85" t="s">
        <v>1533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15</v>
      </c>
      <c r="BC123" s="78" t="str">
        <f>REPLACE(INDEX(GroupVertices[Group],MATCH(Edges25[[#This Row],[Vertex 2]],GroupVertices[Vertex],0)),1,1,"")</f>
        <v>15</v>
      </c>
      <c r="BD123" s="48"/>
      <c r="BE123" s="49"/>
      <c r="BF123" s="48"/>
      <c r="BG123" s="49"/>
      <c r="BH123" s="48"/>
      <c r="BI123" s="49"/>
      <c r="BJ123" s="48"/>
      <c r="BK123" s="49"/>
      <c r="BL123" s="48"/>
    </row>
    <row r="124" spans="1:64" ht="15">
      <c r="A124" s="64" t="s">
        <v>318</v>
      </c>
      <c r="B124" s="64" t="s">
        <v>317</v>
      </c>
      <c r="C124" s="65"/>
      <c r="D124" s="66"/>
      <c r="E124" s="67"/>
      <c r="F124" s="68"/>
      <c r="G124" s="65"/>
      <c r="H124" s="69"/>
      <c r="I124" s="70"/>
      <c r="J124" s="70"/>
      <c r="K124" s="34" t="s">
        <v>65</v>
      </c>
      <c r="L124" s="77">
        <v>170</v>
      </c>
      <c r="M124" s="77"/>
      <c r="N124" s="72"/>
      <c r="O124" s="79" t="s">
        <v>506</v>
      </c>
      <c r="P124" s="81">
        <v>43782.6796875</v>
      </c>
      <c r="Q124" s="79" t="s">
        <v>569</v>
      </c>
      <c r="R124" s="79"/>
      <c r="S124" s="79"/>
      <c r="T124" s="79" t="s">
        <v>779</v>
      </c>
      <c r="U124" s="79"/>
      <c r="V124" s="82" t="s">
        <v>979</v>
      </c>
      <c r="W124" s="81">
        <v>43782.6796875</v>
      </c>
      <c r="X124" s="82" t="s">
        <v>1225</v>
      </c>
      <c r="Y124" s="79"/>
      <c r="Z124" s="79"/>
      <c r="AA124" s="85" t="s">
        <v>1535</v>
      </c>
      <c r="AB124" s="79"/>
      <c r="AC124" s="79" t="b">
        <v>0</v>
      </c>
      <c r="AD124" s="79">
        <v>0</v>
      </c>
      <c r="AE124" s="85" t="s">
        <v>1737</v>
      </c>
      <c r="AF124" s="79" t="b">
        <v>0</v>
      </c>
      <c r="AG124" s="79" t="s">
        <v>1751</v>
      </c>
      <c r="AH124" s="79"/>
      <c r="AI124" s="85" t="s">
        <v>1737</v>
      </c>
      <c r="AJ124" s="79" t="b">
        <v>0</v>
      </c>
      <c r="AK124" s="79">
        <v>4</v>
      </c>
      <c r="AL124" s="85" t="s">
        <v>1533</v>
      </c>
      <c r="AM124" s="79" t="s">
        <v>1772</v>
      </c>
      <c r="AN124" s="79" t="b">
        <v>0</v>
      </c>
      <c r="AO124" s="85" t="s">
        <v>1533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15</v>
      </c>
      <c r="BC124" s="78" t="str">
        <f>REPLACE(INDEX(GroupVertices[Group],MATCH(Edges25[[#This Row],[Vertex 2]],GroupVertices[Vertex],0)),1,1,"")</f>
        <v>15</v>
      </c>
      <c r="BD124" s="48"/>
      <c r="BE124" s="49"/>
      <c r="BF124" s="48"/>
      <c r="BG124" s="49"/>
      <c r="BH124" s="48"/>
      <c r="BI124" s="49"/>
      <c r="BJ124" s="48"/>
      <c r="BK124" s="49"/>
      <c r="BL124" s="48"/>
    </row>
    <row r="125" spans="1:64" ht="15">
      <c r="A125" s="64" t="s">
        <v>319</v>
      </c>
      <c r="B125" s="64" t="s">
        <v>329</v>
      </c>
      <c r="C125" s="65"/>
      <c r="D125" s="66"/>
      <c r="E125" s="67"/>
      <c r="F125" s="68"/>
      <c r="G125" s="65"/>
      <c r="H125" s="69"/>
      <c r="I125" s="70"/>
      <c r="J125" s="70"/>
      <c r="K125" s="34" t="s">
        <v>65</v>
      </c>
      <c r="L125" s="77">
        <v>174</v>
      </c>
      <c r="M125" s="77"/>
      <c r="N125" s="72"/>
      <c r="O125" s="79" t="s">
        <v>506</v>
      </c>
      <c r="P125" s="81">
        <v>43782.791712962964</v>
      </c>
      <c r="Q125" s="79" t="s">
        <v>580</v>
      </c>
      <c r="R125" s="79"/>
      <c r="S125" s="79"/>
      <c r="T125" s="79" t="s">
        <v>787</v>
      </c>
      <c r="U125" s="79"/>
      <c r="V125" s="82" t="s">
        <v>980</v>
      </c>
      <c r="W125" s="81">
        <v>43782.791712962964</v>
      </c>
      <c r="X125" s="82" t="s">
        <v>1226</v>
      </c>
      <c r="Y125" s="79"/>
      <c r="Z125" s="79"/>
      <c r="AA125" s="85" t="s">
        <v>1536</v>
      </c>
      <c r="AB125" s="79"/>
      <c r="AC125" s="79" t="b">
        <v>0</v>
      </c>
      <c r="AD125" s="79">
        <v>0</v>
      </c>
      <c r="AE125" s="85" t="s">
        <v>1737</v>
      </c>
      <c r="AF125" s="79" t="b">
        <v>1</v>
      </c>
      <c r="AG125" s="79" t="s">
        <v>1751</v>
      </c>
      <c r="AH125" s="79"/>
      <c r="AI125" s="85" t="s">
        <v>1766</v>
      </c>
      <c r="AJ125" s="79" t="b">
        <v>0</v>
      </c>
      <c r="AK125" s="79">
        <v>5</v>
      </c>
      <c r="AL125" s="85" t="s">
        <v>1546</v>
      </c>
      <c r="AM125" s="79" t="s">
        <v>1772</v>
      </c>
      <c r="AN125" s="79" t="b">
        <v>0</v>
      </c>
      <c r="AO125" s="85" t="s">
        <v>1546</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14</v>
      </c>
      <c r="BC125" s="78" t="str">
        <f>REPLACE(INDEX(GroupVertices[Group],MATCH(Edges25[[#This Row],[Vertex 2]],GroupVertices[Vertex],0)),1,1,"")</f>
        <v>14</v>
      </c>
      <c r="BD125" s="48">
        <v>0</v>
      </c>
      <c r="BE125" s="49">
        <v>0</v>
      </c>
      <c r="BF125" s="48">
        <v>0</v>
      </c>
      <c r="BG125" s="49">
        <v>0</v>
      </c>
      <c r="BH125" s="48">
        <v>0</v>
      </c>
      <c r="BI125" s="49">
        <v>0</v>
      </c>
      <c r="BJ125" s="48">
        <v>21</v>
      </c>
      <c r="BK125" s="49">
        <v>100</v>
      </c>
      <c r="BL125" s="48">
        <v>21</v>
      </c>
    </row>
    <row r="126" spans="1:64" ht="15">
      <c r="A126" s="64" t="s">
        <v>320</v>
      </c>
      <c r="B126" s="64" t="s">
        <v>350</v>
      </c>
      <c r="C126" s="65"/>
      <c r="D126" s="66"/>
      <c r="E126" s="67"/>
      <c r="F126" s="68"/>
      <c r="G126" s="65"/>
      <c r="H126" s="69"/>
      <c r="I126" s="70"/>
      <c r="J126" s="70"/>
      <c r="K126" s="34" t="s">
        <v>65</v>
      </c>
      <c r="L126" s="77">
        <v>175</v>
      </c>
      <c r="M126" s="77"/>
      <c r="N126" s="72"/>
      <c r="O126" s="79" t="s">
        <v>506</v>
      </c>
      <c r="P126" s="81">
        <v>43782.80824074074</v>
      </c>
      <c r="Q126" s="79" t="s">
        <v>581</v>
      </c>
      <c r="R126" s="82" t="s">
        <v>696</v>
      </c>
      <c r="S126" s="79" t="s">
        <v>737</v>
      </c>
      <c r="T126" s="79" t="s">
        <v>788</v>
      </c>
      <c r="U126" s="79"/>
      <c r="V126" s="82" t="s">
        <v>981</v>
      </c>
      <c r="W126" s="81">
        <v>43782.80824074074</v>
      </c>
      <c r="X126" s="82" t="s">
        <v>1227</v>
      </c>
      <c r="Y126" s="79"/>
      <c r="Z126" s="79"/>
      <c r="AA126" s="85" t="s">
        <v>1537</v>
      </c>
      <c r="AB126" s="79"/>
      <c r="AC126" s="79" t="b">
        <v>0</v>
      </c>
      <c r="AD126" s="79">
        <v>0</v>
      </c>
      <c r="AE126" s="85" t="s">
        <v>1737</v>
      </c>
      <c r="AF126" s="79" t="b">
        <v>0</v>
      </c>
      <c r="AG126" s="79" t="s">
        <v>1751</v>
      </c>
      <c r="AH126" s="79"/>
      <c r="AI126" s="85" t="s">
        <v>1737</v>
      </c>
      <c r="AJ126" s="79" t="b">
        <v>0</v>
      </c>
      <c r="AK126" s="79">
        <v>8</v>
      </c>
      <c r="AL126" s="85" t="s">
        <v>1569</v>
      </c>
      <c r="AM126" s="79" t="s">
        <v>1778</v>
      </c>
      <c r="AN126" s="79" t="b">
        <v>0</v>
      </c>
      <c r="AO126" s="85" t="s">
        <v>1569</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8</v>
      </c>
      <c r="BC126" s="78" t="str">
        <f>REPLACE(INDEX(GroupVertices[Group],MATCH(Edges25[[#This Row],[Vertex 2]],GroupVertices[Vertex],0)),1,1,"")</f>
        <v>8</v>
      </c>
      <c r="BD126" s="48">
        <v>0</v>
      </c>
      <c r="BE126" s="49">
        <v>0</v>
      </c>
      <c r="BF126" s="48">
        <v>0</v>
      </c>
      <c r="BG126" s="49">
        <v>0</v>
      </c>
      <c r="BH126" s="48">
        <v>0</v>
      </c>
      <c r="BI126" s="49">
        <v>0</v>
      </c>
      <c r="BJ126" s="48">
        <v>17</v>
      </c>
      <c r="BK126" s="49">
        <v>100</v>
      </c>
      <c r="BL126" s="48">
        <v>17</v>
      </c>
    </row>
    <row r="127" spans="1:64" ht="15">
      <c r="A127" s="64" t="s">
        <v>321</v>
      </c>
      <c r="B127" s="64" t="s">
        <v>350</v>
      </c>
      <c r="C127" s="65"/>
      <c r="D127" s="66"/>
      <c r="E127" s="67"/>
      <c r="F127" s="68"/>
      <c r="G127" s="65"/>
      <c r="H127" s="69"/>
      <c r="I127" s="70"/>
      <c r="J127" s="70"/>
      <c r="K127" s="34" t="s">
        <v>65</v>
      </c>
      <c r="L127" s="77">
        <v>176</v>
      </c>
      <c r="M127" s="77"/>
      <c r="N127" s="72"/>
      <c r="O127" s="79" t="s">
        <v>506</v>
      </c>
      <c r="P127" s="81">
        <v>43782.81003472222</v>
      </c>
      <c r="Q127" s="79" t="s">
        <v>581</v>
      </c>
      <c r="R127" s="82" t="s">
        <v>696</v>
      </c>
      <c r="S127" s="79" t="s">
        <v>737</v>
      </c>
      <c r="T127" s="79" t="s">
        <v>788</v>
      </c>
      <c r="U127" s="79"/>
      <c r="V127" s="82" t="s">
        <v>982</v>
      </c>
      <c r="W127" s="81">
        <v>43782.81003472222</v>
      </c>
      <c r="X127" s="82" t="s">
        <v>1228</v>
      </c>
      <c r="Y127" s="79"/>
      <c r="Z127" s="79"/>
      <c r="AA127" s="85" t="s">
        <v>1538</v>
      </c>
      <c r="AB127" s="79"/>
      <c r="AC127" s="79" t="b">
        <v>0</v>
      </c>
      <c r="AD127" s="79">
        <v>0</v>
      </c>
      <c r="AE127" s="85" t="s">
        <v>1737</v>
      </c>
      <c r="AF127" s="79" t="b">
        <v>0</v>
      </c>
      <c r="AG127" s="79" t="s">
        <v>1751</v>
      </c>
      <c r="AH127" s="79"/>
      <c r="AI127" s="85" t="s">
        <v>1737</v>
      </c>
      <c r="AJ127" s="79" t="b">
        <v>0</v>
      </c>
      <c r="AK127" s="79">
        <v>8</v>
      </c>
      <c r="AL127" s="85" t="s">
        <v>1569</v>
      </c>
      <c r="AM127" s="79" t="s">
        <v>1778</v>
      </c>
      <c r="AN127" s="79" t="b">
        <v>0</v>
      </c>
      <c r="AO127" s="85" t="s">
        <v>1569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8</v>
      </c>
      <c r="BC127" s="78" t="str">
        <f>REPLACE(INDEX(GroupVertices[Group],MATCH(Edges25[[#This Row],[Vertex 2]],GroupVertices[Vertex],0)),1,1,"")</f>
        <v>8</v>
      </c>
      <c r="BD127" s="48">
        <v>0</v>
      </c>
      <c r="BE127" s="49">
        <v>0</v>
      </c>
      <c r="BF127" s="48">
        <v>0</v>
      </c>
      <c r="BG127" s="49">
        <v>0</v>
      </c>
      <c r="BH127" s="48">
        <v>0</v>
      </c>
      <c r="BI127" s="49">
        <v>0</v>
      </c>
      <c r="BJ127" s="48">
        <v>17</v>
      </c>
      <c r="BK127" s="49">
        <v>100</v>
      </c>
      <c r="BL127" s="48">
        <v>17</v>
      </c>
    </row>
    <row r="128" spans="1:64" ht="15">
      <c r="A128" s="64" t="s">
        <v>322</v>
      </c>
      <c r="B128" s="64" t="s">
        <v>350</v>
      </c>
      <c r="C128" s="65"/>
      <c r="D128" s="66"/>
      <c r="E128" s="67"/>
      <c r="F128" s="68"/>
      <c r="G128" s="65"/>
      <c r="H128" s="69"/>
      <c r="I128" s="70"/>
      <c r="J128" s="70"/>
      <c r="K128" s="34" t="s">
        <v>65</v>
      </c>
      <c r="L128" s="77">
        <v>177</v>
      </c>
      <c r="M128" s="77"/>
      <c r="N128" s="72"/>
      <c r="O128" s="79" t="s">
        <v>506</v>
      </c>
      <c r="P128" s="81">
        <v>43782.8137037037</v>
      </c>
      <c r="Q128" s="79" t="s">
        <v>581</v>
      </c>
      <c r="R128" s="82" t="s">
        <v>696</v>
      </c>
      <c r="S128" s="79" t="s">
        <v>737</v>
      </c>
      <c r="T128" s="79" t="s">
        <v>788</v>
      </c>
      <c r="U128" s="79"/>
      <c r="V128" s="82" t="s">
        <v>983</v>
      </c>
      <c r="W128" s="81">
        <v>43782.8137037037</v>
      </c>
      <c r="X128" s="82" t="s">
        <v>1229</v>
      </c>
      <c r="Y128" s="79"/>
      <c r="Z128" s="79"/>
      <c r="AA128" s="85" t="s">
        <v>1539</v>
      </c>
      <c r="AB128" s="79"/>
      <c r="AC128" s="79" t="b">
        <v>0</v>
      </c>
      <c r="AD128" s="79">
        <v>0</v>
      </c>
      <c r="AE128" s="85" t="s">
        <v>1737</v>
      </c>
      <c r="AF128" s="79" t="b">
        <v>0</v>
      </c>
      <c r="AG128" s="79" t="s">
        <v>1751</v>
      </c>
      <c r="AH128" s="79"/>
      <c r="AI128" s="85" t="s">
        <v>1737</v>
      </c>
      <c r="AJ128" s="79" t="b">
        <v>0</v>
      </c>
      <c r="AK128" s="79">
        <v>8</v>
      </c>
      <c r="AL128" s="85" t="s">
        <v>1569</v>
      </c>
      <c r="AM128" s="79" t="s">
        <v>1772</v>
      </c>
      <c r="AN128" s="79" t="b">
        <v>0</v>
      </c>
      <c r="AO128" s="85" t="s">
        <v>1569</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8</v>
      </c>
      <c r="BC128" s="78" t="str">
        <f>REPLACE(INDEX(GroupVertices[Group],MATCH(Edges25[[#This Row],[Vertex 2]],GroupVertices[Vertex],0)),1,1,"")</f>
        <v>8</v>
      </c>
      <c r="BD128" s="48">
        <v>0</v>
      </c>
      <c r="BE128" s="49">
        <v>0</v>
      </c>
      <c r="BF128" s="48">
        <v>0</v>
      </c>
      <c r="BG128" s="49">
        <v>0</v>
      </c>
      <c r="BH128" s="48">
        <v>0</v>
      </c>
      <c r="BI128" s="49">
        <v>0</v>
      </c>
      <c r="BJ128" s="48">
        <v>17</v>
      </c>
      <c r="BK128" s="49">
        <v>100</v>
      </c>
      <c r="BL128" s="48">
        <v>17</v>
      </c>
    </row>
    <row r="129" spans="1:64" ht="15">
      <c r="A129" s="64" t="s">
        <v>323</v>
      </c>
      <c r="B129" s="64" t="s">
        <v>350</v>
      </c>
      <c r="C129" s="65"/>
      <c r="D129" s="66"/>
      <c r="E129" s="67"/>
      <c r="F129" s="68"/>
      <c r="G129" s="65"/>
      <c r="H129" s="69"/>
      <c r="I129" s="70"/>
      <c r="J129" s="70"/>
      <c r="K129" s="34" t="s">
        <v>65</v>
      </c>
      <c r="L129" s="77">
        <v>178</v>
      </c>
      <c r="M129" s="77"/>
      <c r="N129" s="72"/>
      <c r="O129" s="79" t="s">
        <v>506</v>
      </c>
      <c r="P129" s="81">
        <v>43782.81725694444</v>
      </c>
      <c r="Q129" s="79" t="s">
        <v>581</v>
      </c>
      <c r="R129" s="82" t="s">
        <v>696</v>
      </c>
      <c r="S129" s="79" t="s">
        <v>737</v>
      </c>
      <c r="T129" s="79" t="s">
        <v>788</v>
      </c>
      <c r="U129" s="79"/>
      <c r="V129" s="82" t="s">
        <v>984</v>
      </c>
      <c r="W129" s="81">
        <v>43782.81725694444</v>
      </c>
      <c r="X129" s="82" t="s">
        <v>1230</v>
      </c>
      <c r="Y129" s="79"/>
      <c r="Z129" s="79"/>
      <c r="AA129" s="85" t="s">
        <v>1540</v>
      </c>
      <c r="AB129" s="79"/>
      <c r="AC129" s="79" t="b">
        <v>0</v>
      </c>
      <c r="AD129" s="79">
        <v>0</v>
      </c>
      <c r="AE129" s="85" t="s">
        <v>1737</v>
      </c>
      <c r="AF129" s="79" t="b">
        <v>0</v>
      </c>
      <c r="AG129" s="79" t="s">
        <v>1751</v>
      </c>
      <c r="AH129" s="79"/>
      <c r="AI129" s="85" t="s">
        <v>1737</v>
      </c>
      <c r="AJ129" s="79" t="b">
        <v>0</v>
      </c>
      <c r="AK129" s="79">
        <v>8</v>
      </c>
      <c r="AL129" s="85" t="s">
        <v>1569</v>
      </c>
      <c r="AM129" s="79" t="s">
        <v>1772</v>
      </c>
      <c r="AN129" s="79" t="b">
        <v>0</v>
      </c>
      <c r="AO129" s="85" t="s">
        <v>1569</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8</v>
      </c>
      <c r="BC129" s="78" t="str">
        <f>REPLACE(INDEX(GroupVertices[Group],MATCH(Edges25[[#This Row],[Vertex 2]],GroupVertices[Vertex],0)),1,1,"")</f>
        <v>8</v>
      </c>
      <c r="BD129" s="48">
        <v>0</v>
      </c>
      <c r="BE129" s="49">
        <v>0</v>
      </c>
      <c r="BF129" s="48">
        <v>0</v>
      </c>
      <c r="BG129" s="49">
        <v>0</v>
      </c>
      <c r="BH129" s="48">
        <v>0</v>
      </c>
      <c r="BI129" s="49">
        <v>0</v>
      </c>
      <c r="BJ129" s="48">
        <v>17</v>
      </c>
      <c r="BK129" s="49">
        <v>100</v>
      </c>
      <c r="BL129" s="48">
        <v>17</v>
      </c>
    </row>
    <row r="130" spans="1:64" ht="15">
      <c r="A130" s="64" t="s">
        <v>324</v>
      </c>
      <c r="B130" s="64" t="s">
        <v>329</v>
      </c>
      <c r="C130" s="65"/>
      <c r="D130" s="66"/>
      <c r="E130" s="67"/>
      <c r="F130" s="68"/>
      <c r="G130" s="65"/>
      <c r="H130" s="69"/>
      <c r="I130" s="70"/>
      <c r="J130" s="70"/>
      <c r="K130" s="34" t="s">
        <v>65</v>
      </c>
      <c r="L130" s="77">
        <v>179</v>
      </c>
      <c r="M130" s="77"/>
      <c r="N130" s="72"/>
      <c r="O130" s="79" t="s">
        <v>506</v>
      </c>
      <c r="P130" s="81">
        <v>43782.88190972222</v>
      </c>
      <c r="Q130" s="79" t="s">
        <v>580</v>
      </c>
      <c r="R130" s="79"/>
      <c r="S130" s="79"/>
      <c r="T130" s="79" t="s">
        <v>787</v>
      </c>
      <c r="U130" s="79"/>
      <c r="V130" s="82" t="s">
        <v>985</v>
      </c>
      <c r="W130" s="81">
        <v>43782.88190972222</v>
      </c>
      <c r="X130" s="82" t="s">
        <v>1231</v>
      </c>
      <c r="Y130" s="79"/>
      <c r="Z130" s="79"/>
      <c r="AA130" s="85" t="s">
        <v>1541</v>
      </c>
      <c r="AB130" s="79"/>
      <c r="AC130" s="79" t="b">
        <v>0</v>
      </c>
      <c r="AD130" s="79">
        <v>0</v>
      </c>
      <c r="AE130" s="85" t="s">
        <v>1737</v>
      </c>
      <c r="AF130" s="79" t="b">
        <v>1</v>
      </c>
      <c r="AG130" s="79" t="s">
        <v>1751</v>
      </c>
      <c r="AH130" s="79"/>
      <c r="AI130" s="85" t="s">
        <v>1766</v>
      </c>
      <c r="AJ130" s="79" t="b">
        <v>0</v>
      </c>
      <c r="AK130" s="79">
        <v>5</v>
      </c>
      <c r="AL130" s="85" t="s">
        <v>1546</v>
      </c>
      <c r="AM130" s="79" t="s">
        <v>1772</v>
      </c>
      <c r="AN130" s="79" t="b">
        <v>0</v>
      </c>
      <c r="AO130" s="85" t="s">
        <v>1546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14</v>
      </c>
      <c r="BC130" s="78" t="str">
        <f>REPLACE(INDEX(GroupVertices[Group],MATCH(Edges25[[#This Row],[Vertex 2]],GroupVertices[Vertex],0)),1,1,"")</f>
        <v>14</v>
      </c>
      <c r="BD130" s="48">
        <v>0</v>
      </c>
      <c r="BE130" s="49">
        <v>0</v>
      </c>
      <c r="BF130" s="48">
        <v>0</v>
      </c>
      <c r="BG130" s="49">
        <v>0</v>
      </c>
      <c r="BH130" s="48">
        <v>0</v>
      </c>
      <c r="BI130" s="49">
        <v>0</v>
      </c>
      <c r="BJ130" s="48">
        <v>21</v>
      </c>
      <c r="BK130" s="49">
        <v>100</v>
      </c>
      <c r="BL130" s="48">
        <v>21</v>
      </c>
    </row>
    <row r="131" spans="1:64" ht="15">
      <c r="A131" s="64" t="s">
        <v>325</v>
      </c>
      <c r="B131" s="64" t="s">
        <v>329</v>
      </c>
      <c r="C131" s="65"/>
      <c r="D131" s="66"/>
      <c r="E131" s="67"/>
      <c r="F131" s="68"/>
      <c r="G131" s="65"/>
      <c r="H131" s="69"/>
      <c r="I131" s="70"/>
      <c r="J131" s="70"/>
      <c r="K131" s="34" t="s">
        <v>65</v>
      </c>
      <c r="L131" s="77">
        <v>180</v>
      </c>
      <c r="M131" s="77"/>
      <c r="N131" s="72"/>
      <c r="O131" s="79" t="s">
        <v>506</v>
      </c>
      <c r="P131" s="81">
        <v>43782.90385416667</v>
      </c>
      <c r="Q131" s="79" t="s">
        <v>580</v>
      </c>
      <c r="R131" s="79"/>
      <c r="S131" s="79"/>
      <c r="T131" s="79" t="s">
        <v>787</v>
      </c>
      <c r="U131" s="79"/>
      <c r="V131" s="82" t="s">
        <v>986</v>
      </c>
      <c r="W131" s="81">
        <v>43782.90385416667</v>
      </c>
      <c r="X131" s="82" t="s">
        <v>1232</v>
      </c>
      <c r="Y131" s="79"/>
      <c r="Z131" s="79"/>
      <c r="AA131" s="85" t="s">
        <v>1542</v>
      </c>
      <c r="AB131" s="79"/>
      <c r="AC131" s="79" t="b">
        <v>0</v>
      </c>
      <c r="AD131" s="79">
        <v>0</v>
      </c>
      <c r="AE131" s="85" t="s">
        <v>1737</v>
      </c>
      <c r="AF131" s="79" t="b">
        <v>1</v>
      </c>
      <c r="AG131" s="79" t="s">
        <v>1751</v>
      </c>
      <c r="AH131" s="79"/>
      <c r="AI131" s="85" t="s">
        <v>1766</v>
      </c>
      <c r="AJ131" s="79" t="b">
        <v>0</v>
      </c>
      <c r="AK131" s="79">
        <v>5</v>
      </c>
      <c r="AL131" s="85" t="s">
        <v>1546</v>
      </c>
      <c r="AM131" s="79" t="s">
        <v>1775</v>
      </c>
      <c r="AN131" s="79" t="b">
        <v>0</v>
      </c>
      <c r="AO131" s="85" t="s">
        <v>1546</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14</v>
      </c>
      <c r="BC131" s="78" t="str">
        <f>REPLACE(INDEX(GroupVertices[Group],MATCH(Edges25[[#This Row],[Vertex 2]],GroupVertices[Vertex],0)),1,1,"")</f>
        <v>14</v>
      </c>
      <c r="BD131" s="48">
        <v>0</v>
      </c>
      <c r="BE131" s="49">
        <v>0</v>
      </c>
      <c r="BF131" s="48">
        <v>0</v>
      </c>
      <c r="BG131" s="49">
        <v>0</v>
      </c>
      <c r="BH131" s="48">
        <v>0</v>
      </c>
      <c r="BI131" s="49">
        <v>0</v>
      </c>
      <c r="BJ131" s="48">
        <v>21</v>
      </c>
      <c r="BK131" s="49">
        <v>100</v>
      </c>
      <c r="BL131" s="48">
        <v>21</v>
      </c>
    </row>
    <row r="132" spans="1:64" ht="15">
      <c r="A132" s="64" t="s">
        <v>326</v>
      </c>
      <c r="B132" s="64" t="s">
        <v>350</v>
      </c>
      <c r="C132" s="65"/>
      <c r="D132" s="66"/>
      <c r="E132" s="67"/>
      <c r="F132" s="68"/>
      <c r="G132" s="65"/>
      <c r="H132" s="69"/>
      <c r="I132" s="70"/>
      <c r="J132" s="70"/>
      <c r="K132" s="34" t="s">
        <v>65</v>
      </c>
      <c r="L132" s="77">
        <v>181</v>
      </c>
      <c r="M132" s="77"/>
      <c r="N132" s="72"/>
      <c r="O132" s="79" t="s">
        <v>506</v>
      </c>
      <c r="P132" s="81">
        <v>43782.93534722222</v>
      </c>
      <c r="Q132" s="79" t="s">
        <v>581</v>
      </c>
      <c r="R132" s="82" t="s">
        <v>696</v>
      </c>
      <c r="S132" s="79" t="s">
        <v>737</v>
      </c>
      <c r="T132" s="79" t="s">
        <v>788</v>
      </c>
      <c r="U132" s="79"/>
      <c r="V132" s="82" t="s">
        <v>987</v>
      </c>
      <c r="W132" s="81">
        <v>43782.93534722222</v>
      </c>
      <c r="X132" s="82" t="s">
        <v>1233</v>
      </c>
      <c r="Y132" s="79"/>
      <c r="Z132" s="79"/>
      <c r="AA132" s="85" t="s">
        <v>1543</v>
      </c>
      <c r="AB132" s="79"/>
      <c r="AC132" s="79" t="b">
        <v>0</v>
      </c>
      <c r="AD132" s="79">
        <v>0</v>
      </c>
      <c r="AE132" s="85" t="s">
        <v>1737</v>
      </c>
      <c r="AF132" s="79" t="b">
        <v>0</v>
      </c>
      <c r="AG132" s="79" t="s">
        <v>1751</v>
      </c>
      <c r="AH132" s="79"/>
      <c r="AI132" s="85" t="s">
        <v>1737</v>
      </c>
      <c r="AJ132" s="79" t="b">
        <v>0</v>
      </c>
      <c r="AK132" s="79">
        <v>8</v>
      </c>
      <c r="AL132" s="85" t="s">
        <v>1569</v>
      </c>
      <c r="AM132" s="79" t="s">
        <v>1793</v>
      </c>
      <c r="AN132" s="79" t="b">
        <v>0</v>
      </c>
      <c r="AO132" s="85" t="s">
        <v>1569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8</v>
      </c>
      <c r="BC132" s="78" t="str">
        <f>REPLACE(INDEX(GroupVertices[Group],MATCH(Edges25[[#This Row],[Vertex 2]],GroupVertices[Vertex],0)),1,1,"")</f>
        <v>8</v>
      </c>
      <c r="BD132" s="48">
        <v>0</v>
      </c>
      <c r="BE132" s="49">
        <v>0</v>
      </c>
      <c r="BF132" s="48">
        <v>0</v>
      </c>
      <c r="BG132" s="49">
        <v>0</v>
      </c>
      <c r="BH132" s="48">
        <v>0</v>
      </c>
      <c r="BI132" s="49">
        <v>0</v>
      </c>
      <c r="BJ132" s="48">
        <v>17</v>
      </c>
      <c r="BK132" s="49">
        <v>100</v>
      </c>
      <c r="BL132" s="48">
        <v>17</v>
      </c>
    </row>
    <row r="133" spans="1:64" ht="15">
      <c r="A133" s="64" t="s">
        <v>327</v>
      </c>
      <c r="B133" s="64" t="s">
        <v>350</v>
      </c>
      <c r="C133" s="65"/>
      <c r="D133" s="66"/>
      <c r="E133" s="67"/>
      <c r="F133" s="68"/>
      <c r="G133" s="65"/>
      <c r="H133" s="69"/>
      <c r="I133" s="70"/>
      <c r="J133" s="70"/>
      <c r="K133" s="34" t="s">
        <v>65</v>
      </c>
      <c r="L133" s="77">
        <v>182</v>
      </c>
      <c r="M133" s="77"/>
      <c r="N133" s="72"/>
      <c r="O133" s="79" t="s">
        <v>506</v>
      </c>
      <c r="P133" s="81">
        <v>43782.965682870374</v>
      </c>
      <c r="Q133" s="79" t="s">
        <v>581</v>
      </c>
      <c r="R133" s="82" t="s">
        <v>696</v>
      </c>
      <c r="S133" s="79" t="s">
        <v>737</v>
      </c>
      <c r="T133" s="79" t="s">
        <v>788</v>
      </c>
      <c r="U133" s="79"/>
      <c r="V133" s="82" t="s">
        <v>988</v>
      </c>
      <c r="W133" s="81">
        <v>43782.965682870374</v>
      </c>
      <c r="X133" s="82" t="s">
        <v>1234</v>
      </c>
      <c r="Y133" s="79"/>
      <c r="Z133" s="79"/>
      <c r="AA133" s="85" t="s">
        <v>1544</v>
      </c>
      <c r="AB133" s="79"/>
      <c r="AC133" s="79" t="b">
        <v>0</v>
      </c>
      <c r="AD133" s="79">
        <v>0</v>
      </c>
      <c r="AE133" s="85" t="s">
        <v>1737</v>
      </c>
      <c r="AF133" s="79" t="b">
        <v>0</v>
      </c>
      <c r="AG133" s="79" t="s">
        <v>1751</v>
      </c>
      <c r="AH133" s="79"/>
      <c r="AI133" s="85" t="s">
        <v>1737</v>
      </c>
      <c r="AJ133" s="79" t="b">
        <v>0</v>
      </c>
      <c r="AK133" s="79">
        <v>8</v>
      </c>
      <c r="AL133" s="85" t="s">
        <v>1569</v>
      </c>
      <c r="AM133" s="79" t="s">
        <v>1773</v>
      </c>
      <c r="AN133" s="79" t="b">
        <v>0</v>
      </c>
      <c r="AO133" s="85" t="s">
        <v>1569</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8</v>
      </c>
      <c r="BC133" s="78" t="str">
        <f>REPLACE(INDEX(GroupVertices[Group],MATCH(Edges25[[#This Row],[Vertex 2]],GroupVertices[Vertex],0)),1,1,"")</f>
        <v>8</v>
      </c>
      <c r="BD133" s="48">
        <v>0</v>
      </c>
      <c r="BE133" s="49">
        <v>0</v>
      </c>
      <c r="BF133" s="48">
        <v>0</v>
      </c>
      <c r="BG133" s="49">
        <v>0</v>
      </c>
      <c r="BH133" s="48">
        <v>0</v>
      </c>
      <c r="BI133" s="49">
        <v>0</v>
      </c>
      <c r="BJ133" s="48">
        <v>17</v>
      </c>
      <c r="BK133" s="49">
        <v>100</v>
      </c>
      <c r="BL133" s="48">
        <v>17</v>
      </c>
    </row>
    <row r="134" spans="1:64" ht="15">
      <c r="A134" s="64" t="s">
        <v>328</v>
      </c>
      <c r="B134" s="64" t="s">
        <v>329</v>
      </c>
      <c r="C134" s="65"/>
      <c r="D134" s="66"/>
      <c r="E134" s="67"/>
      <c r="F134" s="68"/>
      <c r="G134" s="65"/>
      <c r="H134" s="69"/>
      <c r="I134" s="70"/>
      <c r="J134" s="70"/>
      <c r="K134" s="34" t="s">
        <v>65</v>
      </c>
      <c r="L134" s="77">
        <v>183</v>
      </c>
      <c r="M134" s="77"/>
      <c r="N134" s="72"/>
      <c r="O134" s="79" t="s">
        <v>506</v>
      </c>
      <c r="P134" s="81">
        <v>43782.99563657407</v>
      </c>
      <c r="Q134" s="79" t="s">
        <v>580</v>
      </c>
      <c r="R134" s="79"/>
      <c r="S134" s="79"/>
      <c r="T134" s="79" t="s">
        <v>787</v>
      </c>
      <c r="U134" s="79"/>
      <c r="V134" s="82" t="s">
        <v>989</v>
      </c>
      <c r="W134" s="81">
        <v>43782.99563657407</v>
      </c>
      <c r="X134" s="82" t="s">
        <v>1235</v>
      </c>
      <c r="Y134" s="79"/>
      <c r="Z134" s="79"/>
      <c r="AA134" s="85" t="s">
        <v>1545</v>
      </c>
      <c r="AB134" s="79"/>
      <c r="AC134" s="79" t="b">
        <v>0</v>
      </c>
      <c r="AD134" s="79">
        <v>0</v>
      </c>
      <c r="AE134" s="85" t="s">
        <v>1737</v>
      </c>
      <c r="AF134" s="79" t="b">
        <v>1</v>
      </c>
      <c r="AG134" s="79" t="s">
        <v>1751</v>
      </c>
      <c r="AH134" s="79"/>
      <c r="AI134" s="85" t="s">
        <v>1766</v>
      </c>
      <c r="AJ134" s="79" t="b">
        <v>0</v>
      </c>
      <c r="AK134" s="79">
        <v>5</v>
      </c>
      <c r="AL134" s="85" t="s">
        <v>1546</v>
      </c>
      <c r="AM134" s="79" t="s">
        <v>1773</v>
      </c>
      <c r="AN134" s="79" t="b">
        <v>0</v>
      </c>
      <c r="AO134" s="85" t="s">
        <v>1546</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14</v>
      </c>
      <c r="BC134" s="78" t="str">
        <f>REPLACE(INDEX(GroupVertices[Group],MATCH(Edges25[[#This Row],[Vertex 2]],GroupVertices[Vertex],0)),1,1,"")</f>
        <v>14</v>
      </c>
      <c r="BD134" s="48">
        <v>0</v>
      </c>
      <c r="BE134" s="49">
        <v>0</v>
      </c>
      <c r="BF134" s="48">
        <v>0</v>
      </c>
      <c r="BG134" s="49">
        <v>0</v>
      </c>
      <c r="BH134" s="48">
        <v>0</v>
      </c>
      <c r="BI134" s="49">
        <v>0</v>
      </c>
      <c r="BJ134" s="48">
        <v>21</v>
      </c>
      <c r="BK134" s="49">
        <v>100</v>
      </c>
      <c r="BL134" s="48">
        <v>21</v>
      </c>
    </row>
    <row r="135" spans="1:64" ht="15">
      <c r="A135" s="64" t="s">
        <v>329</v>
      </c>
      <c r="B135" s="64" t="s">
        <v>329</v>
      </c>
      <c r="C135" s="65"/>
      <c r="D135" s="66"/>
      <c r="E135" s="67"/>
      <c r="F135" s="68"/>
      <c r="G135" s="65"/>
      <c r="H135" s="69"/>
      <c r="I135" s="70"/>
      <c r="J135" s="70"/>
      <c r="K135" s="34" t="s">
        <v>65</v>
      </c>
      <c r="L135" s="77">
        <v>184</v>
      </c>
      <c r="M135" s="77"/>
      <c r="N135" s="72"/>
      <c r="O135" s="79" t="s">
        <v>176</v>
      </c>
      <c r="P135" s="81">
        <v>43782.74555555556</v>
      </c>
      <c r="Q135" s="79" t="s">
        <v>582</v>
      </c>
      <c r="R135" s="79" t="s">
        <v>697</v>
      </c>
      <c r="S135" s="79" t="s">
        <v>738</v>
      </c>
      <c r="T135" s="79" t="s">
        <v>789</v>
      </c>
      <c r="U135" s="79"/>
      <c r="V135" s="82" t="s">
        <v>990</v>
      </c>
      <c r="W135" s="81">
        <v>43782.74555555556</v>
      </c>
      <c r="X135" s="82" t="s">
        <v>1236</v>
      </c>
      <c r="Y135" s="79"/>
      <c r="Z135" s="79"/>
      <c r="AA135" s="85" t="s">
        <v>1546</v>
      </c>
      <c r="AB135" s="79"/>
      <c r="AC135" s="79" t="b">
        <v>0</v>
      </c>
      <c r="AD135" s="79">
        <v>7</v>
      </c>
      <c r="AE135" s="85" t="s">
        <v>1737</v>
      </c>
      <c r="AF135" s="79" t="b">
        <v>1</v>
      </c>
      <c r="AG135" s="79" t="s">
        <v>1751</v>
      </c>
      <c r="AH135" s="79"/>
      <c r="AI135" s="85" t="s">
        <v>1766</v>
      </c>
      <c r="AJ135" s="79" t="b">
        <v>0</v>
      </c>
      <c r="AK135" s="79">
        <v>5</v>
      </c>
      <c r="AL135" s="85" t="s">
        <v>1737</v>
      </c>
      <c r="AM135" s="79" t="s">
        <v>1772</v>
      </c>
      <c r="AN135" s="79" t="b">
        <v>0</v>
      </c>
      <c r="AO135" s="85" t="s">
        <v>1546</v>
      </c>
      <c r="AP135" s="79" t="s">
        <v>176</v>
      </c>
      <c r="AQ135" s="79">
        <v>0</v>
      </c>
      <c r="AR135" s="79">
        <v>0</v>
      </c>
      <c r="AS135" s="79" t="s">
        <v>1807</v>
      </c>
      <c r="AT135" s="79" t="s">
        <v>1810</v>
      </c>
      <c r="AU135" s="79" t="s">
        <v>1813</v>
      </c>
      <c r="AV135" s="79" t="s">
        <v>1818</v>
      </c>
      <c r="AW135" s="79" t="s">
        <v>1823</v>
      </c>
      <c r="AX135" s="79" t="s">
        <v>1828</v>
      </c>
      <c r="AY135" s="79" t="s">
        <v>1830</v>
      </c>
      <c r="AZ135" s="82" t="s">
        <v>1834</v>
      </c>
      <c r="BA135">
        <v>1</v>
      </c>
      <c r="BB135" s="78" t="str">
        <f>REPLACE(INDEX(GroupVertices[Group],MATCH(Edges25[[#This Row],[Vertex 1]],GroupVertices[Vertex],0)),1,1,"")</f>
        <v>14</v>
      </c>
      <c r="BC135" s="78" t="str">
        <f>REPLACE(INDEX(GroupVertices[Group],MATCH(Edges25[[#This Row],[Vertex 2]],GroupVertices[Vertex],0)),1,1,"")</f>
        <v>14</v>
      </c>
      <c r="BD135" s="48">
        <v>0</v>
      </c>
      <c r="BE135" s="49">
        <v>0</v>
      </c>
      <c r="BF135" s="48">
        <v>0</v>
      </c>
      <c r="BG135" s="49">
        <v>0</v>
      </c>
      <c r="BH135" s="48">
        <v>0</v>
      </c>
      <c r="BI135" s="49">
        <v>0</v>
      </c>
      <c r="BJ135" s="48">
        <v>25</v>
      </c>
      <c r="BK135" s="49">
        <v>100</v>
      </c>
      <c r="BL135" s="48">
        <v>25</v>
      </c>
    </row>
    <row r="136" spans="1:64" ht="15">
      <c r="A136" s="64" t="s">
        <v>330</v>
      </c>
      <c r="B136" s="64" t="s">
        <v>329</v>
      </c>
      <c r="C136" s="65"/>
      <c r="D136" s="66"/>
      <c r="E136" s="67"/>
      <c r="F136" s="68"/>
      <c r="G136" s="65"/>
      <c r="H136" s="69"/>
      <c r="I136" s="70"/>
      <c r="J136" s="70"/>
      <c r="K136" s="34" t="s">
        <v>65</v>
      </c>
      <c r="L136" s="77">
        <v>185</v>
      </c>
      <c r="M136" s="77"/>
      <c r="N136" s="72"/>
      <c r="O136" s="79" t="s">
        <v>506</v>
      </c>
      <c r="P136" s="81">
        <v>43783.04204861111</v>
      </c>
      <c r="Q136" s="79" t="s">
        <v>580</v>
      </c>
      <c r="R136" s="79"/>
      <c r="S136" s="79"/>
      <c r="T136" s="79" t="s">
        <v>787</v>
      </c>
      <c r="U136" s="79"/>
      <c r="V136" s="82" t="s">
        <v>991</v>
      </c>
      <c r="W136" s="81">
        <v>43783.04204861111</v>
      </c>
      <c r="X136" s="82" t="s">
        <v>1237</v>
      </c>
      <c r="Y136" s="79"/>
      <c r="Z136" s="79"/>
      <c r="AA136" s="85" t="s">
        <v>1547</v>
      </c>
      <c r="AB136" s="79"/>
      <c r="AC136" s="79" t="b">
        <v>0</v>
      </c>
      <c r="AD136" s="79">
        <v>0</v>
      </c>
      <c r="AE136" s="85" t="s">
        <v>1737</v>
      </c>
      <c r="AF136" s="79" t="b">
        <v>1</v>
      </c>
      <c r="AG136" s="79" t="s">
        <v>1751</v>
      </c>
      <c r="AH136" s="79"/>
      <c r="AI136" s="85" t="s">
        <v>1766</v>
      </c>
      <c r="AJ136" s="79" t="b">
        <v>0</v>
      </c>
      <c r="AK136" s="79">
        <v>5</v>
      </c>
      <c r="AL136" s="85" t="s">
        <v>1546</v>
      </c>
      <c r="AM136" s="79" t="s">
        <v>1775</v>
      </c>
      <c r="AN136" s="79" t="b">
        <v>0</v>
      </c>
      <c r="AO136" s="85" t="s">
        <v>1546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14</v>
      </c>
      <c r="BC136" s="78" t="str">
        <f>REPLACE(INDEX(GroupVertices[Group],MATCH(Edges25[[#This Row],[Vertex 2]],GroupVertices[Vertex],0)),1,1,"")</f>
        <v>14</v>
      </c>
      <c r="BD136" s="48">
        <v>0</v>
      </c>
      <c r="BE136" s="49">
        <v>0</v>
      </c>
      <c r="BF136" s="48">
        <v>0</v>
      </c>
      <c r="BG136" s="49">
        <v>0</v>
      </c>
      <c r="BH136" s="48">
        <v>0</v>
      </c>
      <c r="BI136" s="49">
        <v>0</v>
      </c>
      <c r="BJ136" s="48">
        <v>21</v>
      </c>
      <c r="BK136" s="49">
        <v>100</v>
      </c>
      <c r="BL136" s="48">
        <v>21</v>
      </c>
    </row>
    <row r="137" spans="1:64" ht="15">
      <c r="A137" s="64" t="s">
        <v>331</v>
      </c>
      <c r="B137" s="64" t="s">
        <v>356</v>
      </c>
      <c r="C137" s="65"/>
      <c r="D137" s="66"/>
      <c r="E137" s="67"/>
      <c r="F137" s="68"/>
      <c r="G137" s="65"/>
      <c r="H137" s="69"/>
      <c r="I137" s="70"/>
      <c r="J137" s="70"/>
      <c r="K137" s="34" t="s">
        <v>65</v>
      </c>
      <c r="L137" s="77">
        <v>186</v>
      </c>
      <c r="M137" s="77"/>
      <c r="N137" s="72"/>
      <c r="O137" s="79" t="s">
        <v>506</v>
      </c>
      <c r="P137" s="81">
        <v>43783.16337962963</v>
      </c>
      <c r="Q137" s="79" t="s">
        <v>583</v>
      </c>
      <c r="R137" s="79"/>
      <c r="S137" s="79"/>
      <c r="T137" s="79"/>
      <c r="U137" s="79"/>
      <c r="V137" s="82" t="s">
        <v>992</v>
      </c>
      <c r="W137" s="81">
        <v>43783.16337962963</v>
      </c>
      <c r="X137" s="82" t="s">
        <v>1238</v>
      </c>
      <c r="Y137" s="79"/>
      <c r="Z137" s="79"/>
      <c r="AA137" s="85" t="s">
        <v>1548</v>
      </c>
      <c r="AB137" s="79"/>
      <c r="AC137" s="79" t="b">
        <v>0</v>
      </c>
      <c r="AD137" s="79">
        <v>0</v>
      </c>
      <c r="AE137" s="85" t="s">
        <v>1737</v>
      </c>
      <c r="AF137" s="79" t="b">
        <v>0</v>
      </c>
      <c r="AG137" s="79" t="s">
        <v>1751</v>
      </c>
      <c r="AH137" s="79"/>
      <c r="AI137" s="85" t="s">
        <v>1737</v>
      </c>
      <c r="AJ137" s="79" t="b">
        <v>0</v>
      </c>
      <c r="AK137" s="79">
        <v>9</v>
      </c>
      <c r="AL137" s="85" t="s">
        <v>1581</v>
      </c>
      <c r="AM137" s="79" t="s">
        <v>1772</v>
      </c>
      <c r="AN137" s="79" t="b">
        <v>0</v>
      </c>
      <c r="AO137" s="85" t="s">
        <v>1581</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7</v>
      </c>
      <c r="BC137" s="78" t="str">
        <f>REPLACE(INDEX(GroupVertices[Group],MATCH(Edges25[[#This Row],[Vertex 2]],GroupVertices[Vertex],0)),1,1,"")</f>
        <v>7</v>
      </c>
      <c r="BD137" s="48">
        <v>0</v>
      </c>
      <c r="BE137" s="49">
        <v>0</v>
      </c>
      <c r="BF137" s="48">
        <v>0</v>
      </c>
      <c r="BG137" s="49">
        <v>0</v>
      </c>
      <c r="BH137" s="48">
        <v>0</v>
      </c>
      <c r="BI137" s="49">
        <v>0</v>
      </c>
      <c r="BJ137" s="48">
        <v>24</v>
      </c>
      <c r="BK137" s="49">
        <v>100</v>
      </c>
      <c r="BL137" s="48">
        <v>24</v>
      </c>
    </row>
    <row r="138" spans="1:64" ht="15">
      <c r="A138" s="64" t="s">
        <v>332</v>
      </c>
      <c r="B138" s="64" t="s">
        <v>356</v>
      </c>
      <c r="C138" s="65"/>
      <c r="D138" s="66"/>
      <c r="E138" s="67"/>
      <c r="F138" s="68"/>
      <c r="G138" s="65"/>
      <c r="H138" s="69"/>
      <c r="I138" s="70"/>
      <c r="J138" s="70"/>
      <c r="K138" s="34" t="s">
        <v>65</v>
      </c>
      <c r="L138" s="77">
        <v>187</v>
      </c>
      <c r="M138" s="77"/>
      <c r="N138" s="72"/>
      <c r="O138" s="79" t="s">
        <v>506</v>
      </c>
      <c r="P138" s="81">
        <v>43783.16587962963</v>
      </c>
      <c r="Q138" s="79" t="s">
        <v>583</v>
      </c>
      <c r="R138" s="79"/>
      <c r="S138" s="79"/>
      <c r="T138" s="79"/>
      <c r="U138" s="79"/>
      <c r="V138" s="82" t="s">
        <v>993</v>
      </c>
      <c r="W138" s="81">
        <v>43783.16587962963</v>
      </c>
      <c r="X138" s="82" t="s">
        <v>1239</v>
      </c>
      <c r="Y138" s="79"/>
      <c r="Z138" s="79"/>
      <c r="AA138" s="85" t="s">
        <v>1549</v>
      </c>
      <c r="AB138" s="79"/>
      <c r="AC138" s="79" t="b">
        <v>0</v>
      </c>
      <c r="AD138" s="79">
        <v>0</v>
      </c>
      <c r="AE138" s="85" t="s">
        <v>1737</v>
      </c>
      <c r="AF138" s="79" t="b">
        <v>0</v>
      </c>
      <c r="AG138" s="79" t="s">
        <v>1751</v>
      </c>
      <c r="AH138" s="79"/>
      <c r="AI138" s="85" t="s">
        <v>1737</v>
      </c>
      <c r="AJ138" s="79" t="b">
        <v>0</v>
      </c>
      <c r="AK138" s="79">
        <v>9</v>
      </c>
      <c r="AL138" s="85" t="s">
        <v>1581</v>
      </c>
      <c r="AM138" s="79" t="s">
        <v>1775</v>
      </c>
      <c r="AN138" s="79" t="b">
        <v>0</v>
      </c>
      <c r="AO138" s="85" t="s">
        <v>1581</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7</v>
      </c>
      <c r="BC138" s="78" t="str">
        <f>REPLACE(INDEX(GroupVertices[Group],MATCH(Edges25[[#This Row],[Vertex 2]],GroupVertices[Vertex],0)),1,1,"")</f>
        <v>7</v>
      </c>
      <c r="BD138" s="48">
        <v>0</v>
      </c>
      <c r="BE138" s="49">
        <v>0</v>
      </c>
      <c r="BF138" s="48">
        <v>0</v>
      </c>
      <c r="BG138" s="49">
        <v>0</v>
      </c>
      <c r="BH138" s="48">
        <v>0</v>
      </c>
      <c r="BI138" s="49">
        <v>0</v>
      </c>
      <c r="BJ138" s="48">
        <v>24</v>
      </c>
      <c r="BK138" s="49">
        <v>100</v>
      </c>
      <c r="BL138" s="48">
        <v>24</v>
      </c>
    </row>
    <row r="139" spans="1:64" ht="15">
      <c r="A139" s="64" t="s">
        <v>333</v>
      </c>
      <c r="B139" s="64" t="s">
        <v>356</v>
      </c>
      <c r="C139" s="65"/>
      <c r="D139" s="66"/>
      <c r="E139" s="67"/>
      <c r="F139" s="68"/>
      <c r="G139" s="65"/>
      <c r="H139" s="69"/>
      <c r="I139" s="70"/>
      <c r="J139" s="70"/>
      <c r="K139" s="34" t="s">
        <v>65</v>
      </c>
      <c r="L139" s="77">
        <v>188</v>
      </c>
      <c r="M139" s="77"/>
      <c r="N139" s="72"/>
      <c r="O139" s="79" t="s">
        <v>506</v>
      </c>
      <c r="P139" s="81">
        <v>43783.17349537037</v>
      </c>
      <c r="Q139" s="79" t="s">
        <v>583</v>
      </c>
      <c r="R139" s="79"/>
      <c r="S139" s="79"/>
      <c r="T139" s="79"/>
      <c r="U139" s="79"/>
      <c r="V139" s="82" t="s">
        <v>994</v>
      </c>
      <c r="W139" s="81">
        <v>43783.17349537037</v>
      </c>
      <c r="X139" s="82" t="s">
        <v>1240</v>
      </c>
      <c r="Y139" s="79"/>
      <c r="Z139" s="79"/>
      <c r="AA139" s="85" t="s">
        <v>1550</v>
      </c>
      <c r="AB139" s="79"/>
      <c r="AC139" s="79" t="b">
        <v>0</v>
      </c>
      <c r="AD139" s="79">
        <v>0</v>
      </c>
      <c r="AE139" s="85" t="s">
        <v>1737</v>
      </c>
      <c r="AF139" s="79" t="b">
        <v>0</v>
      </c>
      <c r="AG139" s="79" t="s">
        <v>1751</v>
      </c>
      <c r="AH139" s="79"/>
      <c r="AI139" s="85" t="s">
        <v>1737</v>
      </c>
      <c r="AJ139" s="79" t="b">
        <v>0</v>
      </c>
      <c r="AK139" s="79">
        <v>9</v>
      </c>
      <c r="AL139" s="85" t="s">
        <v>1581</v>
      </c>
      <c r="AM139" s="79" t="s">
        <v>1772</v>
      </c>
      <c r="AN139" s="79" t="b">
        <v>0</v>
      </c>
      <c r="AO139" s="85" t="s">
        <v>1581</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7</v>
      </c>
      <c r="BC139" s="78" t="str">
        <f>REPLACE(INDEX(GroupVertices[Group],MATCH(Edges25[[#This Row],[Vertex 2]],GroupVertices[Vertex],0)),1,1,"")</f>
        <v>7</v>
      </c>
      <c r="BD139" s="48">
        <v>0</v>
      </c>
      <c r="BE139" s="49">
        <v>0</v>
      </c>
      <c r="BF139" s="48">
        <v>0</v>
      </c>
      <c r="BG139" s="49">
        <v>0</v>
      </c>
      <c r="BH139" s="48">
        <v>0</v>
      </c>
      <c r="BI139" s="49">
        <v>0</v>
      </c>
      <c r="BJ139" s="48">
        <v>24</v>
      </c>
      <c r="BK139" s="49">
        <v>100</v>
      </c>
      <c r="BL139" s="48">
        <v>24</v>
      </c>
    </row>
    <row r="140" spans="1:64" ht="15">
      <c r="A140" s="64" t="s">
        <v>334</v>
      </c>
      <c r="B140" s="64" t="s">
        <v>356</v>
      </c>
      <c r="C140" s="65"/>
      <c r="D140" s="66"/>
      <c r="E140" s="67"/>
      <c r="F140" s="68"/>
      <c r="G140" s="65"/>
      <c r="H140" s="69"/>
      <c r="I140" s="70"/>
      <c r="J140" s="70"/>
      <c r="K140" s="34" t="s">
        <v>65</v>
      </c>
      <c r="L140" s="77">
        <v>189</v>
      </c>
      <c r="M140" s="77"/>
      <c r="N140" s="72"/>
      <c r="O140" s="79" t="s">
        <v>506</v>
      </c>
      <c r="P140" s="81">
        <v>43783.182337962964</v>
      </c>
      <c r="Q140" s="79" t="s">
        <v>583</v>
      </c>
      <c r="R140" s="79"/>
      <c r="S140" s="79"/>
      <c r="T140" s="79"/>
      <c r="U140" s="79"/>
      <c r="V140" s="82" t="s">
        <v>995</v>
      </c>
      <c r="W140" s="81">
        <v>43783.182337962964</v>
      </c>
      <c r="X140" s="82" t="s">
        <v>1241</v>
      </c>
      <c r="Y140" s="79"/>
      <c r="Z140" s="79"/>
      <c r="AA140" s="85" t="s">
        <v>1551</v>
      </c>
      <c r="AB140" s="79"/>
      <c r="AC140" s="79" t="b">
        <v>0</v>
      </c>
      <c r="AD140" s="79">
        <v>0</v>
      </c>
      <c r="AE140" s="85" t="s">
        <v>1737</v>
      </c>
      <c r="AF140" s="79" t="b">
        <v>0</v>
      </c>
      <c r="AG140" s="79" t="s">
        <v>1751</v>
      </c>
      <c r="AH140" s="79"/>
      <c r="AI140" s="85" t="s">
        <v>1737</v>
      </c>
      <c r="AJ140" s="79" t="b">
        <v>0</v>
      </c>
      <c r="AK140" s="79">
        <v>9</v>
      </c>
      <c r="AL140" s="85" t="s">
        <v>1581</v>
      </c>
      <c r="AM140" s="79" t="s">
        <v>1775</v>
      </c>
      <c r="AN140" s="79" t="b">
        <v>0</v>
      </c>
      <c r="AO140" s="85" t="s">
        <v>1581</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7</v>
      </c>
      <c r="BC140" s="78" t="str">
        <f>REPLACE(INDEX(GroupVertices[Group],MATCH(Edges25[[#This Row],[Vertex 2]],GroupVertices[Vertex],0)),1,1,"")</f>
        <v>7</v>
      </c>
      <c r="BD140" s="48">
        <v>0</v>
      </c>
      <c r="BE140" s="49">
        <v>0</v>
      </c>
      <c r="BF140" s="48">
        <v>0</v>
      </c>
      <c r="BG140" s="49">
        <v>0</v>
      </c>
      <c r="BH140" s="48">
        <v>0</v>
      </c>
      <c r="BI140" s="49">
        <v>0</v>
      </c>
      <c r="BJ140" s="48">
        <v>24</v>
      </c>
      <c r="BK140" s="49">
        <v>100</v>
      </c>
      <c r="BL140" s="48">
        <v>24</v>
      </c>
    </row>
    <row r="141" spans="1:64" ht="15">
      <c r="A141" s="64" t="s">
        <v>335</v>
      </c>
      <c r="B141" s="64" t="s">
        <v>356</v>
      </c>
      <c r="C141" s="65"/>
      <c r="D141" s="66"/>
      <c r="E141" s="67"/>
      <c r="F141" s="68"/>
      <c r="G141" s="65"/>
      <c r="H141" s="69"/>
      <c r="I141" s="70"/>
      <c r="J141" s="70"/>
      <c r="K141" s="34" t="s">
        <v>65</v>
      </c>
      <c r="L141" s="77">
        <v>190</v>
      </c>
      <c r="M141" s="77"/>
      <c r="N141" s="72"/>
      <c r="O141" s="79" t="s">
        <v>506</v>
      </c>
      <c r="P141" s="81">
        <v>43783.18362268519</v>
      </c>
      <c r="Q141" s="79" t="s">
        <v>583</v>
      </c>
      <c r="R141" s="79"/>
      <c r="S141" s="79"/>
      <c r="T141" s="79"/>
      <c r="U141" s="79"/>
      <c r="V141" s="82" t="s">
        <v>996</v>
      </c>
      <c r="W141" s="81">
        <v>43783.18362268519</v>
      </c>
      <c r="X141" s="82" t="s">
        <v>1242</v>
      </c>
      <c r="Y141" s="79"/>
      <c r="Z141" s="79"/>
      <c r="AA141" s="85" t="s">
        <v>1552</v>
      </c>
      <c r="AB141" s="79"/>
      <c r="AC141" s="79" t="b">
        <v>0</v>
      </c>
      <c r="AD141" s="79">
        <v>0</v>
      </c>
      <c r="AE141" s="85" t="s">
        <v>1737</v>
      </c>
      <c r="AF141" s="79" t="b">
        <v>0</v>
      </c>
      <c r="AG141" s="79" t="s">
        <v>1751</v>
      </c>
      <c r="AH141" s="79"/>
      <c r="AI141" s="85" t="s">
        <v>1737</v>
      </c>
      <c r="AJ141" s="79" t="b">
        <v>0</v>
      </c>
      <c r="AK141" s="79">
        <v>9</v>
      </c>
      <c r="AL141" s="85" t="s">
        <v>1581</v>
      </c>
      <c r="AM141" s="79" t="s">
        <v>1772</v>
      </c>
      <c r="AN141" s="79" t="b">
        <v>0</v>
      </c>
      <c r="AO141" s="85" t="s">
        <v>1581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7</v>
      </c>
      <c r="BC141" s="78" t="str">
        <f>REPLACE(INDEX(GroupVertices[Group],MATCH(Edges25[[#This Row],[Vertex 2]],GroupVertices[Vertex],0)),1,1,"")</f>
        <v>7</v>
      </c>
      <c r="BD141" s="48">
        <v>0</v>
      </c>
      <c r="BE141" s="49">
        <v>0</v>
      </c>
      <c r="BF141" s="48">
        <v>0</v>
      </c>
      <c r="BG141" s="49">
        <v>0</v>
      </c>
      <c r="BH141" s="48">
        <v>0</v>
      </c>
      <c r="BI141" s="49">
        <v>0</v>
      </c>
      <c r="BJ141" s="48">
        <v>24</v>
      </c>
      <c r="BK141" s="49">
        <v>100</v>
      </c>
      <c r="BL141" s="48">
        <v>24</v>
      </c>
    </row>
    <row r="142" spans="1:64" ht="15">
      <c r="A142" s="64" t="s">
        <v>336</v>
      </c>
      <c r="B142" s="64" t="s">
        <v>356</v>
      </c>
      <c r="C142" s="65"/>
      <c r="D142" s="66"/>
      <c r="E142" s="67"/>
      <c r="F142" s="68"/>
      <c r="G142" s="65"/>
      <c r="H142" s="69"/>
      <c r="I142" s="70"/>
      <c r="J142" s="70"/>
      <c r="K142" s="34" t="s">
        <v>65</v>
      </c>
      <c r="L142" s="77">
        <v>191</v>
      </c>
      <c r="M142" s="77"/>
      <c r="N142" s="72"/>
      <c r="O142" s="79" t="s">
        <v>506</v>
      </c>
      <c r="P142" s="81">
        <v>43783.19856481482</v>
      </c>
      <c r="Q142" s="79" t="s">
        <v>583</v>
      </c>
      <c r="R142" s="79"/>
      <c r="S142" s="79"/>
      <c r="T142" s="79"/>
      <c r="U142" s="79"/>
      <c r="V142" s="82" t="s">
        <v>997</v>
      </c>
      <c r="W142" s="81">
        <v>43783.19856481482</v>
      </c>
      <c r="X142" s="82" t="s">
        <v>1243</v>
      </c>
      <c r="Y142" s="79"/>
      <c r="Z142" s="79"/>
      <c r="AA142" s="85" t="s">
        <v>1553</v>
      </c>
      <c r="AB142" s="79"/>
      <c r="AC142" s="79" t="b">
        <v>0</v>
      </c>
      <c r="AD142" s="79">
        <v>0</v>
      </c>
      <c r="AE142" s="85" t="s">
        <v>1737</v>
      </c>
      <c r="AF142" s="79" t="b">
        <v>0</v>
      </c>
      <c r="AG142" s="79" t="s">
        <v>1751</v>
      </c>
      <c r="AH142" s="79"/>
      <c r="AI142" s="85" t="s">
        <v>1737</v>
      </c>
      <c r="AJ142" s="79" t="b">
        <v>0</v>
      </c>
      <c r="AK142" s="79">
        <v>9</v>
      </c>
      <c r="AL142" s="85" t="s">
        <v>1581</v>
      </c>
      <c r="AM142" s="79" t="s">
        <v>1775</v>
      </c>
      <c r="AN142" s="79" t="b">
        <v>0</v>
      </c>
      <c r="AO142" s="85" t="s">
        <v>1581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7</v>
      </c>
      <c r="BC142" s="78" t="str">
        <f>REPLACE(INDEX(GroupVertices[Group],MATCH(Edges25[[#This Row],[Vertex 2]],GroupVertices[Vertex],0)),1,1,"")</f>
        <v>7</v>
      </c>
      <c r="BD142" s="48">
        <v>0</v>
      </c>
      <c r="BE142" s="49">
        <v>0</v>
      </c>
      <c r="BF142" s="48">
        <v>0</v>
      </c>
      <c r="BG142" s="49">
        <v>0</v>
      </c>
      <c r="BH142" s="48">
        <v>0</v>
      </c>
      <c r="BI142" s="49">
        <v>0</v>
      </c>
      <c r="BJ142" s="48">
        <v>24</v>
      </c>
      <c r="BK142" s="49">
        <v>100</v>
      </c>
      <c r="BL142" s="48">
        <v>24</v>
      </c>
    </row>
    <row r="143" spans="1:64" ht="15">
      <c r="A143" s="64" t="s">
        <v>337</v>
      </c>
      <c r="B143" s="64" t="s">
        <v>359</v>
      </c>
      <c r="C143" s="65"/>
      <c r="D143" s="66"/>
      <c r="E143" s="67"/>
      <c r="F143" s="68"/>
      <c r="G143" s="65"/>
      <c r="H143" s="69"/>
      <c r="I143" s="70"/>
      <c r="J143" s="70"/>
      <c r="K143" s="34" t="s">
        <v>65</v>
      </c>
      <c r="L143" s="77">
        <v>192</v>
      </c>
      <c r="M143" s="77"/>
      <c r="N143" s="72"/>
      <c r="O143" s="79" t="s">
        <v>506</v>
      </c>
      <c r="P143" s="81">
        <v>43783.40178240741</v>
      </c>
      <c r="Q143" s="79" t="s">
        <v>556</v>
      </c>
      <c r="R143" s="82" t="s">
        <v>682</v>
      </c>
      <c r="S143" s="79" t="s">
        <v>726</v>
      </c>
      <c r="T143" s="79" t="s">
        <v>772</v>
      </c>
      <c r="U143" s="79"/>
      <c r="V143" s="82" t="s">
        <v>998</v>
      </c>
      <c r="W143" s="81">
        <v>43783.40178240741</v>
      </c>
      <c r="X143" s="82" t="s">
        <v>1244</v>
      </c>
      <c r="Y143" s="79"/>
      <c r="Z143" s="79"/>
      <c r="AA143" s="85" t="s">
        <v>1554</v>
      </c>
      <c r="AB143" s="79"/>
      <c r="AC143" s="79" t="b">
        <v>0</v>
      </c>
      <c r="AD143" s="79">
        <v>0</v>
      </c>
      <c r="AE143" s="85" t="s">
        <v>1737</v>
      </c>
      <c r="AF143" s="79" t="b">
        <v>1</v>
      </c>
      <c r="AG143" s="79" t="s">
        <v>1751</v>
      </c>
      <c r="AH143" s="79"/>
      <c r="AI143" s="85" t="s">
        <v>1765</v>
      </c>
      <c r="AJ143" s="79" t="b">
        <v>0</v>
      </c>
      <c r="AK143" s="79">
        <v>26</v>
      </c>
      <c r="AL143" s="85" t="s">
        <v>1584</v>
      </c>
      <c r="AM143" s="79" t="s">
        <v>1773</v>
      </c>
      <c r="AN143" s="79" t="b">
        <v>0</v>
      </c>
      <c r="AO143" s="85" t="s">
        <v>1584</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v>3</v>
      </c>
      <c r="BE143" s="49">
        <v>16.666666666666668</v>
      </c>
      <c r="BF143" s="48">
        <v>0</v>
      </c>
      <c r="BG143" s="49">
        <v>0</v>
      </c>
      <c r="BH143" s="48">
        <v>0</v>
      </c>
      <c r="BI143" s="49">
        <v>0</v>
      </c>
      <c r="BJ143" s="48">
        <v>15</v>
      </c>
      <c r="BK143" s="49">
        <v>83.33333333333333</v>
      </c>
      <c r="BL143" s="48">
        <v>18</v>
      </c>
    </row>
    <row r="144" spans="1:64" ht="15">
      <c r="A144" s="64" t="s">
        <v>338</v>
      </c>
      <c r="B144" s="64" t="s">
        <v>469</v>
      </c>
      <c r="C144" s="65"/>
      <c r="D144" s="66"/>
      <c r="E144" s="67"/>
      <c r="F144" s="68"/>
      <c r="G144" s="65"/>
      <c r="H144" s="69"/>
      <c r="I144" s="70"/>
      <c r="J144" s="70"/>
      <c r="K144" s="34" t="s">
        <v>65</v>
      </c>
      <c r="L144" s="77">
        <v>193</v>
      </c>
      <c r="M144" s="77"/>
      <c r="N144" s="72"/>
      <c r="O144" s="79" t="s">
        <v>506</v>
      </c>
      <c r="P144" s="81">
        <v>43781.67525462963</v>
      </c>
      <c r="Q144" s="79" t="s">
        <v>584</v>
      </c>
      <c r="R144" s="79" t="s">
        <v>686</v>
      </c>
      <c r="S144" s="79" t="s">
        <v>729</v>
      </c>
      <c r="T144" s="79" t="s">
        <v>772</v>
      </c>
      <c r="U144" s="79"/>
      <c r="V144" s="82" t="s">
        <v>999</v>
      </c>
      <c r="W144" s="81">
        <v>43781.67525462963</v>
      </c>
      <c r="X144" s="82" t="s">
        <v>1245</v>
      </c>
      <c r="Y144" s="79"/>
      <c r="Z144" s="79"/>
      <c r="AA144" s="85" t="s">
        <v>1555</v>
      </c>
      <c r="AB144" s="79"/>
      <c r="AC144" s="79" t="b">
        <v>0</v>
      </c>
      <c r="AD144" s="79">
        <v>1</v>
      </c>
      <c r="AE144" s="85" t="s">
        <v>1737</v>
      </c>
      <c r="AF144" s="79" t="b">
        <v>1</v>
      </c>
      <c r="AG144" s="79" t="s">
        <v>1751</v>
      </c>
      <c r="AH144" s="79"/>
      <c r="AI144" s="85" t="s">
        <v>1765</v>
      </c>
      <c r="AJ144" s="79" t="b">
        <v>0</v>
      </c>
      <c r="AK144" s="79">
        <v>8</v>
      </c>
      <c r="AL144" s="85" t="s">
        <v>1737</v>
      </c>
      <c r="AM144" s="79" t="s">
        <v>1775</v>
      </c>
      <c r="AN144" s="79" t="b">
        <v>0</v>
      </c>
      <c r="AO144" s="85" t="s">
        <v>1555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v>3</v>
      </c>
      <c r="BE144" s="49">
        <v>7.6923076923076925</v>
      </c>
      <c r="BF144" s="48">
        <v>0</v>
      </c>
      <c r="BG144" s="49">
        <v>0</v>
      </c>
      <c r="BH144" s="48">
        <v>0</v>
      </c>
      <c r="BI144" s="49">
        <v>0</v>
      </c>
      <c r="BJ144" s="48">
        <v>36</v>
      </c>
      <c r="BK144" s="49">
        <v>92.3076923076923</v>
      </c>
      <c r="BL144" s="48">
        <v>39</v>
      </c>
    </row>
    <row r="145" spans="1:64" ht="15">
      <c r="A145" s="64" t="s">
        <v>339</v>
      </c>
      <c r="B145" s="64" t="s">
        <v>338</v>
      </c>
      <c r="C145" s="65"/>
      <c r="D145" s="66"/>
      <c r="E145" s="67"/>
      <c r="F145" s="68"/>
      <c r="G145" s="65"/>
      <c r="H145" s="69"/>
      <c r="I145" s="70"/>
      <c r="J145" s="70"/>
      <c r="K145" s="34" t="s">
        <v>65</v>
      </c>
      <c r="L145" s="77">
        <v>194</v>
      </c>
      <c r="M145" s="77"/>
      <c r="N145" s="72"/>
      <c r="O145" s="79" t="s">
        <v>506</v>
      </c>
      <c r="P145" s="81">
        <v>43781.71613425926</v>
      </c>
      <c r="Q145" s="79" t="s">
        <v>564</v>
      </c>
      <c r="R145" s="82" t="s">
        <v>682</v>
      </c>
      <c r="S145" s="79" t="s">
        <v>726</v>
      </c>
      <c r="T145" s="79" t="s">
        <v>772</v>
      </c>
      <c r="U145" s="79"/>
      <c r="V145" s="82" t="s">
        <v>894</v>
      </c>
      <c r="W145" s="81">
        <v>43781.71613425926</v>
      </c>
      <c r="X145" s="82" t="s">
        <v>1246</v>
      </c>
      <c r="Y145" s="79"/>
      <c r="Z145" s="79"/>
      <c r="AA145" s="85" t="s">
        <v>1556</v>
      </c>
      <c r="AB145" s="79"/>
      <c r="AC145" s="79" t="b">
        <v>0</v>
      </c>
      <c r="AD145" s="79">
        <v>0</v>
      </c>
      <c r="AE145" s="85" t="s">
        <v>1737</v>
      </c>
      <c r="AF145" s="79" t="b">
        <v>1</v>
      </c>
      <c r="AG145" s="79" t="s">
        <v>1751</v>
      </c>
      <c r="AH145" s="79"/>
      <c r="AI145" s="85" t="s">
        <v>1765</v>
      </c>
      <c r="AJ145" s="79" t="b">
        <v>0</v>
      </c>
      <c r="AK145" s="79">
        <v>12</v>
      </c>
      <c r="AL145" s="85" t="s">
        <v>1555</v>
      </c>
      <c r="AM145" s="79" t="s">
        <v>1794</v>
      </c>
      <c r="AN145" s="79" t="b">
        <v>0</v>
      </c>
      <c r="AO145" s="85" t="s">
        <v>1555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21</v>
      </c>
      <c r="BK145" s="49">
        <v>100</v>
      </c>
      <c r="BL145" s="48">
        <v>21</v>
      </c>
    </row>
    <row r="146" spans="1:64" ht="15">
      <c r="A146" s="64" t="s">
        <v>339</v>
      </c>
      <c r="B146" s="64" t="s">
        <v>359</v>
      </c>
      <c r="C146" s="65"/>
      <c r="D146" s="66"/>
      <c r="E146" s="67"/>
      <c r="F146" s="68"/>
      <c r="G146" s="65"/>
      <c r="H146" s="69"/>
      <c r="I146" s="70"/>
      <c r="J146" s="70"/>
      <c r="K146" s="34" t="s">
        <v>65</v>
      </c>
      <c r="L146" s="77">
        <v>195</v>
      </c>
      <c r="M146" s="77"/>
      <c r="N146" s="72"/>
      <c r="O146" s="79" t="s">
        <v>506</v>
      </c>
      <c r="P146" s="81">
        <v>43783.402037037034</v>
      </c>
      <c r="Q146" s="79" t="s">
        <v>556</v>
      </c>
      <c r="R146" s="82" t="s">
        <v>682</v>
      </c>
      <c r="S146" s="79" t="s">
        <v>726</v>
      </c>
      <c r="T146" s="79" t="s">
        <v>772</v>
      </c>
      <c r="U146" s="79"/>
      <c r="V146" s="82" t="s">
        <v>894</v>
      </c>
      <c r="W146" s="81">
        <v>43783.402037037034</v>
      </c>
      <c r="X146" s="82" t="s">
        <v>1247</v>
      </c>
      <c r="Y146" s="79"/>
      <c r="Z146" s="79"/>
      <c r="AA146" s="85" t="s">
        <v>1557</v>
      </c>
      <c r="AB146" s="79"/>
      <c r="AC146" s="79" t="b">
        <v>0</v>
      </c>
      <c r="AD146" s="79">
        <v>0</v>
      </c>
      <c r="AE146" s="85" t="s">
        <v>1737</v>
      </c>
      <c r="AF146" s="79" t="b">
        <v>1</v>
      </c>
      <c r="AG146" s="79" t="s">
        <v>1751</v>
      </c>
      <c r="AH146" s="79"/>
      <c r="AI146" s="85" t="s">
        <v>1765</v>
      </c>
      <c r="AJ146" s="79" t="b">
        <v>0</v>
      </c>
      <c r="AK146" s="79">
        <v>26</v>
      </c>
      <c r="AL146" s="85" t="s">
        <v>1584</v>
      </c>
      <c r="AM146" s="79" t="s">
        <v>1794</v>
      </c>
      <c r="AN146" s="79" t="b">
        <v>0</v>
      </c>
      <c r="AO146" s="85" t="s">
        <v>1584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3</v>
      </c>
      <c r="BE146" s="49">
        <v>16.666666666666668</v>
      </c>
      <c r="BF146" s="48">
        <v>0</v>
      </c>
      <c r="BG146" s="49">
        <v>0</v>
      </c>
      <c r="BH146" s="48">
        <v>0</v>
      </c>
      <c r="BI146" s="49">
        <v>0</v>
      </c>
      <c r="BJ146" s="48">
        <v>15</v>
      </c>
      <c r="BK146" s="49">
        <v>83.33333333333333</v>
      </c>
      <c r="BL146" s="48">
        <v>18</v>
      </c>
    </row>
    <row r="147" spans="1:64" ht="15">
      <c r="A147" s="64" t="s">
        <v>340</v>
      </c>
      <c r="B147" s="64" t="s">
        <v>359</v>
      </c>
      <c r="C147" s="65"/>
      <c r="D147" s="66"/>
      <c r="E147" s="67"/>
      <c r="F147" s="68"/>
      <c r="G147" s="65"/>
      <c r="H147" s="69"/>
      <c r="I147" s="70"/>
      <c r="J147" s="70"/>
      <c r="K147" s="34" t="s">
        <v>65</v>
      </c>
      <c r="L147" s="77">
        <v>196</v>
      </c>
      <c r="M147" s="77"/>
      <c r="N147" s="72"/>
      <c r="O147" s="79" t="s">
        <v>506</v>
      </c>
      <c r="P147" s="81">
        <v>43783.402233796296</v>
      </c>
      <c r="Q147" s="79" t="s">
        <v>556</v>
      </c>
      <c r="R147" s="82" t="s">
        <v>682</v>
      </c>
      <c r="S147" s="79" t="s">
        <v>726</v>
      </c>
      <c r="T147" s="79" t="s">
        <v>772</v>
      </c>
      <c r="U147" s="79"/>
      <c r="V147" s="82" t="s">
        <v>1000</v>
      </c>
      <c r="W147" s="81">
        <v>43783.402233796296</v>
      </c>
      <c r="X147" s="82" t="s">
        <v>1248</v>
      </c>
      <c r="Y147" s="79"/>
      <c r="Z147" s="79"/>
      <c r="AA147" s="85" t="s">
        <v>1558</v>
      </c>
      <c r="AB147" s="79"/>
      <c r="AC147" s="79" t="b">
        <v>0</v>
      </c>
      <c r="AD147" s="79">
        <v>0</v>
      </c>
      <c r="AE147" s="85" t="s">
        <v>1737</v>
      </c>
      <c r="AF147" s="79" t="b">
        <v>1</v>
      </c>
      <c r="AG147" s="79" t="s">
        <v>1751</v>
      </c>
      <c r="AH147" s="79"/>
      <c r="AI147" s="85" t="s">
        <v>1765</v>
      </c>
      <c r="AJ147" s="79" t="b">
        <v>0</v>
      </c>
      <c r="AK147" s="79">
        <v>26</v>
      </c>
      <c r="AL147" s="85" t="s">
        <v>1584</v>
      </c>
      <c r="AM147" s="79" t="s">
        <v>1795</v>
      </c>
      <c r="AN147" s="79" t="b">
        <v>0</v>
      </c>
      <c r="AO147" s="85" t="s">
        <v>1584</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v>3</v>
      </c>
      <c r="BE147" s="49">
        <v>16.666666666666668</v>
      </c>
      <c r="BF147" s="48">
        <v>0</v>
      </c>
      <c r="BG147" s="49">
        <v>0</v>
      </c>
      <c r="BH147" s="48">
        <v>0</v>
      </c>
      <c r="BI147" s="49">
        <v>0</v>
      </c>
      <c r="BJ147" s="48">
        <v>15</v>
      </c>
      <c r="BK147" s="49">
        <v>83.33333333333333</v>
      </c>
      <c r="BL147" s="48">
        <v>18</v>
      </c>
    </row>
    <row r="148" spans="1:64" ht="15">
      <c r="A148" s="64" t="s">
        <v>341</v>
      </c>
      <c r="B148" s="64" t="s">
        <v>350</v>
      </c>
      <c r="C148" s="65"/>
      <c r="D148" s="66"/>
      <c r="E148" s="67"/>
      <c r="F148" s="68"/>
      <c r="G148" s="65"/>
      <c r="H148" s="69"/>
      <c r="I148" s="70"/>
      <c r="J148" s="70"/>
      <c r="K148" s="34" t="s">
        <v>65</v>
      </c>
      <c r="L148" s="77">
        <v>197</v>
      </c>
      <c r="M148" s="77"/>
      <c r="N148" s="72"/>
      <c r="O148" s="79" t="s">
        <v>506</v>
      </c>
      <c r="P148" s="81">
        <v>43783.45894675926</v>
      </c>
      <c r="Q148" s="79" t="s">
        <v>581</v>
      </c>
      <c r="R148" s="82" t="s">
        <v>696</v>
      </c>
      <c r="S148" s="79" t="s">
        <v>737</v>
      </c>
      <c r="T148" s="79" t="s">
        <v>788</v>
      </c>
      <c r="U148" s="79"/>
      <c r="V148" s="82" t="s">
        <v>1001</v>
      </c>
      <c r="W148" s="81">
        <v>43783.45894675926</v>
      </c>
      <c r="X148" s="82" t="s">
        <v>1249</v>
      </c>
      <c r="Y148" s="79"/>
      <c r="Z148" s="79"/>
      <c r="AA148" s="85" t="s">
        <v>1559</v>
      </c>
      <c r="AB148" s="79"/>
      <c r="AC148" s="79" t="b">
        <v>0</v>
      </c>
      <c r="AD148" s="79">
        <v>0</v>
      </c>
      <c r="AE148" s="85" t="s">
        <v>1737</v>
      </c>
      <c r="AF148" s="79" t="b">
        <v>0</v>
      </c>
      <c r="AG148" s="79" t="s">
        <v>1751</v>
      </c>
      <c r="AH148" s="79"/>
      <c r="AI148" s="85" t="s">
        <v>1737</v>
      </c>
      <c r="AJ148" s="79" t="b">
        <v>0</v>
      </c>
      <c r="AK148" s="79">
        <v>8</v>
      </c>
      <c r="AL148" s="85" t="s">
        <v>1569</v>
      </c>
      <c r="AM148" s="79" t="s">
        <v>1772</v>
      </c>
      <c r="AN148" s="79" t="b">
        <v>0</v>
      </c>
      <c r="AO148" s="85" t="s">
        <v>1569</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8</v>
      </c>
      <c r="BC148" s="78" t="str">
        <f>REPLACE(INDEX(GroupVertices[Group],MATCH(Edges25[[#This Row],[Vertex 2]],GroupVertices[Vertex],0)),1,1,"")</f>
        <v>8</v>
      </c>
      <c r="BD148" s="48">
        <v>0</v>
      </c>
      <c r="BE148" s="49">
        <v>0</v>
      </c>
      <c r="BF148" s="48">
        <v>0</v>
      </c>
      <c r="BG148" s="49">
        <v>0</v>
      </c>
      <c r="BH148" s="48">
        <v>0</v>
      </c>
      <c r="BI148" s="49">
        <v>0</v>
      </c>
      <c r="BJ148" s="48">
        <v>17</v>
      </c>
      <c r="BK148" s="49">
        <v>100</v>
      </c>
      <c r="BL148" s="48">
        <v>17</v>
      </c>
    </row>
    <row r="149" spans="1:64" ht="15">
      <c r="A149" s="64" t="s">
        <v>342</v>
      </c>
      <c r="B149" s="64" t="s">
        <v>356</v>
      </c>
      <c r="C149" s="65"/>
      <c r="D149" s="66"/>
      <c r="E149" s="67"/>
      <c r="F149" s="68"/>
      <c r="G149" s="65"/>
      <c r="H149" s="69"/>
      <c r="I149" s="70"/>
      <c r="J149" s="70"/>
      <c r="K149" s="34" t="s">
        <v>65</v>
      </c>
      <c r="L149" s="77">
        <v>198</v>
      </c>
      <c r="M149" s="77"/>
      <c r="N149" s="72"/>
      <c r="O149" s="79" t="s">
        <v>506</v>
      </c>
      <c r="P149" s="81">
        <v>43783.477951388886</v>
      </c>
      <c r="Q149" s="79" t="s">
        <v>583</v>
      </c>
      <c r="R149" s="79"/>
      <c r="S149" s="79"/>
      <c r="T149" s="79"/>
      <c r="U149" s="79"/>
      <c r="V149" s="82" t="s">
        <v>1002</v>
      </c>
      <c r="W149" s="81">
        <v>43783.477951388886</v>
      </c>
      <c r="X149" s="82" t="s">
        <v>1250</v>
      </c>
      <c r="Y149" s="79"/>
      <c r="Z149" s="79"/>
      <c r="AA149" s="85" t="s">
        <v>1560</v>
      </c>
      <c r="AB149" s="79"/>
      <c r="AC149" s="79" t="b">
        <v>0</v>
      </c>
      <c r="AD149" s="79">
        <v>0</v>
      </c>
      <c r="AE149" s="85" t="s">
        <v>1737</v>
      </c>
      <c r="AF149" s="79" t="b">
        <v>0</v>
      </c>
      <c r="AG149" s="79" t="s">
        <v>1751</v>
      </c>
      <c r="AH149" s="79"/>
      <c r="AI149" s="85" t="s">
        <v>1737</v>
      </c>
      <c r="AJ149" s="79" t="b">
        <v>0</v>
      </c>
      <c r="AK149" s="79">
        <v>9</v>
      </c>
      <c r="AL149" s="85" t="s">
        <v>1581</v>
      </c>
      <c r="AM149" s="79" t="s">
        <v>1772</v>
      </c>
      <c r="AN149" s="79" t="b">
        <v>0</v>
      </c>
      <c r="AO149" s="85" t="s">
        <v>1581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7</v>
      </c>
      <c r="BC149" s="78" t="str">
        <f>REPLACE(INDEX(GroupVertices[Group],MATCH(Edges25[[#This Row],[Vertex 2]],GroupVertices[Vertex],0)),1,1,"")</f>
        <v>7</v>
      </c>
      <c r="BD149" s="48">
        <v>0</v>
      </c>
      <c r="BE149" s="49">
        <v>0</v>
      </c>
      <c r="BF149" s="48">
        <v>0</v>
      </c>
      <c r="BG149" s="49">
        <v>0</v>
      </c>
      <c r="BH149" s="48">
        <v>0</v>
      </c>
      <c r="BI149" s="49">
        <v>0</v>
      </c>
      <c r="BJ149" s="48">
        <v>24</v>
      </c>
      <c r="BK149" s="49">
        <v>100</v>
      </c>
      <c r="BL149" s="48">
        <v>24</v>
      </c>
    </row>
    <row r="150" spans="1:64" ht="15">
      <c r="A150" s="64" t="s">
        <v>343</v>
      </c>
      <c r="B150" s="64" t="s">
        <v>350</v>
      </c>
      <c r="C150" s="65"/>
      <c r="D150" s="66"/>
      <c r="E150" s="67"/>
      <c r="F150" s="68"/>
      <c r="G150" s="65"/>
      <c r="H150" s="69"/>
      <c r="I150" s="70"/>
      <c r="J150" s="70"/>
      <c r="K150" s="34" t="s">
        <v>65</v>
      </c>
      <c r="L150" s="77">
        <v>199</v>
      </c>
      <c r="M150" s="77"/>
      <c r="N150" s="72"/>
      <c r="O150" s="79" t="s">
        <v>506</v>
      </c>
      <c r="P150" s="81">
        <v>43783.50407407407</v>
      </c>
      <c r="Q150" s="79" t="s">
        <v>581</v>
      </c>
      <c r="R150" s="82" t="s">
        <v>696</v>
      </c>
      <c r="S150" s="79" t="s">
        <v>737</v>
      </c>
      <c r="T150" s="79" t="s">
        <v>788</v>
      </c>
      <c r="U150" s="79"/>
      <c r="V150" s="82" t="s">
        <v>1003</v>
      </c>
      <c r="W150" s="81">
        <v>43783.50407407407</v>
      </c>
      <c r="X150" s="82" t="s">
        <v>1251</v>
      </c>
      <c r="Y150" s="79"/>
      <c r="Z150" s="79"/>
      <c r="AA150" s="85" t="s">
        <v>1561</v>
      </c>
      <c r="AB150" s="79"/>
      <c r="AC150" s="79" t="b">
        <v>0</v>
      </c>
      <c r="AD150" s="79">
        <v>0</v>
      </c>
      <c r="AE150" s="85" t="s">
        <v>1737</v>
      </c>
      <c r="AF150" s="79" t="b">
        <v>0</v>
      </c>
      <c r="AG150" s="79" t="s">
        <v>1751</v>
      </c>
      <c r="AH150" s="79"/>
      <c r="AI150" s="85" t="s">
        <v>1737</v>
      </c>
      <c r="AJ150" s="79" t="b">
        <v>0</v>
      </c>
      <c r="AK150" s="79">
        <v>8</v>
      </c>
      <c r="AL150" s="85" t="s">
        <v>1569</v>
      </c>
      <c r="AM150" s="79" t="s">
        <v>1773</v>
      </c>
      <c r="AN150" s="79" t="b">
        <v>0</v>
      </c>
      <c r="AO150" s="85" t="s">
        <v>1569</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8</v>
      </c>
      <c r="BC150" s="78" t="str">
        <f>REPLACE(INDEX(GroupVertices[Group],MATCH(Edges25[[#This Row],[Vertex 2]],GroupVertices[Vertex],0)),1,1,"")</f>
        <v>8</v>
      </c>
      <c r="BD150" s="48">
        <v>0</v>
      </c>
      <c r="BE150" s="49">
        <v>0</v>
      </c>
      <c r="BF150" s="48">
        <v>0</v>
      </c>
      <c r="BG150" s="49">
        <v>0</v>
      </c>
      <c r="BH150" s="48">
        <v>0</v>
      </c>
      <c r="BI150" s="49">
        <v>0</v>
      </c>
      <c r="BJ150" s="48">
        <v>17</v>
      </c>
      <c r="BK150" s="49">
        <v>100</v>
      </c>
      <c r="BL150" s="48">
        <v>17</v>
      </c>
    </row>
    <row r="151" spans="1:64" ht="15">
      <c r="A151" s="64" t="s">
        <v>344</v>
      </c>
      <c r="B151" s="64" t="s">
        <v>359</v>
      </c>
      <c r="C151" s="65"/>
      <c r="D151" s="66"/>
      <c r="E151" s="67"/>
      <c r="F151" s="68"/>
      <c r="G151" s="65"/>
      <c r="H151" s="69"/>
      <c r="I151" s="70"/>
      <c r="J151" s="70"/>
      <c r="K151" s="34" t="s">
        <v>65</v>
      </c>
      <c r="L151" s="77">
        <v>200</v>
      </c>
      <c r="M151" s="77"/>
      <c r="N151" s="72"/>
      <c r="O151" s="79" t="s">
        <v>506</v>
      </c>
      <c r="P151" s="81">
        <v>43783.542233796295</v>
      </c>
      <c r="Q151" s="79" t="s">
        <v>556</v>
      </c>
      <c r="R151" s="82" t="s">
        <v>682</v>
      </c>
      <c r="S151" s="79" t="s">
        <v>726</v>
      </c>
      <c r="T151" s="79" t="s">
        <v>772</v>
      </c>
      <c r="U151" s="79"/>
      <c r="V151" s="82" t="s">
        <v>1004</v>
      </c>
      <c r="W151" s="81">
        <v>43783.542233796295</v>
      </c>
      <c r="X151" s="82" t="s">
        <v>1252</v>
      </c>
      <c r="Y151" s="79"/>
      <c r="Z151" s="79"/>
      <c r="AA151" s="85" t="s">
        <v>1562</v>
      </c>
      <c r="AB151" s="79"/>
      <c r="AC151" s="79" t="b">
        <v>0</v>
      </c>
      <c r="AD151" s="79">
        <v>0</v>
      </c>
      <c r="AE151" s="85" t="s">
        <v>1737</v>
      </c>
      <c r="AF151" s="79" t="b">
        <v>1</v>
      </c>
      <c r="AG151" s="79" t="s">
        <v>1751</v>
      </c>
      <c r="AH151" s="79"/>
      <c r="AI151" s="85" t="s">
        <v>1765</v>
      </c>
      <c r="AJ151" s="79" t="b">
        <v>0</v>
      </c>
      <c r="AK151" s="79">
        <v>26</v>
      </c>
      <c r="AL151" s="85" t="s">
        <v>1584</v>
      </c>
      <c r="AM151" s="79" t="s">
        <v>1773</v>
      </c>
      <c r="AN151" s="79" t="b">
        <v>0</v>
      </c>
      <c r="AO151" s="85" t="s">
        <v>1584</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3</v>
      </c>
      <c r="BE151" s="49">
        <v>16.666666666666668</v>
      </c>
      <c r="BF151" s="48">
        <v>0</v>
      </c>
      <c r="BG151" s="49">
        <v>0</v>
      </c>
      <c r="BH151" s="48">
        <v>0</v>
      </c>
      <c r="BI151" s="49">
        <v>0</v>
      </c>
      <c r="BJ151" s="48">
        <v>15</v>
      </c>
      <c r="BK151" s="49">
        <v>83.33333333333333</v>
      </c>
      <c r="BL151" s="48">
        <v>18</v>
      </c>
    </row>
    <row r="152" spans="1:64" ht="15">
      <c r="A152" s="64" t="s">
        <v>345</v>
      </c>
      <c r="B152" s="64" t="s">
        <v>356</v>
      </c>
      <c r="C152" s="65"/>
      <c r="D152" s="66"/>
      <c r="E152" s="67"/>
      <c r="F152" s="68"/>
      <c r="G152" s="65"/>
      <c r="H152" s="69"/>
      <c r="I152" s="70"/>
      <c r="J152" s="70"/>
      <c r="K152" s="34" t="s">
        <v>65</v>
      </c>
      <c r="L152" s="77">
        <v>201</v>
      </c>
      <c r="M152" s="77"/>
      <c r="N152" s="72"/>
      <c r="O152" s="79" t="s">
        <v>506</v>
      </c>
      <c r="P152" s="81">
        <v>43783.561689814815</v>
      </c>
      <c r="Q152" s="79" t="s">
        <v>583</v>
      </c>
      <c r="R152" s="79"/>
      <c r="S152" s="79"/>
      <c r="T152" s="79"/>
      <c r="U152" s="79"/>
      <c r="V152" s="82" t="s">
        <v>1005</v>
      </c>
      <c r="W152" s="81">
        <v>43783.561689814815</v>
      </c>
      <c r="X152" s="82" t="s">
        <v>1253</v>
      </c>
      <c r="Y152" s="79"/>
      <c r="Z152" s="79"/>
      <c r="AA152" s="85" t="s">
        <v>1563</v>
      </c>
      <c r="AB152" s="79"/>
      <c r="AC152" s="79" t="b">
        <v>0</v>
      </c>
      <c r="AD152" s="79">
        <v>0</v>
      </c>
      <c r="AE152" s="85" t="s">
        <v>1737</v>
      </c>
      <c r="AF152" s="79" t="b">
        <v>0</v>
      </c>
      <c r="AG152" s="79" t="s">
        <v>1751</v>
      </c>
      <c r="AH152" s="79"/>
      <c r="AI152" s="85" t="s">
        <v>1737</v>
      </c>
      <c r="AJ152" s="79" t="b">
        <v>0</v>
      </c>
      <c r="AK152" s="79">
        <v>9</v>
      </c>
      <c r="AL152" s="85" t="s">
        <v>1581</v>
      </c>
      <c r="AM152" s="79" t="s">
        <v>1773</v>
      </c>
      <c r="AN152" s="79" t="b">
        <v>0</v>
      </c>
      <c r="AO152" s="85" t="s">
        <v>1581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7</v>
      </c>
      <c r="BC152" s="78" t="str">
        <f>REPLACE(INDEX(GroupVertices[Group],MATCH(Edges25[[#This Row],[Vertex 2]],GroupVertices[Vertex],0)),1,1,"")</f>
        <v>7</v>
      </c>
      <c r="BD152" s="48">
        <v>0</v>
      </c>
      <c r="BE152" s="49">
        <v>0</v>
      </c>
      <c r="BF152" s="48">
        <v>0</v>
      </c>
      <c r="BG152" s="49">
        <v>0</v>
      </c>
      <c r="BH152" s="48">
        <v>0</v>
      </c>
      <c r="BI152" s="49">
        <v>0</v>
      </c>
      <c r="BJ152" s="48">
        <v>24</v>
      </c>
      <c r="BK152" s="49">
        <v>100</v>
      </c>
      <c r="BL152" s="48">
        <v>24</v>
      </c>
    </row>
    <row r="153" spans="1:64" ht="15">
      <c r="A153" s="64" t="s">
        <v>346</v>
      </c>
      <c r="B153" s="64" t="s">
        <v>359</v>
      </c>
      <c r="C153" s="65"/>
      <c r="D153" s="66"/>
      <c r="E153" s="67"/>
      <c r="F153" s="68"/>
      <c r="G153" s="65"/>
      <c r="H153" s="69"/>
      <c r="I153" s="70"/>
      <c r="J153" s="70"/>
      <c r="K153" s="34" t="s">
        <v>65</v>
      </c>
      <c r="L153" s="77">
        <v>202</v>
      </c>
      <c r="M153" s="77"/>
      <c r="N153" s="72"/>
      <c r="O153" s="79" t="s">
        <v>506</v>
      </c>
      <c r="P153" s="81">
        <v>43783.637337962966</v>
      </c>
      <c r="Q153" s="79" t="s">
        <v>556</v>
      </c>
      <c r="R153" s="82" t="s">
        <v>682</v>
      </c>
      <c r="S153" s="79" t="s">
        <v>726</v>
      </c>
      <c r="T153" s="79" t="s">
        <v>772</v>
      </c>
      <c r="U153" s="79"/>
      <c r="V153" s="82" t="s">
        <v>1006</v>
      </c>
      <c r="W153" s="81">
        <v>43783.637337962966</v>
      </c>
      <c r="X153" s="82" t="s">
        <v>1254</v>
      </c>
      <c r="Y153" s="79"/>
      <c r="Z153" s="79"/>
      <c r="AA153" s="85" t="s">
        <v>1564</v>
      </c>
      <c r="AB153" s="79"/>
      <c r="AC153" s="79" t="b">
        <v>0</v>
      </c>
      <c r="AD153" s="79">
        <v>0</v>
      </c>
      <c r="AE153" s="85" t="s">
        <v>1737</v>
      </c>
      <c r="AF153" s="79" t="b">
        <v>1</v>
      </c>
      <c r="AG153" s="79" t="s">
        <v>1751</v>
      </c>
      <c r="AH153" s="79"/>
      <c r="AI153" s="85" t="s">
        <v>1765</v>
      </c>
      <c r="AJ153" s="79" t="b">
        <v>0</v>
      </c>
      <c r="AK153" s="79">
        <v>26</v>
      </c>
      <c r="AL153" s="85" t="s">
        <v>1584</v>
      </c>
      <c r="AM153" s="79" t="s">
        <v>1775</v>
      </c>
      <c r="AN153" s="79" t="b">
        <v>0</v>
      </c>
      <c r="AO153" s="85" t="s">
        <v>1584</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2</v>
      </c>
      <c r="BC153" s="78" t="str">
        <f>REPLACE(INDEX(GroupVertices[Group],MATCH(Edges25[[#This Row],[Vertex 2]],GroupVertices[Vertex],0)),1,1,"")</f>
        <v>2</v>
      </c>
      <c r="BD153" s="48">
        <v>3</v>
      </c>
      <c r="BE153" s="49">
        <v>16.666666666666668</v>
      </c>
      <c r="BF153" s="48">
        <v>0</v>
      </c>
      <c r="BG153" s="49">
        <v>0</v>
      </c>
      <c r="BH153" s="48">
        <v>0</v>
      </c>
      <c r="BI153" s="49">
        <v>0</v>
      </c>
      <c r="BJ153" s="48">
        <v>15</v>
      </c>
      <c r="BK153" s="49">
        <v>83.33333333333333</v>
      </c>
      <c r="BL153" s="48">
        <v>18</v>
      </c>
    </row>
    <row r="154" spans="1:64" ht="15">
      <c r="A154" s="64" t="s">
        <v>347</v>
      </c>
      <c r="B154" s="64" t="s">
        <v>347</v>
      </c>
      <c r="C154" s="65"/>
      <c r="D154" s="66"/>
      <c r="E154" s="67"/>
      <c r="F154" s="68"/>
      <c r="G154" s="65"/>
      <c r="H154" s="69"/>
      <c r="I154" s="70"/>
      <c r="J154" s="70"/>
      <c r="K154" s="34" t="s">
        <v>65</v>
      </c>
      <c r="L154" s="77">
        <v>203</v>
      </c>
      <c r="M154" s="77"/>
      <c r="N154" s="72"/>
      <c r="O154" s="79" t="s">
        <v>176</v>
      </c>
      <c r="P154" s="81">
        <v>43783.66275462963</v>
      </c>
      <c r="Q154" s="79" t="s">
        <v>585</v>
      </c>
      <c r="R154" s="79"/>
      <c r="S154" s="79"/>
      <c r="T154" s="79" t="s">
        <v>790</v>
      </c>
      <c r="U154" s="79"/>
      <c r="V154" s="82" t="s">
        <v>1007</v>
      </c>
      <c r="W154" s="81">
        <v>43783.66275462963</v>
      </c>
      <c r="X154" s="82" t="s">
        <v>1255</v>
      </c>
      <c r="Y154" s="79"/>
      <c r="Z154" s="79"/>
      <c r="AA154" s="85" t="s">
        <v>1565</v>
      </c>
      <c r="AB154" s="79"/>
      <c r="AC154" s="79" t="b">
        <v>0</v>
      </c>
      <c r="AD154" s="79">
        <v>0</v>
      </c>
      <c r="AE154" s="85" t="s">
        <v>1737</v>
      </c>
      <c r="AF154" s="79" t="b">
        <v>0</v>
      </c>
      <c r="AG154" s="79" t="s">
        <v>1751</v>
      </c>
      <c r="AH154" s="79"/>
      <c r="AI154" s="85" t="s">
        <v>1737</v>
      </c>
      <c r="AJ154" s="79" t="b">
        <v>0</v>
      </c>
      <c r="AK154" s="79">
        <v>0</v>
      </c>
      <c r="AL154" s="85" t="s">
        <v>1737</v>
      </c>
      <c r="AM154" s="79" t="s">
        <v>1772</v>
      </c>
      <c r="AN154" s="79" t="b">
        <v>0</v>
      </c>
      <c r="AO154" s="85" t="s">
        <v>1565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2</v>
      </c>
      <c r="BE154" s="49">
        <v>5.882352941176471</v>
      </c>
      <c r="BF154" s="48">
        <v>1</v>
      </c>
      <c r="BG154" s="49">
        <v>2.9411764705882355</v>
      </c>
      <c r="BH154" s="48">
        <v>0</v>
      </c>
      <c r="BI154" s="49">
        <v>0</v>
      </c>
      <c r="BJ154" s="48">
        <v>31</v>
      </c>
      <c r="BK154" s="49">
        <v>91.17647058823529</v>
      </c>
      <c r="BL154" s="48">
        <v>34</v>
      </c>
    </row>
    <row r="155" spans="1:64" ht="15">
      <c r="A155" s="64" t="s">
        <v>348</v>
      </c>
      <c r="B155" s="64" t="s">
        <v>348</v>
      </c>
      <c r="C155" s="65"/>
      <c r="D155" s="66"/>
      <c r="E155" s="67"/>
      <c r="F155" s="68"/>
      <c r="G155" s="65"/>
      <c r="H155" s="69"/>
      <c r="I155" s="70"/>
      <c r="J155" s="70"/>
      <c r="K155" s="34" t="s">
        <v>65</v>
      </c>
      <c r="L155" s="77">
        <v>204</v>
      </c>
      <c r="M155" s="77"/>
      <c r="N155" s="72"/>
      <c r="O155" s="79" t="s">
        <v>176</v>
      </c>
      <c r="P155" s="81">
        <v>43775.65859953704</v>
      </c>
      <c r="Q155" s="79" t="s">
        <v>586</v>
      </c>
      <c r="R155" s="82" t="s">
        <v>698</v>
      </c>
      <c r="S155" s="79" t="s">
        <v>719</v>
      </c>
      <c r="T155" s="79" t="s">
        <v>791</v>
      </c>
      <c r="U155" s="79"/>
      <c r="V155" s="82" t="s">
        <v>1008</v>
      </c>
      <c r="W155" s="81">
        <v>43775.65859953704</v>
      </c>
      <c r="X155" s="82" t="s">
        <v>1256</v>
      </c>
      <c r="Y155" s="79"/>
      <c r="Z155" s="79"/>
      <c r="AA155" s="85" t="s">
        <v>1566</v>
      </c>
      <c r="AB155" s="79"/>
      <c r="AC155" s="79" t="b">
        <v>0</v>
      </c>
      <c r="AD155" s="79">
        <v>0</v>
      </c>
      <c r="AE155" s="85" t="s">
        <v>1737</v>
      </c>
      <c r="AF155" s="79" t="b">
        <v>1</v>
      </c>
      <c r="AG155" s="79" t="s">
        <v>1751</v>
      </c>
      <c r="AH155" s="79"/>
      <c r="AI155" s="85" t="s">
        <v>1767</v>
      </c>
      <c r="AJ155" s="79" t="b">
        <v>0</v>
      </c>
      <c r="AK155" s="79">
        <v>0</v>
      </c>
      <c r="AL155" s="85" t="s">
        <v>1737</v>
      </c>
      <c r="AM155" s="79" t="s">
        <v>1772</v>
      </c>
      <c r="AN155" s="79" t="b">
        <v>0</v>
      </c>
      <c r="AO155" s="85" t="s">
        <v>1566</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3.8461538461538463</v>
      </c>
      <c r="BH155" s="48">
        <v>0</v>
      </c>
      <c r="BI155" s="49">
        <v>0</v>
      </c>
      <c r="BJ155" s="48">
        <v>25</v>
      </c>
      <c r="BK155" s="49">
        <v>96.15384615384616</v>
      </c>
      <c r="BL155" s="48">
        <v>26</v>
      </c>
    </row>
    <row r="156" spans="1:64" ht="15">
      <c r="A156" s="64" t="s">
        <v>348</v>
      </c>
      <c r="B156" s="64" t="s">
        <v>348</v>
      </c>
      <c r="C156" s="65"/>
      <c r="D156" s="66"/>
      <c r="E156" s="67"/>
      <c r="F156" s="68"/>
      <c r="G156" s="65"/>
      <c r="H156" s="69"/>
      <c r="I156" s="70"/>
      <c r="J156" s="70"/>
      <c r="K156" s="34" t="s">
        <v>65</v>
      </c>
      <c r="L156" s="77">
        <v>205</v>
      </c>
      <c r="M156" s="77"/>
      <c r="N156" s="72"/>
      <c r="O156" s="79" t="s">
        <v>176</v>
      </c>
      <c r="P156" s="81">
        <v>43783.67282407408</v>
      </c>
      <c r="Q156" s="79" t="s">
        <v>587</v>
      </c>
      <c r="R156" s="82" t="s">
        <v>699</v>
      </c>
      <c r="S156" s="79" t="s">
        <v>719</v>
      </c>
      <c r="T156" s="79" t="s">
        <v>792</v>
      </c>
      <c r="U156" s="79"/>
      <c r="V156" s="82" t="s">
        <v>1008</v>
      </c>
      <c r="W156" s="81">
        <v>43783.67282407408</v>
      </c>
      <c r="X156" s="82" t="s">
        <v>1257</v>
      </c>
      <c r="Y156" s="79"/>
      <c r="Z156" s="79"/>
      <c r="AA156" s="85" t="s">
        <v>1567</v>
      </c>
      <c r="AB156" s="79"/>
      <c r="AC156" s="79" t="b">
        <v>0</v>
      </c>
      <c r="AD156" s="79">
        <v>0</v>
      </c>
      <c r="AE156" s="85" t="s">
        <v>1737</v>
      </c>
      <c r="AF156" s="79" t="b">
        <v>1</v>
      </c>
      <c r="AG156" s="79" t="s">
        <v>1753</v>
      </c>
      <c r="AH156" s="79"/>
      <c r="AI156" s="85" t="s">
        <v>1768</v>
      </c>
      <c r="AJ156" s="79" t="b">
        <v>0</v>
      </c>
      <c r="AK156" s="79">
        <v>0</v>
      </c>
      <c r="AL156" s="85" t="s">
        <v>1737</v>
      </c>
      <c r="AM156" s="79" t="s">
        <v>1780</v>
      </c>
      <c r="AN156" s="79" t="b">
        <v>0</v>
      </c>
      <c r="AO156" s="85" t="s">
        <v>1567</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3</v>
      </c>
      <c r="BC156" s="78" t="str">
        <f>REPLACE(INDEX(GroupVertices[Group],MATCH(Edges25[[#This Row],[Vertex 2]],GroupVertices[Vertex],0)),1,1,"")</f>
        <v>3</v>
      </c>
      <c r="BD156" s="48">
        <v>0</v>
      </c>
      <c r="BE156" s="49">
        <v>0</v>
      </c>
      <c r="BF156" s="48">
        <v>3</v>
      </c>
      <c r="BG156" s="49">
        <v>13.636363636363637</v>
      </c>
      <c r="BH156" s="48">
        <v>0</v>
      </c>
      <c r="BI156" s="49">
        <v>0</v>
      </c>
      <c r="BJ156" s="48">
        <v>19</v>
      </c>
      <c r="BK156" s="49">
        <v>86.36363636363636</v>
      </c>
      <c r="BL156" s="48">
        <v>22</v>
      </c>
    </row>
    <row r="157" spans="1:64" ht="15">
      <c r="A157" s="64" t="s">
        <v>349</v>
      </c>
      <c r="B157" s="64" t="s">
        <v>349</v>
      </c>
      <c r="C157" s="65"/>
      <c r="D157" s="66"/>
      <c r="E157" s="67"/>
      <c r="F157" s="68"/>
      <c r="G157" s="65"/>
      <c r="H157" s="69"/>
      <c r="I157" s="70"/>
      <c r="J157" s="70"/>
      <c r="K157" s="34" t="s">
        <v>65</v>
      </c>
      <c r="L157" s="77">
        <v>206</v>
      </c>
      <c r="M157" s="77"/>
      <c r="N157" s="72"/>
      <c r="O157" s="79" t="s">
        <v>176</v>
      </c>
      <c r="P157" s="81">
        <v>43783.75053240741</v>
      </c>
      <c r="Q157" s="79" t="s">
        <v>588</v>
      </c>
      <c r="R157" s="82" t="s">
        <v>700</v>
      </c>
      <c r="S157" s="79" t="s">
        <v>731</v>
      </c>
      <c r="T157" s="79" t="s">
        <v>793</v>
      </c>
      <c r="U157" s="79"/>
      <c r="V157" s="82" t="s">
        <v>1009</v>
      </c>
      <c r="W157" s="81">
        <v>43783.75053240741</v>
      </c>
      <c r="X157" s="82" t="s">
        <v>1258</v>
      </c>
      <c r="Y157" s="79"/>
      <c r="Z157" s="79"/>
      <c r="AA157" s="85" t="s">
        <v>1568</v>
      </c>
      <c r="AB157" s="79"/>
      <c r="AC157" s="79" t="b">
        <v>0</v>
      </c>
      <c r="AD157" s="79">
        <v>0</v>
      </c>
      <c r="AE157" s="85" t="s">
        <v>1737</v>
      </c>
      <c r="AF157" s="79" t="b">
        <v>0</v>
      </c>
      <c r="AG157" s="79" t="s">
        <v>1751</v>
      </c>
      <c r="AH157" s="79"/>
      <c r="AI157" s="85" t="s">
        <v>1737</v>
      </c>
      <c r="AJ157" s="79" t="b">
        <v>0</v>
      </c>
      <c r="AK157" s="79">
        <v>0</v>
      </c>
      <c r="AL157" s="85" t="s">
        <v>1737</v>
      </c>
      <c r="AM157" s="79" t="s">
        <v>1796</v>
      </c>
      <c r="AN157" s="79" t="b">
        <v>0</v>
      </c>
      <c r="AO157" s="85" t="s">
        <v>1568</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v>0</v>
      </c>
      <c r="BE157" s="49">
        <v>0</v>
      </c>
      <c r="BF157" s="48">
        <v>2</v>
      </c>
      <c r="BG157" s="49">
        <v>11.764705882352942</v>
      </c>
      <c r="BH157" s="48">
        <v>0</v>
      </c>
      <c r="BI157" s="49">
        <v>0</v>
      </c>
      <c r="BJ157" s="48">
        <v>15</v>
      </c>
      <c r="BK157" s="49">
        <v>88.23529411764706</v>
      </c>
      <c r="BL157" s="48">
        <v>17</v>
      </c>
    </row>
    <row r="158" spans="1:64" ht="15">
      <c r="A158" s="64" t="s">
        <v>350</v>
      </c>
      <c r="B158" s="64" t="s">
        <v>350</v>
      </c>
      <c r="C158" s="65"/>
      <c r="D158" s="66"/>
      <c r="E158" s="67"/>
      <c r="F158" s="68"/>
      <c r="G158" s="65"/>
      <c r="H158" s="69"/>
      <c r="I158" s="70"/>
      <c r="J158" s="70"/>
      <c r="K158" s="34" t="s">
        <v>65</v>
      </c>
      <c r="L158" s="77">
        <v>207</v>
      </c>
      <c r="M158" s="77"/>
      <c r="N158" s="72"/>
      <c r="O158" s="79" t="s">
        <v>176</v>
      </c>
      <c r="P158" s="81">
        <v>43782.80783564815</v>
      </c>
      <c r="Q158" s="79" t="s">
        <v>589</v>
      </c>
      <c r="R158" s="82" t="s">
        <v>696</v>
      </c>
      <c r="S158" s="79" t="s">
        <v>737</v>
      </c>
      <c r="T158" s="79" t="s">
        <v>794</v>
      </c>
      <c r="U158" s="79"/>
      <c r="V158" s="82" t="s">
        <v>1010</v>
      </c>
      <c r="W158" s="81">
        <v>43782.80783564815</v>
      </c>
      <c r="X158" s="82" t="s">
        <v>1259</v>
      </c>
      <c r="Y158" s="79"/>
      <c r="Z158" s="79"/>
      <c r="AA158" s="85" t="s">
        <v>1569</v>
      </c>
      <c r="AB158" s="79"/>
      <c r="AC158" s="79" t="b">
        <v>0</v>
      </c>
      <c r="AD158" s="79">
        <v>8</v>
      </c>
      <c r="AE158" s="85" t="s">
        <v>1737</v>
      </c>
      <c r="AF158" s="79" t="b">
        <v>0</v>
      </c>
      <c r="AG158" s="79" t="s">
        <v>1751</v>
      </c>
      <c r="AH158" s="79"/>
      <c r="AI158" s="85" t="s">
        <v>1737</v>
      </c>
      <c r="AJ158" s="79" t="b">
        <v>0</v>
      </c>
      <c r="AK158" s="79">
        <v>8</v>
      </c>
      <c r="AL158" s="85" t="s">
        <v>1737</v>
      </c>
      <c r="AM158" s="79" t="s">
        <v>1778</v>
      </c>
      <c r="AN158" s="79" t="b">
        <v>0</v>
      </c>
      <c r="AO158" s="85" t="s">
        <v>1569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8</v>
      </c>
      <c r="BC158" s="78" t="str">
        <f>REPLACE(INDEX(GroupVertices[Group],MATCH(Edges25[[#This Row],[Vertex 2]],GroupVertices[Vertex],0)),1,1,"")</f>
        <v>8</v>
      </c>
      <c r="BD158" s="48">
        <v>0</v>
      </c>
      <c r="BE158" s="49">
        <v>0</v>
      </c>
      <c r="BF158" s="48">
        <v>0</v>
      </c>
      <c r="BG158" s="49">
        <v>0</v>
      </c>
      <c r="BH158" s="48">
        <v>0</v>
      </c>
      <c r="BI158" s="49">
        <v>0</v>
      </c>
      <c r="BJ158" s="48">
        <v>17</v>
      </c>
      <c r="BK158" s="49">
        <v>100</v>
      </c>
      <c r="BL158" s="48">
        <v>17</v>
      </c>
    </row>
    <row r="159" spans="1:64" ht="15">
      <c r="A159" s="64" t="s">
        <v>351</v>
      </c>
      <c r="B159" s="64" t="s">
        <v>350</v>
      </c>
      <c r="C159" s="65"/>
      <c r="D159" s="66"/>
      <c r="E159" s="67"/>
      <c r="F159" s="68"/>
      <c r="G159" s="65"/>
      <c r="H159" s="69"/>
      <c r="I159" s="70"/>
      <c r="J159" s="70"/>
      <c r="K159" s="34" t="s">
        <v>65</v>
      </c>
      <c r="L159" s="77">
        <v>208</v>
      </c>
      <c r="M159" s="77"/>
      <c r="N159" s="72"/>
      <c r="O159" s="79" t="s">
        <v>506</v>
      </c>
      <c r="P159" s="81">
        <v>43783.834641203706</v>
      </c>
      <c r="Q159" s="79" t="s">
        <v>581</v>
      </c>
      <c r="R159" s="82" t="s">
        <v>696</v>
      </c>
      <c r="S159" s="79" t="s">
        <v>737</v>
      </c>
      <c r="T159" s="79" t="s">
        <v>788</v>
      </c>
      <c r="U159" s="79"/>
      <c r="V159" s="82" t="s">
        <v>1011</v>
      </c>
      <c r="W159" s="81">
        <v>43783.834641203706</v>
      </c>
      <c r="X159" s="82" t="s">
        <v>1260</v>
      </c>
      <c r="Y159" s="79"/>
      <c r="Z159" s="79"/>
      <c r="AA159" s="85" t="s">
        <v>1570</v>
      </c>
      <c r="AB159" s="79"/>
      <c r="AC159" s="79" t="b">
        <v>0</v>
      </c>
      <c r="AD159" s="79">
        <v>0</v>
      </c>
      <c r="AE159" s="85" t="s">
        <v>1737</v>
      </c>
      <c r="AF159" s="79" t="b">
        <v>0</v>
      </c>
      <c r="AG159" s="79" t="s">
        <v>1751</v>
      </c>
      <c r="AH159" s="79"/>
      <c r="AI159" s="85" t="s">
        <v>1737</v>
      </c>
      <c r="AJ159" s="79" t="b">
        <v>0</v>
      </c>
      <c r="AK159" s="79">
        <v>9</v>
      </c>
      <c r="AL159" s="85" t="s">
        <v>1569</v>
      </c>
      <c r="AM159" s="79" t="s">
        <v>1778</v>
      </c>
      <c r="AN159" s="79" t="b">
        <v>0</v>
      </c>
      <c r="AO159" s="85" t="s">
        <v>1569</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8</v>
      </c>
      <c r="BC159" s="78" t="str">
        <f>REPLACE(INDEX(GroupVertices[Group],MATCH(Edges25[[#This Row],[Vertex 2]],GroupVertices[Vertex],0)),1,1,"")</f>
        <v>8</v>
      </c>
      <c r="BD159" s="48">
        <v>0</v>
      </c>
      <c r="BE159" s="49">
        <v>0</v>
      </c>
      <c r="BF159" s="48">
        <v>0</v>
      </c>
      <c r="BG159" s="49">
        <v>0</v>
      </c>
      <c r="BH159" s="48">
        <v>0</v>
      </c>
      <c r="BI159" s="49">
        <v>0</v>
      </c>
      <c r="BJ159" s="48">
        <v>17</v>
      </c>
      <c r="BK159" s="49">
        <v>100</v>
      </c>
      <c r="BL159" s="48">
        <v>17</v>
      </c>
    </row>
    <row r="160" spans="1:64" ht="15">
      <c r="A160" s="64" t="s">
        <v>352</v>
      </c>
      <c r="B160" s="64" t="s">
        <v>352</v>
      </c>
      <c r="C160" s="65"/>
      <c r="D160" s="66"/>
      <c r="E160" s="67"/>
      <c r="F160" s="68"/>
      <c r="G160" s="65"/>
      <c r="H160" s="69"/>
      <c r="I160" s="70"/>
      <c r="J160" s="70"/>
      <c r="K160" s="34" t="s">
        <v>65</v>
      </c>
      <c r="L160" s="77">
        <v>209</v>
      </c>
      <c r="M160" s="77"/>
      <c r="N160" s="72"/>
      <c r="O160" s="79" t="s">
        <v>176</v>
      </c>
      <c r="P160" s="81">
        <v>43783.86519675926</v>
      </c>
      <c r="Q160" s="79" t="s">
        <v>590</v>
      </c>
      <c r="R160" s="82" t="s">
        <v>701</v>
      </c>
      <c r="S160" s="79" t="s">
        <v>739</v>
      </c>
      <c r="T160" s="79" t="s">
        <v>795</v>
      </c>
      <c r="U160" s="79"/>
      <c r="V160" s="82" t="s">
        <v>1012</v>
      </c>
      <c r="W160" s="81">
        <v>43783.86519675926</v>
      </c>
      <c r="X160" s="82" t="s">
        <v>1261</v>
      </c>
      <c r="Y160" s="79"/>
      <c r="Z160" s="79"/>
      <c r="AA160" s="85" t="s">
        <v>1571</v>
      </c>
      <c r="AB160" s="79"/>
      <c r="AC160" s="79" t="b">
        <v>0</v>
      </c>
      <c r="AD160" s="79">
        <v>0</v>
      </c>
      <c r="AE160" s="85" t="s">
        <v>1737</v>
      </c>
      <c r="AF160" s="79" t="b">
        <v>0</v>
      </c>
      <c r="AG160" s="79" t="s">
        <v>1756</v>
      </c>
      <c r="AH160" s="79"/>
      <c r="AI160" s="85" t="s">
        <v>1737</v>
      </c>
      <c r="AJ160" s="79" t="b">
        <v>0</v>
      </c>
      <c r="AK160" s="79">
        <v>0</v>
      </c>
      <c r="AL160" s="85" t="s">
        <v>1737</v>
      </c>
      <c r="AM160" s="79" t="s">
        <v>1796</v>
      </c>
      <c r="AN160" s="79" t="b">
        <v>0</v>
      </c>
      <c r="AO160" s="85" t="s">
        <v>1571</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v>0</v>
      </c>
      <c r="BE160" s="49">
        <v>0</v>
      </c>
      <c r="BF160" s="48">
        <v>0</v>
      </c>
      <c r="BG160" s="49">
        <v>0</v>
      </c>
      <c r="BH160" s="48">
        <v>0</v>
      </c>
      <c r="BI160" s="49">
        <v>0</v>
      </c>
      <c r="BJ160" s="48">
        <v>22</v>
      </c>
      <c r="BK160" s="49">
        <v>100</v>
      </c>
      <c r="BL160" s="48">
        <v>22</v>
      </c>
    </row>
    <row r="161" spans="1:64" ht="15">
      <c r="A161" s="64" t="s">
        <v>353</v>
      </c>
      <c r="B161" s="64" t="s">
        <v>490</v>
      </c>
      <c r="C161" s="65"/>
      <c r="D161" s="66"/>
      <c r="E161" s="67"/>
      <c r="F161" s="68"/>
      <c r="G161" s="65"/>
      <c r="H161" s="69"/>
      <c r="I161" s="70"/>
      <c r="J161" s="70"/>
      <c r="K161" s="34" t="s">
        <v>65</v>
      </c>
      <c r="L161" s="77">
        <v>210</v>
      </c>
      <c r="M161" s="77"/>
      <c r="N161" s="72"/>
      <c r="O161" s="79" t="s">
        <v>506</v>
      </c>
      <c r="P161" s="81">
        <v>43783.87079861111</v>
      </c>
      <c r="Q161" s="79" t="s">
        <v>591</v>
      </c>
      <c r="R161" s="79"/>
      <c r="S161" s="79"/>
      <c r="T161" s="79" t="s">
        <v>796</v>
      </c>
      <c r="U161" s="79"/>
      <c r="V161" s="82" t="s">
        <v>1013</v>
      </c>
      <c r="W161" s="81">
        <v>43783.87079861111</v>
      </c>
      <c r="X161" s="82" t="s">
        <v>1262</v>
      </c>
      <c r="Y161" s="79"/>
      <c r="Z161" s="79"/>
      <c r="AA161" s="85" t="s">
        <v>1572</v>
      </c>
      <c r="AB161" s="79"/>
      <c r="AC161" s="79" t="b">
        <v>0</v>
      </c>
      <c r="AD161" s="79">
        <v>0</v>
      </c>
      <c r="AE161" s="85" t="s">
        <v>1737</v>
      </c>
      <c r="AF161" s="79" t="b">
        <v>0</v>
      </c>
      <c r="AG161" s="79" t="s">
        <v>1751</v>
      </c>
      <c r="AH161" s="79"/>
      <c r="AI161" s="85" t="s">
        <v>1737</v>
      </c>
      <c r="AJ161" s="79" t="b">
        <v>0</v>
      </c>
      <c r="AK161" s="79">
        <v>1</v>
      </c>
      <c r="AL161" s="85" t="s">
        <v>1686</v>
      </c>
      <c r="AM161" s="79" t="s">
        <v>1772</v>
      </c>
      <c r="AN161" s="79" t="b">
        <v>0</v>
      </c>
      <c r="AO161" s="85" t="s">
        <v>1686</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18</v>
      </c>
      <c r="BC161" s="78" t="str">
        <f>REPLACE(INDEX(GroupVertices[Group],MATCH(Edges25[[#This Row],[Vertex 2]],GroupVertices[Vertex],0)),1,1,"")</f>
        <v>18</v>
      </c>
      <c r="BD161" s="48"/>
      <c r="BE161" s="49"/>
      <c r="BF161" s="48"/>
      <c r="BG161" s="49"/>
      <c r="BH161" s="48"/>
      <c r="BI161" s="49"/>
      <c r="BJ161" s="48"/>
      <c r="BK161" s="49"/>
      <c r="BL161" s="48"/>
    </row>
    <row r="162" spans="1:64" ht="15">
      <c r="A162" s="64" t="s">
        <v>354</v>
      </c>
      <c r="B162" s="64" t="s">
        <v>354</v>
      </c>
      <c r="C162" s="65"/>
      <c r="D162" s="66"/>
      <c r="E162" s="67"/>
      <c r="F162" s="68"/>
      <c r="G162" s="65"/>
      <c r="H162" s="69"/>
      <c r="I162" s="70"/>
      <c r="J162" s="70"/>
      <c r="K162" s="34" t="s">
        <v>65</v>
      </c>
      <c r="L162" s="77">
        <v>213</v>
      </c>
      <c r="M162" s="77"/>
      <c r="N162" s="72"/>
      <c r="O162" s="79" t="s">
        <v>176</v>
      </c>
      <c r="P162" s="81">
        <v>43778.63712962963</v>
      </c>
      <c r="Q162" s="79" t="s">
        <v>592</v>
      </c>
      <c r="R162" s="79"/>
      <c r="S162" s="79"/>
      <c r="T162" s="79" t="s">
        <v>797</v>
      </c>
      <c r="U162" s="82" t="s">
        <v>853</v>
      </c>
      <c r="V162" s="82" t="s">
        <v>853</v>
      </c>
      <c r="W162" s="81">
        <v>43778.63712962963</v>
      </c>
      <c r="X162" s="82" t="s">
        <v>1263</v>
      </c>
      <c r="Y162" s="79"/>
      <c r="Z162" s="79"/>
      <c r="AA162" s="85" t="s">
        <v>1573</v>
      </c>
      <c r="AB162" s="79"/>
      <c r="AC162" s="79" t="b">
        <v>0</v>
      </c>
      <c r="AD162" s="79">
        <v>1</v>
      </c>
      <c r="AE162" s="85" t="s">
        <v>1737</v>
      </c>
      <c r="AF162" s="79" t="b">
        <v>0</v>
      </c>
      <c r="AG162" s="79" t="s">
        <v>1757</v>
      </c>
      <c r="AH162" s="79"/>
      <c r="AI162" s="85" t="s">
        <v>1737</v>
      </c>
      <c r="AJ162" s="79" t="b">
        <v>0</v>
      </c>
      <c r="AK162" s="79">
        <v>0</v>
      </c>
      <c r="AL162" s="85" t="s">
        <v>1737</v>
      </c>
      <c r="AM162" s="79" t="s">
        <v>1773</v>
      </c>
      <c r="AN162" s="79" t="b">
        <v>0</v>
      </c>
      <c r="AO162" s="85" t="s">
        <v>1573</v>
      </c>
      <c r="AP162" s="79" t="s">
        <v>176</v>
      </c>
      <c r="AQ162" s="79">
        <v>0</v>
      </c>
      <c r="AR162" s="79">
        <v>0</v>
      </c>
      <c r="AS162" s="79"/>
      <c r="AT162" s="79"/>
      <c r="AU162" s="79"/>
      <c r="AV162" s="79"/>
      <c r="AW162" s="79"/>
      <c r="AX162" s="79"/>
      <c r="AY162" s="79"/>
      <c r="AZ162" s="79"/>
      <c r="BA162">
        <v>7</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5</v>
      </c>
      <c r="BK162" s="49">
        <v>100</v>
      </c>
      <c r="BL162" s="48">
        <v>5</v>
      </c>
    </row>
    <row r="163" spans="1:64" ht="15">
      <c r="A163" s="64" t="s">
        <v>354</v>
      </c>
      <c r="B163" s="64" t="s">
        <v>354</v>
      </c>
      <c r="C163" s="65"/>
      <c r="D163" s="66"/>
      <c r="E163" s="67"/>
      <c r="F163" s="68"/>
      <c r="G163" s="65"/>
      <c r="H163" s="69"/>
      <c r="I163" s="70"/>
      <c r="J163" s="70"/>
      <c r="K163" s="34" t="s">
        <v>65</v>
      </c>
      <c r="L163" s="77">
        <v>214</v>
      </c>
      <c r="M163" s="77"/>
      <c r="N163" s="72"/>
      <c r="O163" s="79" t="s">
        <v>176</v>
      </c>
      <c r="P163" s="81">
        <v>43778.642604166664</v>
      </c>
      <c r="Q163" s="79" t="s">
        <v>593</v>
      </c>
      <c r="R163" s="79"/>
      <c r="S163" s="79"/>
      <c r="T163" s="79" t="s">
        <v>798</v>
      </c>
      <c r="U163" s="82" t="s">
        <v>854</v>
      </c>
      <c r="V163" s="82" t="s">
        <v>854</v>
      </c>
      <c r="W163" s="81">
        <v>43778.642604166664</v>
      </c>
      <c r="X163" s="82" t="s">
        <v>1264</v>
      </c>
      <c r="Y163" s="79"/>
      <c r="Z163" s="79"/>
      <c r="AA163" s="85" t="s">
        <v>1574</v>
      </c>
      <c r="AB163" s="79"/>
      <c r="AC163" s="79" t="b">
        <v>0</v>
      </c>
      <c r="AD163" s="79">
        <v>1</v>
      </c>
      <c r="AE163" s="85" t="s">
        <v>1737</v>
      </c>
      <c r="AF163" s="79" t="b">
        <v>0</v>
      </c>
      <c r="AG163" s="79" t="s">
        <v>1757</v>
      </c>
      <c r="AH163" s="79"/>
      <c r="AI163" s="85" t="s">
        <v>1737</v>
      </c>
      <c r="AJ163" s="79" t="b">
        <v>0</v>
      </c>
      <c r="AK163" s="79">
        <v>0</v>
      </c>
      <c r="AL163" s="85" t="s">
        <v>1737</v>
      </c>
      <c r="AM163" s="79" t="s">
        <v>1773</v>
      </c>
      <c r="AN163" s="79" t="b">
        <v>0</v>
      </c>
      <c r="AO163" s="85" t="s">
        <v>1574</v>
      </c>
      <c r="AP163" s="79" t="s">
        <v>176</v>
      </c>
      <c r="AQ163" s="79">
        <v>0</v>
      </c>
      <c r="AR163" s="79">
        <v>0</v>
      </c>
      <c r="AS163" s="79"/>
      <c r="AT163" s="79"/>
      <c r="AU163" s="79"/>
      <c r="AV163" s="79"/>
      <c r="AW163" s="79"/>
      <c r="AX163" s="79"/>
      <c r="AY163" s="79"/>
      <c r="AZ163" s="79"/>
      <c r="BA163">
        <v>7</v>
      </c>
      <c r="BB163" s="78" t="str">
        <f>REPLACE(INDEX(GroupVertices[Group],MATCH(Edges25[[#This Row],[Vertex 1]],GroupVertices[Vertex],0)),1,1,"")</f>
        <v>3</v>
      </c>
      <c r="BC163" s="78" t="str">
        <f>REPLACE(INDEX(GroupVertices[Group],MATCH(Edges25[[#This Row],[Vertex 2]],GroupVertices[Vertex],0)),1,1,"")</f>
        <v>3</v>
      </c>
      <c r="BD163" s="48">
        <v>0</v>
      </c>
      <c r="BE163" s="49">
        <v>0</v>
      </c>
      <c r="BF163" s="48">
        <v>0</v>
      </c>
      <c r="BG163" s="49">
        <v>0</v>
      </c>
      <c r="BH163" s="48">
        <v>0</v>
      </c>
      <c r="BI163" s="49">
        <v>0</v>
      </c>
      <c r="BJ163" s="48">
        <v>10</v>
      </c>
      <c r="BK163" s="49">
        <v>100</v>
      </c>
      <c r="BL163" s="48">
        <v>10</v>
      </c>
    </row>
    <row r="164" spans="1:64" ht="15">
      <c r="A164" s="64" t="s">
        <v>354</v>
      </c>
      <c r="B164" s="64" t="s">
        <v>354</v>
      </c>
      <c r="C164" s="65"/>
      <c r="D164" s="66"/>
      <c r="E164" s="67"/>
      <c r="F164" s="68"/>
      <c r="G164" s="65"/>
      <c r="H164" s="69"/>
      <c r="I164" s="70"/>
      <c r="J164" s="70"/>
      <c r="K164" s="34" t="s">
        <v>65</v>
      </c>
      <c r="L164" s="77">
        <v>215</v>
      </c>
      <c r="M164" s="77"/>
      <c r="N164" s="72"/>
      <c r="O164" s="79" t="s">
        <v>176</v>
      </c>
      <c r="P164" s="81">
        <v>43778.77494212963</v>
      </c>
      <c r="Q164" s="79" t="s">
        <v>594</v>
      </c>
      <c r="R164" s="79"/>
      <c r="S164" s="79"/>
      <c r="T164" s="79" t="s">
        <v>799</v>
      </c>
      <c r="U164" s="82" t="s">
        <v>855</v>
      </c>
      <c r="V164" s="82" t="s">
        <v>855</v>
      </c>
      <c r="W164" s="81">
        <v>43778.77494212963</v>
      </c>
      <c r="X164" s="82" t="s">
        <v>1265</v>
      </c>
      <c r="Y164" s="79"/>
      <c r="Z164" s="79"/>
      <c r="AA164" s="85" t="s">
        <v>1575</v>
      </c>
      <c r="AB164" s="79"/>
      <c r="AC164" s="79" t="b">
        <v>0</v>
      </c>
      <c r="AD164" s="79">
        <v>1</v>
      </c>
      <c r="AE164" s="85" t="s">
        <v>1737</v>
      </c>
      <c r="AF164" s="79" t="b">
        <v>0</v>
      </c>
      <c r="AG164" s="79" t="s">
        <v>1757</v>
      </c>
      <c r="AH164" s="79"/>
      <c r="AI164" s="85" t="s">
        <v>1737</v>
      </c>
      <c r="AJ164" s="79" t="b">
        <v>0</v>
      </c>
      <c r="AK164" s="79">
        <v>0</v>
      </c>
      <c r="AL164" s="85" t="s">
        <v>1737</v>
      </c>
      <c r="AM164" s="79" t="s">
        <v>1773</v>
      </c>
      <c r="AN164" s="79" t="b">
        <v>0</v>
      </c>
      <c r="AO164" s="85" t="s">
        <v>1575</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3</v>
      </c>
      <c r="BC164" s="78" t="str">
        <f>REPLACE(INDEX(GroupVertices[Group],MATCH(Edges25[[#This Row],[Vertex 2]],GroupVertices[Vertex],0)),1,1,"")</f>
        <v>3</v>
      </c>
      <c r="BD164" s="48">
        <v>0</v>
      </c>
      <c r="BE164" s="49">
        <v>0</v>
      </c>
      <c r="BF164" s="48">
        <v>0</v>
      </c>
      <c r="BG164" s="49">
        <v>0</v>
      </c>
      <c r="BH164" s="48">
        <v>0</v>
      </c>
      <c r="BI164" s="49">
        <v>0</v>
      </c>
      <c r="BJ164" s="48">
        <v>10</v>
      </c>
      <c r="BK164" s="49">
        <v>100</v>
      </c>
      <c r="BL164" s="48">
        <v>10</v>
      </c>
    </row>
    <row r="165" spans="1:64" ht="15">
      <c r="A165" s="64" t="s">
        <v>354</v>
      </c>
      <c r="B165" s="64" t="s">
        <v>354</v>
      </c>
      <c r="C165" s="65"/>
      <c r="D165" s="66"/>
      <c r="E165" s="67"/>
      <c r="F165" s="68"/>
      <c r="G165" s="65"/>
      <c r="H165" s="69"/>
      <c r="I165" s="70"/>
      <c r="J165" s="70"/>
      <c r="K165" s="34" t="s">
        <v>65</v>
      </c>
      <c r="L165" s="77">
        <v>216</v>
      </c>
      <c r="M165" s="77"/>
      <c r="N165" s="72"/>
      <c r="O165" s="79" t="s">
        <v>176</v>
      </c>
      <c r="P165" s="81">
        <v>43779.48363425926</v>
      </c>
      <c r="Q165" s="79" t="s">
        <v>595</v>
      </c>
      <c r="R165" s="79"/>
      <c r="S165" s="79"/>
      <c r="T165" s="79" t="s">
        <v>800</v>
      </c>
      <c r="U165" s="82" t="s">
        <v>856</v>
      </c>
      <c r="V165" s="82" t="s">
        <v>856</v>
      </c>
      <c r="W165" s="81">
        <v>43779.48363425926</v>
      </c>
      <c r="X165" s="82" t="s">
        <v>1266</v>
      </c>
      <c r="Y165" s="79"/>
      <c r="Z165" s="79"/>
      <c r="AA165" s="85" t="s">
        <v>1576</v>
      </c>
      <c r="AB165" s="79"/>
      <c r="AC165" s="79" t="b">
        <v>0</v>
      </c>
      <c r="AD165" s="79">
        <v>0</v>
      </c>
      <c r="AE165" s="85" t="s">
        <v>1737</v>
      </c>
      <c r="AF165" s="79" t="b">
        <v>0</v>
      </c>
      <c r="AG165" s="79" t="s">
        <v>1757</v>
      </c>
      <c r="AH165" s="79"/>
      <c r="AI165" s="85" t="s">
        <v>1737</v>
      </c>
      <c r="AJ165" s="79" t="b">
        <v>0</v>
      </c>
      <c r="AK165" s="79">
        <v>0</v>
      </c>
      <c r="AL165" s="85" t="s">
        <v>1737</v>
      </c>
      <c r="AM165" s="79" t="s">
        <v>1773</v>
      </c>
      <c r="AN165" s="79" t="b">
        <v>0</v>
      </c>
      <c r="AO165" s="85" t="s">
        <v>1576</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16</v>
      </c>
      <c r="BK165" s="49">
        <v>100</v>
      </c>
      <c r="BL165" s="48">
        <v>16</v>
      </c>
    </row>
    <row r="166" spans="1:64" ht="15">
      <c r="A166" s="64" t="s">
        <v>354</v>
      </c>
      <c r="B166" s="64" t="s">
        <v>354</v>
      </c>
      <c r="C166" s="65"/>
      <c r="D166" s="66"/>
      <c r="E166" s="67"/>
      <c r="F166" s="68"/>
      <c r="G166" s="65"/>
      <c r="H166" s="69"/>
      <c r="I166" s="70"/>
      <c r="J166" s="70"/>
      <c r="K166" s="34" t="s">
        <v>65</v>
      </c>
      <c r="L166" s="77">
        <v>217</v>
      </c>
      <c r="M166" s="77"/>
      <c r="N166" s="72"/>
      <c r="O166" s="79" t="s">
        <v>176</v>
      </c>
      <c r="P166" s="81">
        <v>43779.93320601852</v>
      </c>
      <c r="Q166" s="79" t="s">
        <v>596</v>
      </c>
      <c r="R166" s="79"/>
      <c r="S166" s="79"/>
      <c r="T166" s="79" t="s">
        <v>799</v>
      </c>
      <c r="U166" s="82" t="s">
        <v>857</v>
      </c>
      <c r="V166" s="82" t="s">
        <v>857</v>
      </c>
      <c r="W166" s="81">
        <v>43779.93320601852</v>
      </c>
      <c r="X166" s="82" t="s">
        <v>1267</v>
      </c>
      <c r="Y166" s="79"/>
      <c r="Z166" s="79"/>
      <c r="AA166" s="85" t="s">
        <v>1577</v>
      </c>
      <c r="AB166" s="79"/>
      <c r="AC166" s="79" t="b">
        <v>0</v>
      </c>
      <c r="AD166" s="79">
        <v>0</v>
      </c>
      <c r="AE166" s="85" t="s">
        <v>1737</v>
      </c>
      <c r="AF166" s="79" t="b">
        <v>0</v>
      </c>
      <c r="AG166" s="79" t="s">
        <v>1757</v>
      </c>
      <c r="AH166" s="79"/>
      <c r="AI166" s="85" t="s">
        <v>1737</v>
      </c>
      <c r="AJ166" s="79" t="b">
        <v>0</v>
      </c>
      <c r="AK166" s="79">
        <v>0</v>
      </c>
      <c r="AL166" s="85" t="s">
        <v>1737</v>
      </c>
      <c r="AM166" s="79" t="s">
        <v>1773</v>
      </c>
      <c r="AN166" s="79" t="b">
        <v>0</v>
      </c>
      <c r="AO166" s="85" t="s">
        <v>1577</v>
      </c>
      <c r="AP166" s="79" t="s">
        <v>176</v>
      </c>
      <c r="AQ166" s="79">
        <v>0</v>
      </c>
      <c r="AR166" s="79">
        <v>0</v>
      </c>
      <c r="AS166" s="79"/>
      <c r="AT166" s="79"/>
      <c r="AU166" s="79"/>
      <c r="AV166" s="79"/>
      <c r="AW166" s="79"/>
      <c r="AX166" s="79"/>
      <c r="AY166" s="79"/>
      <c r="AZ166" s="79"/>
      <c r="BA166">
        <v>7</v>
      </c>
      <c r="BB166" s="78" t="str">
        <f>REPLACE(INDEX(GroupVertices[Group],MATCH(Edges25[[#This Row],[Vertex 1]],GroupVertices[Vertex],0)),1,1,"")</f>
        <v>3</v>
      </c>
      <c r="BC166" s="78" t="str">
        <f>REPLACE(INDEX(GroupVertices[Group],MATCH(Edges25[[#This Row],[Vertex 2]],GroupVertices[Vertex],0)),1,1,"")</f>
        <v>3</v>
      </c>
      <c r="BD166" s="48">
        <v>0</v>
      </c>
      <c r="BE166" s="49">
        <v>0</v>
      </c>
      <c r="BF166" s="48">
        <v>1</v>
      </c>
      <c r="BG166" s="49">
        <v>4.166666666666667</v>
      </c>
      <c r="BH166" s="48">
        <v>0</v>
      </c>
      <c r="BI166" s="49">
        <v>0</v>
      </c>
      <c r="BJ166" s="48">
        <v>23</v>
      </c>
      <c r="BK166" s="49">
        <v>95.83333333333333</v>
      </c>
      <c r="BL166" s="48">
        <v>24</v>
      </c>
    </row>
    <row r="167" spans="1:64" ht="15">
      <c r="A167" s="64" t="s">
        <v>354</v>
      </c>
      <c r="B167" s="64" t="s">
        <v>354</v>
      </c>
      <c r="C167" s="65"/>
      <c r="D167" s="66"/>
      <c r="E167" s="67"/>
      <c r="F167" s="68"/>
      <c r="G167" s="65"/>
      <c r="H167" s="69"/>
      <c r="I167" s="70"/>
      <c r="J167" s="70"/>
      <c r="K167" s="34" t="s">
        <v>65</v>
      </c>
      <c r="L167" s="77">
        <v>218</v>
      </c>
      <c r="M167" s="77"/>
      <c r="N167" s="72"/>
      <c r="O167" s="79" t="s">
        <v>176</v>
      </c>
      <c r="P167" s="81">
        <v>43782.48537037037</v>
      </c>
      <c r="Q167" s="79" t="s">
        <v>597</v>
      </c>
      <c r="R167" s="79"/>
      <c r="S167" s="79"/>
      <c r="T167" s="79" t="s">
        <v>801</v>
      </c>
      <c r="U167" s="82" t="s">
        <v>858</v>
      </c>
      <c r="V167" s="82" t="s">
        <v>858</v>
      </c>
      <c r="W167" s="81">
        <v>43782.48537037037</v>
      </c>
      <c r="X167" s="82" t="s">
        <v>1268</v>
      </c>
      <c r="Y167" s="79"/>
      <c r="Z167" s="79"/>
      <c r="AA167" s="85" t="s">
        <v>1578</v>
      </c>
      <c r="AB167" s="79"/>
      <c r="AC167" s="79" t="b">
        <v>0</v>
      </c>
      <c r="AD167" s="79">
        <v>0</v>
      </c>
      <c r="AE167" s="85" t="s">
        <v>1737</v>
      </c>
      <c r="AF167" s="79" t="b">
        <v>0</v>
      </c>
      <c r="AG167" s="79" t="s">
        <v>1757</v>
      </c>
      <c r="AH167" s="79"/>
      <c r="AI167" s="85" t="s">
        <v>1737</v>
      </c>
      <c r="AJ167" s="79" t="b">
        <v>0</v>
      </c>
      <c r="AK167" s="79">
        <v>0</v>
      </c>
      <c r="AL167" s="85" t="s">
        <v>1737</v>
      </c>
      <c r="AM167" s="79" t="s">
        <v>1773</v>
      </c>
      <c r="AN167" s="79" t="b">
        <v>0</v>
      </c>
      <c r="AO167" s="85" t="s">
        <v>1578</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3</v>
      </c>
      <c r="BC167" s="78" t="str">
        <f>REPLACE(INDEX(GroupVertices[Group],MATCH(Edges25[[#This Row],[Vertex 2]],GroupVertices[Vertex],0)),1,1,"")</f>
        <v>3</v>
      </c>
      <c r="BD167" s="48">
        <v>0</v>
      </c>
      <c r="BE167" s="49">
        <v>0</v>
      </c>
      <c r="BF167" s="48">
        <v>0</v>
      </c>
      <c r="BG167" s="49">
        <v>0</v>
      </c>
      <c r="BH167" s="48">
        <v>0</v>
      </c>
      <c r="BI167" s="49">
        <v>0</v>
      </c>
      <c r="BJ167" s="48">
        <v>23</v>
      </c>
      <c r="BK167" s="49">
        <v>100</v>
      </c>
      <c r="BL167" s="48">
        <v>23</v>
      </c>
    </row>
    <row r="168" spans="1:64" ht="15">
      <c r="A168" s="64" t="s">
        <v>354</v>
      </c>
      <c r="B168" s="64" t="s">
        <v>354</v>
      </c>
      <c r="C168" s="65"/>
      <c r="D168" s="66"/>
      <c r="E168" s="67"/>
      <c r="F168" s="68"/>
      <c r="G168" s="65"/>
      <c r="H168" s="69"/>
      <c r="I168" s="70"/>
      <c r="J168" s="70"/>
      <c r="K168" s="34" t="s">
        <v>65</v>
      </c>
      <c r="L168" s="77">
        <v>219</v>
      </c>
      <c r="M168" s="77"/>
      <c r="N168" s="72"/>
      <c r="O168" s="79" t="s">
        <v>176</v>
      </c>
      <c r="P168" s="81">
        <v>43783.87394675926</v>
      </c>
      <c r="Q168" s="79" t="s">
        <v>598</v>
      </c>
      <c r="R168" s="79"/>
      <c r="S168" s="79"/>
      <c r="T168" s="79" t="s">
        <v>799</v>
      </c>
      <c r="U168" s="82" t="s">
        <v>859</v>
      </c>
      <c r="V168" s="82" t="s">
        <v>859</v>
      </c>
      <c r="W168" s="81">
        <v>43783.87394675926</v>
      </c>
      <c r="X168" s="82" t="s">
        <v>1269</v>
      </c>
      <c r="Y168" s="79"/>
      <c r="Z168" s="79"/>
      <c r="AA168" s="85" t="s">
        <v>1579</v>
      </c>
      <c r="AB168" s="79"/>
      <c r="AC168" s="79" t="b">
        <v>0</v>
      </c>
      <c r="AD168" s="79">
        <v>0</v>
      </c>
      <c r="AE168" s="85" t="s">
        <v>1737</v>
      </c>
      <c r="AF168" s="79" t="b">
        <v>0</v>
      </c>
      <c r="AG168" s="79" t="s">
        <v>1757</v>
      </c>
      <c r="AH168" s="79"/>
      <c r="AI168" s="85" t="s">
        <v>1737</v>
      </c>
      <c r="AJ168" s="79" t="b">
        <v>0</v>
      </c>
      <c r="AK168" s="79">
        <v>0</v>
      </c>
      <c r="AL168" s="85" t="s">
        <v>1737</v>
      </c>
      <c r="AM168" s="79" t="s">
        <v>1773</v>
      </c>
      <c r="AN168" s="79" t="b">
        <v>0</v>
      </c>
      <c r="AO168" s="85" t="s">
        <v>1579</v>
      </c>
      <c r="AP168" s="79" t="s">
        <v>176</v>
      </c>
      <c r="AQ168" s="79">
        <v>0</v>
      </c>
      <c r="AR168" s="79">
        <v>0</v>
      </c>
      <c r="AS168" s="79"/>
      <c r="AT168" s="79"/>
      <c r="AU168" s="79"/>
      <c r="AV168" s="79"/>
      <c r="AW168" s="79"/>
      <c r="AX168" s="79"/>
      <c r="AY168" s="79"/>
      <c r="AZ168" s="79"/>
      <c r="BA168">
        <v>7</v>
      </c>
      <c r="BB168" s="78" t="str">
        <f>REPLACE(INDEX(GroupVertices[Group],MATCH(Edges25[[#This Row],[Vertex 1]],GroupVertices[Vertex],0)),1,1,"")</f>
        <v>3</v>
      </c>
      <c r="BC168" s="78" t="str">
        <f>REPLACE(INDEX(GroupVertices[Group],MATCH(Edges25[[#This Row],[Vertex 2]],GroupVertices[Vertex],0)),1,1,"")</f>
        <v>3</v>
      </c>
      <c r="BD168" s="48">
        <v>0</v>
      </c>
      <c r="BE168" s="49">
        <v>0</v>
      </c>
      <c r="BF168" s="48">
        <v>0</v>
      </c>
      <c r="BG168" s="49">
        <v>0</v>
      </c>
      <c r="BH168" s="48">
        <v>0</v>
      </c>
      <c r="BI168" s="49">
        <v>0</v>
      </c>
      <c r="BJ168" s="48">
        <v>21</v>
      </c>
      <c r="BK168" s="49">
        <v>100</v>
      </c>
      <c r="BL168" s="48">
        <v>21</v>
      </c>
    </row>
    <row r="169" spans="1:64" ht="15">
      <c r="A169" s="64" t="s">
        <v>355</v>
      </c>
      <c r="B169" s="64" t="s">
        <v>355</v>
      </c>
      <c r="C169" s="65"/>
      <c r="D169" s="66"/>
      <c r="E169" s="67"/>
      <c r="F169" s="68"/>
      <c r="G169" s="65"/>
      <c r="H169" s="69"/>
      <c r="I169" s="70"/>
      <c r="J169" s="70"/>
      <c r="K169" s="34" t="s">
        <v>65</v>
      </c>
      <c r="L169" s="77">
        <v>220</v>
      </c>
      <c r="M169" s="77"/>
      <c r="N169" s="72"/>
      <c r="O169" s="79" t="s">
        <v>176</v>
      </c>
      <c r="P169" s="81">
        <v>43783.90306712963</v>
      </c>
      <c r="Q169" s="79" t="s">
        <v>599</v>
      </c>
      <c r="R169" s="82" t="s">
        <v>702</v>
      </c>
      <c r="S169" s="79" t="s">
        <v>719</v>
      </c>
      <c r="T169" s="79" t="s">
        <v>802</v>
      </c>
      <c r="U169" s="79"/>
      <c r="V169" s="82" t="s">
        <v>1014</v>
      </c>
      <c r="W169" s="81">
        <v>43783.90306712963</v>
      </c>
      <c r="X169" s="82" t="s">
        <v>1270</v>
      </c>
      <c r="Y169" s="79"/>
      <c r="Z169" s="79"/>
      <c r="AA169" s="85" t="s">
        <v>1580</v>
      </c>
      <c r="AB169" s="79"/>
      <c r="AC169" s="79" t="b">
        <v>0</v>
      </c>
      <c r="AD169" s="79">
        <v>0</v>
      </c>
      <c r="AE169" s="85" t="s">
        <v>1737</v>
      </c>
      <c r="AF169" s="79" t="b">
        <v>1</v>
      </c>
      <c r="AG169" s="79" t="s">
        <v>1751</v>
      </c>
      <c r="AH169" s="79"/>
      <c r="AI169" s="85" t="s">
        <v>1769</v>
      </c>
      <c r="AJ169" s="79" t="b">
        <v>0</v>
      </c>
      <c r="AK169" s="79">
        <v>0</v>
      </c>
      <c r="AL169" s="85" t="s">
        <v>1737</v>
      </c>
      <c r="AM169" s="79" t="s">
        <v>1772</v>
      </c>
      <c r="AN169" s="79" t="b">
        <v>0</v>
      </c>
      <c r="AO169" s="85" t="s">
        <v>1580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3</v>
      </c>
      <c r="BC169" s="78" t="str">
        <f>REPLACE(INDEX(GroupVertices[Group],MATCH(Edges25[[#This Row],[Vertex 2]],GroupVertices[Vertex],0)),1,1,"")</f>
        <v>3</v>
      </c>
      <c r="BD169" s="48">
        <v>3</v>
      </c>
      <c r="BE169" s="49">
        <v>9.67741935483871</v>
      </c>
      <c r="BF169" s="48">
        <v>0</v>
      </c>
      <c r="BG169" s="49">
        <v>0</v>
      </c>
      <c r="BH169" s="48">
        <v>0</v>
      </c>
      <c r="BI169" s="49">
        <v>0</v>
      </c>
      <c r="BJ169" s="48">
        <v>28</v>
      </c>
      <c r="BK169" s="49">
        <v>90.3225806451613</v>
      </c>
      <c r="BL169" s="48">
        <v>31</v>
      </c>
    </row>
    <row r="170" spans="1:64" ht="15">
      <c r="A170" s="64" t="s">
        <v>356</v>
      </c>
      <c r="B170" s="64" t="s">
        <v>356</v>
      </c>
      <c r="C170" s="65"/>
      <c r="D170" s="66"/>
      <c r="E170" s="67"/>
      <c r="F170" s="68"/>
      <c r="G170" s="65"/>
      <c r="H170" s="69"/>
      <c r="I170" s="70"/>
      <c r="J170" s="70"/>
      <c r="K170" s="34" t="s">
        <v>65</v>
      </c>
      <c r="L170" s="77">
        <v>221</v>
      </c>
      <c r="M170" s="77"/>
      <c r="N170" s="72"/>
      <c r="O170" s="79" t="s">
        <v>176</v>
      </c>
      <c r="P170" s="81">
        <v>43783.126539351855</v>
      </c>
      <c r="Q170" s="79" t="s">
        <v>600</v>
      </c>
      <c r="R170" s="79"/>
      <c r="S170" s="79"/>
      <c r="T170" s="79" t="s">
        <v>746</v>
      </c>
      <c r="U170" s="79"/>
      <c r="V170" s="82" t="s">
        <v>1015</v>
      </c>
      <c r="W170" s="81">
        <v>43783.126539351855</v>
      </c>
      <c r="X170" s="82" t="s">
        <v>1271</v>
      </c>
      <c r="Y170" s="79"/>
      <c r="Z170" s="79"/>
      <c r="AA170" s="85" t="s">
        <v>1581</v>
      </c>
      <c r="AB170" s="85" t="s">
        <v>1733</v>
      </c>
      <c r="AC170" s="79" t="b">
        <v>0</v>
      </c>
      <c r="AD170" s="79">
        <v>16</v>
      </c>
      <c r="AE170" s="85" t="s">
        <v>1747</v>
      </c>
      <c r="AF170" s="79" t="b">
        <v>0</v>
      </c>
      <c r="AG170" s="79" t="s">
        <v>1751</v>
      </c>
      <c r="AH170" s="79"/>
      <c r="AI170" s="85" t="s">
        <v>1737</v>
      </c>
      <c r="AJ170" s="79" t="b">
        <v>0</v>
      </c>
      <c r="AK170" s="79">
        <v>9</v>
      </c>
      <c r="AL170" s="85" t="s">
        <v>1737</v>
      </c>
      <c r="AM170" s="79" t="s">
        <v>1775</v>
      </c>
      <c r="AN170" s="79" t="b">
        <v>0</v>
      </c>
      <c r="AO170" s="85" t="s">
        <v>1733</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7</v>
      </c>
      <c r="BC170" s="78" t="str">
        <f>REPLACE(INDEX(GroupVertices[Group],MATCH(Edges25[[#This Row],[Vertex 2]],GroupVertices[Vertex],0)),1,1,"")</f>
        <v>7</v>
      </c>
      <c r="BD170" s="48">
        <v>1</v>
      </c>
      <c r="BE170" s="49">
        <v>2.0833333333333335</v>
      </c>
      <c r="BF170" s="48">
        <v>1</v>
      </c>
      <c r="BG170" s="49">
        <v>2.0833333333333335</v>
      </c>
      <c r="BH170" s="48">
        <v>0</v>
      </c>
      <c r="BI170" s="49">
        <v>0</v>
      </c>
      <c r="BJ170" s="48">
        <v>46</v>
      </c>
      <c r="BK170" s="49">
        <v>95.83333333333333</v>
      </c>
      <c r="BL170" s="48">
        <v>48</v>
      </c>
    </row>
    <row r="171" spans="1:64" ht="15">
      <c r="A171" s="64" t="s">
        <v>357</v>
      </c>
      <c r="B171" s="64" t="s">
        <v>356</v>
      </c>
      <c r="C171" s="65"/>
      <c r="D171" s="66"/>
      <c r="E171" s="67"/>
      <c r="F171" s="68"/>
      <c r="G171" s="65"/>
      <c r="H171" s="69"/>
      <c r="I171" s="70"/>
      <c r="J171" s="70"/>
      <c r="K171" s="34" t="s">
        <v>65</v>
      </c>
      <c r="L171" s="77">
        <v>222</v>
      </c>
      <c r="M171" s="77"/>
      <c r="N171" s="72"/>
      <c r="O171" s="79" t="s">
        <v>506</v>
      </c>
      <c r="P171" s="81">
        <v>43783.91103009259</v>
      </c>
      <c r="Q171" s="79" t="s">
        <v>583</v>
      </c>
      <c r="R171" s="79"/>
      <c r="S171" s="79"/>
      <c r="T171" s="79"/>
      <c r="U171" s="79"/>
      <c r="V171" s="82" t="s">
        <v>1016</v>
      </c>
      <c r="W171" s="81">
        <v>43783.91103009259</v>
      </c>
      <c r="X171" s="82" t="s">
        <v>1272</v>
      </c>
      <c r="Y171" s="79"/>
      <c r="Z171" s="79"/>
      <c r="AA171" s="85" t="s">
        <v>1582</v>
      </c>
      <c r="AB171" s="79"/>
      <c r="AC171" s="79" t="b">
        <v>0</v>
      </c>
      <c r="AD171" s="79">
        <v>0</v>
      </c>
      <c r="AE171" s="85" t="s">
        <v>1737</v>
      </c>
      <c r="AF171" s="79" t="b">
        <v>0</v>
      </c>
      <c r="AG171" s="79" t="s">
        <v>1751</v>
      </c>
      <c r="AH171" s="79"/>
      <c r="AI171" s="85" t="s">
        <v>1737</v>
      </c>
      <c r="AJ171" s="79" t="b">
        <v>0</v>
      </c>
      <c r="AK171" s="79">
        <v>10</v>
      </c>
      <c r="AL171" s="85" t="s">
        <v>1581</v>
      </c>
      <c r="AM171" s="79" t="s">
        <v>1772</v>
      </c>
      <c r="AN171" s="79" t="b">
        <v>0</v>
      </c>
      <c r="AO171" s="85" t="s">
        <v>1581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24</v>
      </c>
      <c r="BK171" s="49">
        <v>100</v>
      </c>
      <c r="BL171" s="48">
        <v>24</v>
      </c>
    </row>
    <row r="172" spans="1:64" ht="15">
      <c r="A172" s="64" t="s">
        <v>358</v>
      </c>
      <c r="B172" s="64" t="s">
        <v>358</v>
      </c>
      <c r="C172" s="65"/>
      <c r="D172" s="66"/>
      <c r="E172" s="67"/>
      <c r="F172" s="68"/>
      <c r="G172" s="65"/>
      <c r="H172" s="69"/>
      <c r="I172" s="70"/>
      <c r="J172" s="70"/>
      <c r="K172" s="34" t="s">
        <v>65</v>
      </c>
      <c r="L172" s="77">
        <v>223</v>
      </c>
      <c r="M172" s="77"/>
      <c r="N172" s="72"/>
      <c r="O172" s="79" t="s">
        <v>176</v>
      </c>
      <c r="P172" s="81">
        <v>43784.43543981481</v>
      </c>
      <c r="Q172" s="79" t="s">
        <v>601</v>
      </c>
      <c r="R172" s="82" t="s">
        <v>703</v>
      </c>
      <c r="S172" s="79" t="s">
        <v>740</v>
      </c>
      <c r="T172" s="79" t="s">
        <v>803</v>
      </c>
      <c r="U172" s="79"/>
      <c r="V172" s="82" t="s">
        <v>1017</v>
      </c>
      <c r="W172" s="81">
        <v>43784.43543981481</v>
      </c>
      <c r="X172" s="82" t="s">
        <v>1273</v>
      </c>
      <c r="Y172" s="79"/>
      <c r="Z172" s="79"/>
      <c r="AA172" s="85" t="s">
        <v>1583</v>
      </c>
      <c r="AB172" s="79"/>
      <c r="AC172" s="79" t="b">
        <v>0</v>
      </c>
      <c r="AD172" s="79">
        <v>0</v>
      </c>
      <c r="AE172" s="85" t="s">
        <v>1737</v>
      </c>
      <c r="AF172" s="79" t="b">
        <v>0</v>
      </c>
      <c r="AG172" s="79" t="s">
        <v>1752</v>
      </c>
      <c r="AH172" s="79"/>
      <c r="AI172" s="85" t="s">
        <v>1737</v>
      </c>
      <c r="AJ172" s="79" t="b">
        <v>0</v>
      </c>
      <c r="AK172" s="79">
        <v>0</v>
      </c>
      <c r="AL172" s="85" t="s">
        <v>1737</v>
      </c>
      <c r="AM172" s="79" t="s">
        <v>1782</v>
      </c>
      <c r="AN172" s="79" t="b">
        <v>0</v>
      </c>
      <c r="AO172" s="85" t="s">
        <v>1583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3</v>
      </c>
      <c r="BC172" s="78" t="str">
        <f>REPLACE(INDEX(GroupVertices[Group],MATCH(Edges25[[#This Row],[Vertex 2]],GroupVertices[Vertex],0)),1,1,"")</f>
        <v>3</v>
      </c>
      <c r="BD172" s="48">
        <v>1</v>
      </c>
      <c r="BE172" s="49">
        <v>11.11111111111111</v>
      </c>
      <c r="BF172" s="48">
        <v>0</v>
      </c>
      <c r="BG172" s="49">
        <v>0</v>
      </c>
      <c r="BH172" s="48">
        <v>0</v>
      </c>
      <c r="BI172" s="49">
        <v>0</v>
      </c>
      <c r="BJ172" s="48">
        <v>8</v>
      </c>
      <c r="BK172" s="49">
        <v>88.88888888888889</v>
      </c>
      <c r="BL172" s="48">
        <v>9</v>
      </c>
    </row>
    <row r="173" spans="1:64" ht="15">
      <c r="A173" s="64" t="s">
        <v>359</v>
      </c>
      <c r="B173" s="64" t="s">
        <v>469</v>
      </c>
      <c r="C173" s="65"/>
      <c r="D173" s="66"/>
      <c r="E173" s="67"/>
      <c r="F173" s="68"/>
      <c r="G173" s="65"/>
      <c r="H173" s="69"/>
      <c r="I173" s="70"/>
      <c r="J173" s="70"/>
      <c r="K173" s="34" t="s">
        <v>65</v>
      </c>
      <c r="L173" s="77">
        <v>224</v>
      </c>
      <c r="M173" s="77"/>
      <c r="N173" s="72"/>
      <c r="O173" s="79" t="s">
        <v>506</v>
      </c>
      <c r="P173" s="81">
        <v>43780.336539351854</v>
      </c>
      <c r="Q173" s="79" t="s">
        <v>602</v>
      </c>
      <c r="R173" s="79" t="s">
        <v>686</v>
      </c>
      <c r="S173" s="79" t="s">
        <v>729</v>
      </c>
      <c r="T173" s="79" t="s">
        <v>772</v>
      </c>
      <c r="U173" s="79"/>
      <c r="V173" s="82" t="s">
        <v>1018</v>
      </c>
      <c r="W173" s="81">
        <v>43780.336539351854</v>
      </c>
      <c r="X173" s="82" t="s">
        <v>1274</v>
      </c>
      <c r="Y173" s="79"/>
      <c r="Z173" s="79"/>
      <c r="AA173" s="85" t="s">
        <v>1584</v>
      </c>
      <c r="AB173" s="79"/>
      <c r="AC173" s="79" t="b">
        <v>0</v>
      </c>
      <c r="AD173" s="79">
        <v>12</v>
      </c>
      <c r="AE173" s="85" t="s">
        <v>1737</v>
      </c>
      <c r="AF173" s="79" t="b">
        <v>1</v>
      </c>
      <c r="AG173" s="79" t="s">
        <v>1751</v>
      </c>
      <c r="AH173" s="79"/>
      <c r="AI173" s="85" t="s">
        <v>1765</v>
      </c>
      <c r="AJ173" s="79" t="b">
        <v>0</v>
      </c>
      <c r="AK173" s="79">
        <v>11</v>
      </c>
      <c r="AL173" s="85" t="s">
        <v>1737</v>
      </c>
      <c r="AM173" s="79" t="s">
        <v>1772</v>
      </c>
      <c r="AN173" s="79" t="b">
        <v>0</v>
      </c>
      <c r="AO173" s="85" t="s">
        <v>1584</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6</v>
      </c>
      <c r="BE173" s="49">
        <v>17.142857142857142</v>
      </c>
      <c r="BF173" s="48">
        <v>1</v>
      </c>
      <c r="BG173" s="49">
        <v>2.857142857142857</v>
      </c>
      <c r="BH173" s="48">
        <v>0</v>
      </c>
      <c r="BI173" s="49">
        <v>0</v>
      </c>
      <c r="BJ173" s="48">
        <v>28</v>
      </c>
      <c r="BK173" s="49">
        <v>80</v>
      </c>
      <c r="BL173" s="48">
        <v>35</v>
      </c>
    </row>
    <row r="174" spans="1:64" ht="15">
      <c r="A174" s="64" t="s">
        <v>360</v>
      </c>
      <c r="B174" s="64" t="s">
        <v>360</v>
      </c>
      <c r="C174" s="65"/>
      <c r="D174" s="66"/>
      <c r="E174" s="67"/>
      <c r="F174" s="68"/>
      <c r="G174" s="65"/>
      <c r="H174" s="69"/>
      <c r="I174" s="70"/>
      <c r="J174" s="70"/>
      <c r="K174" s="34" t="s">
        <v>65</v>
      </c>
      <c r="L174" s="77">
        <v>225</v>
      </c>
      <c r="M174" s="77"/>
      <c r="N174" s="72"/>
      <c r="O174" s="79" t="s">
        <v>176</v>
      </c>
      <c r="P174" s="81">
        <v>43780.83466435185</v>
      </c>
      <c r="Q174" s="79" t="s">
        <v>603</v>
      </c>
      <c r="R174" s="82" t="s">
        <v>704</v>
      </c>
      <c r="S174" s="79" t="s">
        <v>741</v>
      </c>
      <c r="T174" s="79" t="s">
        <v>804</v>
      </c>
      <c r="U174" s="79"/>
      <c r="V174" s="82" t="s">
        <v>1019</v>
      </c>
      <c r="W174" s="81">
        <v>43780.83466435185</v>
      </c>
      <c r="X174" s="82" t="s">
        <v>1275</v>
      </c>
      <c r="Y174" s="79"/>
      <c r="Z174" s="79"/>
      <c r="AA174" s="85" t="s">
        <v>1585</v>
      </c>
      <c r="AB174" s="79"/>
      <c r="AC174" s="79" t="b">
        <v>0</v>
      </c>
      <c r="AD174" s="79">
        <v>1</v>
      </c>
      <c r="AE174" s="85" t="s">
        <v>1737</v>
      </c>
      <c r="AF174" s="79" t="b">
        <v>0</v>
      </c>
      <c r="AG174" s="79" t="s">
        <v>1751</v>
      </c>
      <c r="AH174" s="79"/>
      <c r="AI174" s="85" t="s">
        <v>1737</v>
      </c>
      <c r="AJ174" s="79" t="b">
        <v>0</v>
      </c>
      <c r="AK174" s="79">
        <v>0</v>
      </c>
      <c r="AL174" s="85" t="s">
        <v>1737</v>
      </c>
      <c r="AM174" s="79" t="s">
        <v>1775</v>
      </c>
      <c r="AN174" s="79" t="b">
        <v>0</v>
      </c>
      <c r="AO174" s="85" t="s">
        <v>1585</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32</v>
      </c>
      <c r="BC174" s="78" t="str">
        <f>REPLACE(INDEX(GroupVertices[Group],MATCH(Edges25[[#This Row],[Vertex 2]],GroupVertices[Vertex],0)),1,1,"")</f>
        <v>32</v>
      </c>
      <c r="BD174" s="48">
        <v>0</v>
      </c>
      <c r="BE174" s="49">
        <v>0</v>
      </c>
      <c r="BF174" s="48">
        <v>0</v>
      </c>
      <c r="BG174" s="49">
        <v>0</v>
      </c>
      <c r="BH174" s="48">
        <v>0</v>
      </c>
      <c r="BI174" s="49">
        <v>0</v>
      </c>
      <c r="BJ174" s="48">
        <v>18</v>
      </c>
      <c r="BK174" s="49">
        <v>100</v>
      </c>
      <c r="BL174" s="48">
        <v>18</v>
      </c>
    </row>
    <row r="175" spans="1:64" ht="15">
      <c r="A175" s="64" t="s">
        <v>360</v>
      </c>
      <c r="B175" s="64" t="s">
        <v>360</v>
      </c>
      <c r="C175" s="65"/>
      <c r="D175" s="66"/>
      <c r="E175" s="67"/>
      <c r="F175" s="68"/>
      <c r="G175" s="65"/>
      <c r="H175" s="69"/>
      <c r="I175" s="70"/>
      <c r="J175" s="70"/>
      <c r="K175" s="34" t="s">
        <v>65</v>
      </c>
      <c r="L175" s="77">
        <v>226</v>
      </c>
      <c r="M175" s="77"/>
      <c r="N175" s="72"/>
      <c r="O175" s="79" t="s">
        <v>176</v>
      </c>
      <c r="P175" s="81">
        <v>43784.61498842593</v>
      </c>
      <c r="Q175" s="79" t="s">
        <v>604</v>
      </c>
      <c r="R175" s="82" t="s">
        <v>705</v>
      </c>
      <c r="S175" s="79" t="s">
        <v>741</v>
      </c>
      <c r="T175" s="79" t="s">
        <v>805</v>
      </c>
      <c r="U175" s="82" t="s">
        <v>860</v>
      </c>
      <c r="V175" s="82" t="s">
        <v>860</v>
      </c>
      <c r="W175" s="81">
        <v>43784.61498842593</v>
      </c>
      <c r="X175" s="82" t="s">
        <v>1276</v>
      </c>
      <c r="Y175" s="79"/>
      <c r="Z175" s="79"/>
      <c r="AA175" s="85" t="s">
        <v>1586</v>
      </c>
      <c r="AB175" s="79"/>
      <c r="AC175" s="79" t="b">
        <v>0</v>
      </c>
      <c r="AD175" s="79">
        <v>1</v>
      </c>
      <c r="AE175" s="85" t="s">
        <v>1737</v>
      </c>
      <c r="AF175" s="79" t="b">
        <v>0</v>
      </c>
      <c r="AG175" s="79" t="s">
        <v>1751</v>
      </c>
      <c r="AH175" s="79"/>
      <c r="AI175" s="85" t="s">
        <v>1737</v>
      </c>
      <c r="AJ175" s="79" t="b">
        <v>0</v>
      </c>
      <c r="AK175" s="79">
        <v>1</v>
      </c>
      <c r="AL175" s="85" t="s">
        <v>1737</v>
      </c>
      <c r="AM175" s="79" t="s">
        <v>1775</v>
      </c>
      <c r="AN175" s="79" t="b">
        <v>0</v>
      </c>
      <c r="AO175" s="85" t="s">
        <v>1586</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32</v>
      </c>
      <c r="BC175" s="78" t="str">
        <f>REPLACE(INDEX(GroupVertices[Group],MATCH(Edges25[[#This Row],[Vertex 2]],GroupVertices[Vertex],0)),1,1,"")</f>
        <v>32</v>
      </c>
      <c r="BD175" s="48">
        <v>0</v>
      </c>
      <c r="BE175" s="49">
        <v>0</v>
      </c>
      <c r="BF175" s="48">
        <v>0</v>
      </c>
      <c r="BG175" s="49">
        <v>0</v>
      </c>
      <c r="BH175" s="48">
        <v>0</v>
      </c>
      <c r="BI175" s="49">
        <v>0</v>
      </c>
      <c r="BJ175" s="48">
        <v>16</v>
      </c>
      <c r="BK175" s="49">
        <v>100</v>
      </c>
      <c r="BL175" s="48">
        <v>16</v>
      </c>
    </row>
    <row r="176" spans="1:64" ht="15">
      <c r="A176" s="64" t="s">
        <v>361</v>
      </c>
      <c r="B176" s="64" t="s">
        <v>360</v>
      </c>
      <c r="C176" s="65"/>
      <c r="D176" s="66"/>
      <c r="E176" s="67"/>
      <c r="F176" s="68"/>
      <c r="G176" s="65"/>
      <c r="H176" s="69"/>
      <c r="I176" s="70"/>
      <c r="J176" s="70"/>
      <c r="K176" s="34" t="s">
        <v>65</v>
      </c>
      <c r="L176" s="77">
        <v>227</v>
      </c>
      <c r="M176" s="77"/>
      <c r="N176" s="72"/>
      <c r="O176" s="79" t="s">
        <v>506</v>
      </c>
      <c r="P176" s="81">
        <v>43784.620162037034</v>
      </c>
      <c r="Q176" s="79" t="s">
        <v>605</v>
      </c>
      <c r="R176" s="82" t="s">
        <v>705</v>
      </c>
      <c r="S176" s="79" t="s">
        <v>741</v>
      </c>
      <c r="T176" s="79" t="s">
        <v>805</v>
      </c>
      <c r="U176" s="79"/>
      <c r="V176" s="82" t="s">
        <v>1020</v>
      </c>
      <c r="W176" s="81">
        <v>43784.620162037034</v>
      </c>
      <c r="X176" s="82" t="s">
        <v>1277</v>
      </c>
      <c r="Y176" s="79"/>
      <c r="Z176" s="79"/>
      <c r="AA176" s="85" t="s">
        <v>1587</v>
      </c>
      <c r="AB176" s="79"/>
      <c r="AC176" s="79" t="b">
        <v>0</v>
      </c>
      <c r="AD176" s="79">
        <v>0</v>
      </c>
      <c r="AE176" s="85" t="s">
        <v>1737</v>
      </c>
      <c r="AF176" s="79" t="b">
        <v>0</v>
      </c>
      <c r="AG176" s="79" t="s">
        <v>1751</v>
      </c>
      <c r="AH176" s="79"/>
      <c r="AI176" s="85" t="s">
        <v>1737</v>
      </c>
      <c r="AJ176" s="79" t="b">
        <v>0</v>
      </c>
      <c r="AK176" s="79">
        <v>1</v>
      </c>
      <c r="AL176" s="85" t="s">
        <v>1586</v>
      </c>
      <c r="AM176" s="79" t="s">
        <v>1775</v>
      </c>
      <c r="AN176" s="79" t="b">
        <v>0</v>
      </c>
      <c r="AO176" s="85" t="s">
        <v>1586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32</v>
      </c>
      <c r="BC176" s="78" t="str">
        <f>REPLACE(INDEX(GroupVertices[Group],MATCH(Edges25[[#This Row],[Vertex 2]],GroupVertices[Vertex],0)),1,1,"")</f>
        <v>32</v>
      </c>
      <c r="BD176" s="48">
        <v>0</v>
      </c>
      <c r="BE176" s="49">
        <v>0</v>
      </c>
      <c r="BF176" s="48">
        <v>0</v>
      </c>
      <c r="BG176" s="49">
        <v>0</v>
      </c>
      <c r="BH176" s="48">
        <v>0</v>
      </c>
      <c r="BI176" s="49">
        <v>0</v>
      </c>
      <c r="BJ176" s="48">
        <v>18</v>
      </c>
      <c r="BK176" s="49">
        <v>100</v>
      </c>
      <c r="BL176" s="48">
        <v>18</v>
      </c>
    </row>
    <row r="177" spans="1:64" ht="15">
      <c r="A177" s="64" t="s">
        <v>362</v>
      </c>
      <c r="B177" s="64" t="s">
        <v>492</v>
      </c>
      <c r="C177" s="65"/>
      <c r="D177" s="66"/>
      <c r="E177" s="67"/>
      <c r="F177" s="68"/>
      <c r="G177" s="65"/>
      <c r="H177" s="69"/>
      <c r="I177" s="70"/>
      <c r="J177" s="70"/>
      <c r="K177" s="34" t="s">
        <v>65</v>
      </c>
      <c r="L177" s="77">
        <v>228</v>
      </c>
      <c r="M177" s="77"/>
      <c r="N177" s="72"/>
      <c r="O177" s="79" t="s">
        <v>506</v>
      </c>
      <c r="P177" s="81">
        <v>43784.72043981482</v>
      </c>
      <c r="Q177" s="79" t="s">
        <v>606</v>
      </c>
      <c r="R177" s="79"/>
      <c r="S177" s="79"/>
      <c r="T177" s="79" t="s">
        <v>746</v>
      </c>
      <c r="U177" s="79"/>
      <c r="V177" s="82" t="s">
        <v>1021</v>
      </c>
      <c r="W177" s="81">
        <v>43784.72043981482</v>
      </c>
      <c r="X177" s="82" t="s">
        <v>1278</v>
      </c>
      <c r="Y177" s="79"/>
      <c r="Z177" s="79"/>
      <c r="AA177" s="85" t="s">
        <v>1588</v>
      </c>
      <c r="AB177" s="79"/>
      <c r="AC177" s="79" t="b">
        <v>0</v>
      </c>
      <c r="AD177" s="79">
        <v>0</v>
      </c>
      <c r="AE177" s="85" t="s">
        <v>1737</v>
      </c>
      <c r="AF177" s="79" t="b">
        <v>0</v>
      </c>
      <c r="AG177" s="79" t="s">
        <v>1751</v>
      </c>
      <c r="AH177" s="79"/>
      <c r="AI177" s="85" t="s">
        <v>1737</v>
      </c>
      <c r="AJ177" s="79" t="b">
        <v>0</v>
      </c>
      <c r="AK177" s="79">
        <v>8</v>
      </c>
      <c r="AL177" s="85" t="s">
        <v>1653</v>
      </c>
      <c r="AM177" s="79" t="s">
        <v>1772</v>
      </c>
      <c r="AN177" s="79" t="b">
        <v>0</v>
      </c>
      <c r="AO177" s="85" t="s">
        <v>1653</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4</v>
      </c>
      <c r="BC177" s="78" t="str">
        <f>REPLACE(INDEX(GroupVertices[Group],MATCH(Edges25[[#This Row],[Vertex 2]],GroupVertices[Vertex],0)),1,1,"")</f>
        <v>4</v>
      </c>
      <c r="BD177" s="48">
        <v>0</v>
      </c>
      <c r="BE177" s="49">
        <v>0</v>
      </c>
      <c r="BF177" s="48">
        <v>2</v>
      </c>
      <c r="BG177" s="49">
        <v>10</v>
      </c>
      <c r="BH177" s="48">
        <v>0</v>
      </c>
      <c r="BI177" s="49">
        <v>0</v>
      </c>
      <c r="BJ177" s="48">
        <v>18</v>
      </c>
      <c r="BK177" s="49">
        <v>90</v>
      </c>
      <c r="BL177" s="48">
        <v>20</v>
      </c>
    </row>
    <row r="178" spans="1:64" ht="15">
      <c r="A178" s="64" t="s">
        <v>363</v>
      </c>
      <c r="B178" s="64" t="s">
        <v>492</v>
      </c>
      <c r="C178" s="65"/>
      <c r="D178" s="66"/>
      <c r="E178" s="67"/>
      <c r="F178" s="68"/>
      <c r="G178" s="65"/>
      <c r="H178" s="69"/>
      <c r="I178" s="70"/>
      <c r="J178" s="70"/>
      <c r="K178" s="34" t="s">
        <v>65</v>
      </c>
      <c r="L178" s="77">
        <v>230</v>
      </c>
      <c r="M178" s="77"/>
      <c r="N178" s="72"/>
      <c r="O178" s="79" t="s">
        <v>506</v>
      </c>
      <c r="P178" s="81">
        <v>43784.77416666667</v>
      </c>
      <c r="Q178" s="79" t="s">
        <v>606</v>
      </c>
      <c r="R178" s="79"/>
      <c r="S178" s="79"/>
      <c r="T178" s="79" t="s">
        <v>746</v>
      </c>
      <c r="U178" s="79"/>
      <c r="V178" s="82" t="s">
        <v>1022</v>
      </c>
      <c r="W178" s="81">
        <v>43784.77416666667</v>
      </c>
      <c r="X178" s="82" t="s">
        <v>1279</v>
      </c>
      <c r="Y178" s="79"/>
      <c r="Z178" s="79"/>
      <c r="AA178" s="85" t="s">
        <v>1589</v>
      </c>
      <c r="AB178" s="79"/>
      <c r="AC178" s="79" t="b">
        <v>0</v>
      </c>
      <c r="AD178" s="79">
        <v>0</v>
      </c>
      <c r="AE178" s="85" t="s">
        <v>1737</v>
      </c>
      <c r="AF178" s="79" t="b">
        <v>0</v>
      </c>
      <c r="AG178" s="79" t="s">
        <v>1751</v>
      </c>
      <c r="AH178" s="79"/>
      <c r="AI178" s="85" t="s">
        <v>1737</v>
      </c>
      <c r="AJ178" s="79" t="b">
        <v>0</v>
      </c>
      <c r="AK178" s="79">
        <v>8</v>
      </c>
      <c r="AL178" s="85" t="s">
        <v>1653</v>
      </c>
      <c r="AM178" s="79" t="s">
        <v>1775</v>
      </c>
      <c r="AN178" s="79" t="b">
        <v>0</v>
      </c>
      <c r="AO178" s="85" t="s">
        <v>1653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4</v>
      </c>
      <c r="BC178" s="78" t="str">
        <f>REPLACE(INDEX(GroupVertices[Group],MATCH(Edges25[[#This Row],[Vertex 2]],GroupVertices[Vertex],0)),1,1,"")</f>
        <v>4</v>
      </c>
      <c r="BD178" s="48"/>
      <c r="BE178" s="49"/>
      <c r="BF178" s="48"/>
      <c r="BG178" s="49"/>
      <c r="BH178" s="48"/>
      <c r="BI178" s="49"/>
      <c r="BJ178" s="48"/>
      <c r="BK178" s="49"/>
      <c r="BL178" s="48"/>
    </row>
    <row r="179" spans="1:64" ht="15">
      <c r="A179" s="64" t="s">
        <v>364</v>
      </c>
      <c r="B179" s="64" t="s">
        <v>492</v>
      </c>
      <c r="C179" s="65"/>
      <c r="D179" s="66"/>
      <c r="E179" s="67"/>
      <c r="F179" s="68"/>
      <c r="G179" s="65"/>
      <c r="H179" s="69"/>
      <c r="I179" s="70"/>
      <c r="J179" s="70"/>
      <c r="K179" s="34" t="s">
        <v>65</v>
      </c>
      <c r="L179" s="77">
        <v>232</v>
      </c>
      <c r="M179" s="77"/>
      <c r="N179" s="72"/>
      <c r="O179" s="79" t="s">
        <v>506</v>
      </c>
      <c r="P179" s="81">
        <v>43784.77805555556</v>
      </c>
      <c r="Q179" s="79" t="s">
        <v>606</v>
      </c>
      <c r="R179" s="79"/>
      <c r="S179" s="79"/>
      <c r="T179" s="79" t="s">
        <v>746</v>
      </c>
      <c r="U179" s="79"/>
      <c r="V179" s="82" t="s">
        <v>1023</v>
      </c>
      <c r="W179" s="81">
        <v>43784.77805555556</v>
      </c>
      <c r="X179" s="82" t="s">
        <v>1280</v>
      </c>
      <c r="Y179" s="79"/>
      <c r="Z179" s="79"/>
      <c r="AA179" s="85" t="s">
        <v>1590</v>
      </c>
      <c r="AB179" s="79"/>
      <c r="AC179" s="79" t="b">
        <v>0</v>
      </c>
      <c r="AD179" s="79">
        <v>0</v>
      </c>
      <c r="AE179" s="85" t="s">
        <v>1737</v>
      </c>
      <c r="AF179" s="79" t="b">
        <v>0</v>
      </c>
      <c r="AG179" s="79" t="s">
        <v>1751</v>
      </c>
      <c r="AH179" s="79"/>
      <c r="AI179" s="85" t="s">
        <v>1737</v>
      </c>
      <c r="AJ179" s="79" t="b">
        <v>0</v>
      </c>
      <c r="AK179" s="79">
        <v>8</v>
      </c>
      <c r="AL179" s="85" t="s">
        <v>1653</v>
      </c>
      <c r="AM179" s="79" t="s">
        <v>1778</v>
      </c>
      <c r="AN179" s="79" t="b">
        <v>0</v>
      </c>
      <c r="AO179" s="85" t="s">
        <v>1653</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4</v>
      </c>
      <c r="BC179" s="78" t="str">
        <f>REPLACE(INDEX(GroupVertices[Group],MATCH(Edges25[[#This Row],[Vertex 2]],GroupVertices[Vertex],0)),1,1,"")</f>
        <v>4</v>
      </c>
      <c r="BD179" s="48"/>
      <c r="BE179" s="49"/>
      <c r="BF179" s="48"/>
      <c r="BG179" s="49"/>
      <c r="BH179" s="48"/>
      <c r="BI179" s="49"/>
      <c r="BJ179" s="48"/>
      <c r="BK179" s="49"/>
      <c r="BL179" s="48"/>
    </row>
    <row r="180" spans="1:64" ht="15">
      <c r="A180" s="64" t="s">
        <v>365</v>
      </c>
      <c r="B180" s="64" t="s">
        <v>492</v>
      </c>
      <c r="C180" s="65"/>
      <c r="D180" s="66"/>
      <c r="E180" s="67"/>
      <c r="F180" s="68"/>
      <c r="G180" s="65"/>
      <c r="H180" s="69"/>
      <c r="I180" s="70"/>
      <c r="J180" s="70"/>
      <c r="K180" s="34" t="s">
        <v>65</v>
      </c>
      <c r="L180" s="77">
        <v>234</v>
      </c>
      <c r="M180" s="77"/>
      <c r="N180" s="72"/>
      <c r="O180" s="79" t="s">
        <v>506</v>
      </c>
      <c r="P180" s="81">
        <v>43784.778969907406</v>
      </c>
      <c r="Q180" s="79" t="s">
        <v>606</v>
      </c>
      <c r="R180" s="79"/>
      <c r="S180" s="79"/>
      <c r="T180" s="79" t="s">
        <v>746</v>
      </c>
      <c r="U180" s="79"/>
      <c r="V180" s="82" t="s">
        <v>1024</v>
      </c>
      <c r="W180" s="81">
        <v>43784.778969907406</v>
      </c>
      <c r="X180" s="82" t="s">
        <v>1281</v>
      </c>
      <c r="Y180" s="79"/>
      <c r="Z180" s="79"/>
      <c r="AA180" s="85" t="s">
        <v>1591</v>
      </c>
      <c r="AB180" s="79"/>
      <c r="AC180" s="79" t="b">
        <v>0</v>
      </c>
      <c r="AD180" s="79">
        <v>0</v>
      </c>
      <c r="AE180" s="85" t="s">
        <v>1737</v>
      </c>
      <c r="AF180" s="79" t="b">
        <v>0</v>
      </c>
      <c r="AG180" s="79" t="s">
        <v>1751</v>
      </c>
      <c r="AH180" s="79"/>
      <c r="AI180" s="85" t="s">
        <v>1737</v>
      </c>
      <c r="AJ180" s="79" t="b">
        <v>0</v>
      </c>
      <c r="AK180" s="79">
        <v>8</v>
      </c>
      <c r="AL180" s="85" t="s">
        <v>1653</v>
      </c>
      <c r="AM180" s="79" t="s">
        <v>1775</v>
      </c>
      <c r="AN180" s="79" t="b">
        <v>0</v>
      </c>
      <c r="AO180" s="85" t="s">
        <v>1653</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4</v>
      </c>
      <c r="BC180" s="78" t="str">
        <f>REPLACE(INDEX(GroupVertices[Group],MATCH(Edges25[[#This Row],[Vertex 2]],GroupVertices[Vertex],0)),1,1,"")</f>
        <v>4</v>
      </c>
      <c r="BD180" s="48"/>
      <c r="BE180" s="49"/>
      <c r="BF180" s="48"/>
      <c r="BG180" s="49"/>
      <c r="BH180" s="48"/>
      <c r="BI180" s="49"/>
      <c r="BJ180" s="48"/>
      <c r="BK180" s="49"/>
      <c r="BL180" s="48"/>
    </row>
    <row r="181" spans="1:64" ht="15">
      <c r="A181" s="64" t="s">
        <v>366</v>
      </c>
      <c r="B181" s="64" t="s">
        <v>493</v>
      </c>
      <c r="C181" s="65"/>
      <c r="D181" s="66"/>
      <c r="E181" s="67"/>
      <c r="F181" s="68"/>
      <c r="G181" s="65"/>
      <c r="H181" s="69"/>
      <c r="I181" s="70"/>
      <c r="J181" s="70"/>
      <c r="K181" s="34" t="s">
        <v>65</v>
      </c>
      <c r="L181" s="77">
        <v>236</v>
      </c>
      <c r="M181" s="77"/>
      <c r="N181" s="72"/>
      <c r="O181" s="79" t="s">
        <v>506</v>
      </c>
      <c r="P181" s="81">
        <v>43784.8100462963</v>
      </c>
      <c r="Q181" s="79" t="s">
        <v>607</v>
      </c>
      <c r="R181" s="79"/>
      <c r="S181" s="79"/>
      <c r="T181" s="79"/>
      <c r="U181" s="79"/>
      <c r="V181" s="82" t="s">
        <v>894</v>
      </c>
      <c r="W181" s="81">
        <v>43784.8100462963</v>
      </c>
      <c r="X181" s="82" t="s">
        <v>1282</v>
      </c>
      <c r="Y181" s="79"/>
      <c r="Z181" s="79"/>
      <c r="AA181" s="85" t="s">
        <v>1592</v>
      </c>
      <c r="AB181" s="79"/>
      <c r="AC181" s="79" t="b">
        <v>0</v>
      </c>
      <c r="AD181" s="79">
        <v>0</v>
      </c>
      <c r="AE181" s="85" t="s">
        <v>1737</v>
      </c>
      <c r="AF181" s="79" t="b">
        <v>1</v>
      </c>
      <c r="AG181" s="79" t="s">
        <v>1751</v>
      </c>
      <c r="AH181" s="79"/>
      <c r="AI181" s="85" t="s">
        <v>1770</v>
      </c>
      <c r="AJ181" s="79" t="b">
        <v>0</v>
      </c>
      <c r="AK181" s="79">
        <v>42</v>
      </c>
      <c r="AL181" s="85" t="s">
        <v>1682</v>
      </c>
      <c r="AM181" s="79" t="s">
        <v>1775</v>
      </c>
      <c r="AN181" s="79" t="b">
        <v>0</v>
      </c>
      <c r="AO181" s="85" t="s">
        <v>1682</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c r="BE181" s="49"/>
      <c r="BF181" s="48"/>
      <c r="BG181" s="49"/>
      <c r="BH181" s="48"/>
      <c r="BI181" s="49"/>
      <c r="BJ181" s="48"/>
      <c r="BK181" s="49"/>
      <c r="BL181" s="48"/>
    </row>
    <row r="182" spans="1:64" ht="15">
      <c r="A182" s="64" t="s">
        <v>367</v>
      </c>
      <c r="B182" s="64" t="s">
        <v>493</v>
      </c>
      <c r="C182" s="65"/>
      <c r="D182" s="66"/>
      <c r="E182" s="67"/>
      <c r="F182" s="68"/>
      <c r="G182" s="65"/>
      <c r="H182" s="69"/>
      <c r="I182" s="70"/>
      <c r="J182" s="70"/>
      <c r="K182" s="34" t="s">
        <v>65</v>
      </c>
      <c r="L182" s="77">
        <v>239</v>
      </c>
      <c r="M182" s="77"/>
      <c r="N182" s="72"/>
      <c r="O182" s="79" t="s">
        <v>506</v>
      </c>
      <c r="P182" s="81">
        <v>43784.81101851852</v>
      </c>
      <c r="Q182" s="79" t="s">
        <v>607</v>
      </c>
      <c r="R182" s="79"/>
      <c r="S182" s="79"/>
      <c r="T182" s="79"/>
      <c r="U182" s="79"/>
      <c r="V182" s="82" t="s">
        <v>1025</v>
      </c>
      <c r="W182" s="81">
        <v>43784.81101851852</v>
      </c>
      <c r="X182" s="82" t="s">
        <v>1283</v>
      </c>
      <c r="Y182" s="79"/>
      <c r="Z182" s="79"/>
      <c r="AA182" s="85" t="s">
        <v>1593</v>
      </c>
      <c r="AB182" s="79"/>
      <c r="AC182" s="79" t="b">
        <v>0</v>
      </c>
      <c r="AD182" s="79">
        <v>0</v>
      </c>
      <c r="AE182" s="85" t="s">
        <v>1737</v>
      </c>
      <c r="AF182" s="79" t="b">
        <v>1</v>
      </c>
      <c r="AG182" s="79" t="s">
        <v>1751</v>
      </c>
      <c r="AH182" s="79"/>
      <c r="AI182" s="85" t="s">
        <v>1770</v>
      </c>
      <c r="AJ182" s="79" t="b">
        <v>0</v>
      </c>
      <c r="AK182" s="79">
        <v>42</v>
      </c>
      <c r="AL182" s="85" t="s">
        <v>1682</v>
      </c>
      <c r="AM182" s="79" t="s">
        <v>1775</v>
      </c>
      <c r="AN182" s="79" t="b">
        <v>0</v>
      </c>
      <c r="AO182" s="85" t="s">
        <v>1682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368</v>
      </c>
      <c r="B183" s="64" t="s">
        <v>493</v>
      </c>
      <c r="C183" s="65"/>
      <c r="D183" s="66"/>
      <c r="E183" s="67"/>
      <c r="F183" s="68"/>
      <c r="G183" s="65"/>
      <c r="H183" s="69"/>
      <c r="I183" s="70"/>
      <c r="J183" s="70"/>
      <c r="K183" s="34" t="s">
        <v>65</v>
      </c>
      <c r="L183" s="77">
        <v>242</v>
      </c>
      <c r="M183" s="77"/>
      <c r="N183" s="72"/>
      <c r="O183" s="79" t="s">
        <v>506</v>
      </c>
      <c r="P183" s="81">
        <v>43784.811215277776</v>
      </c>
      <c r="Q183" s="79" t="s">
        <v>607</v>
      </c>
      <c r="R183" s="79"/>
      <c r="S183" s="79"/>
      <c r="T183" s="79"/>
      <c r="U183" s="79"/>
      <c r="V183" s="82" t="s">
        <v>1026</v>
      </c>
      <c r="W183" s="81">
        <v>43784.811215277776</v>
      </c>
      <c r="X183" s="82" t="s">
        <v>1284</v>
      </c>
      <c r="Y183" s="79"/>
      <c r="Z183" s="79"/>
      <c r="AA183" s="85" t="s">
        <v>1594</v>
      </c>
      <c r="AB183" s="79"/>
      <c r="AC183" s="79" t="b">
        <v>0</v>
      </c>
      <c r="AD183" s="79">
        <v>0</v>
      </c>
      <c r="AE183" s="85" t="s">
        <v>1737</v>
      </c>
      <c r="AF183" s="79" t="b">
        <v>1</v>
      </c>
      <c r="AG183" s="79" t="s">
        <v>1751</v>
      </c>
      <c r="AH183" s="79"/>
      <c r="AI183" s="85" t="s">
        <v>1770</v>
      </c>
      <c r="AJ183" s="79" t="b">
        <v>0</v>
      </c>
      <c r="AK183" s="79">
        <v>42</v>
      </c>
      <c r="AL183" s="85" t="s">
        <v>1682</v>
      </c>
      <c r="AM183" s="79" t="s">
        <v>1772</v>
      </c>
      <c r="AN183" s="79" t="b">
        <v>0</v>
      </c>
      <c r="AO183" s="85" t="s">
        <v>1682</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369</v>
      </c>
      <c r="B184" s="64" t="s">
        <v>493</v>
      </c>
      <c r="C184" s="65"/>
      <c r="D184" s="66"/>
      <c r="E184" s="67"/>
      <c r="F184" s="68"/>
      <c r="G184" s="65"/>
      <c r="H184" s="69"/>
      <c r="I184" s="70"/>
      <c r="J184" s="70"/>
      <c r="K184" s="34" t="s">
        <v>65</v>
      </c>
      <c r="L184" s="77">
        <v>245</v>
      </c>
      <c r="M184" s="77"/>
      <c r="N184" s="72"/>
      <c r="O184" s="79" t="s">
        <v>506</v>
      </c>
      <c r="P184" s="81">
        <v>43784.81149305555</v>
      </c>
      <c r="Q184" s="79" t="s">
        <v>607</v>
      </c>
      <c r="R184" s="79"/>
      <c r="S184" s="79"/>
      <c r="T184" s="79"/>
      <c r="U184" s="79"/>
      <c r="V184" s="82" t="s">
        <v>1027</v>
      </c>
      <c r="W184" s="81">
        <v>43784.81149305555</v>
      </c>
      <c r="X184" s="82" t="s">
        <v>1285</v>
      </c>
      <c r="Y184" s="79"/>
      <c r="Z184" s="79"/>
      <c r="AA184" s="85" t="s">
        <v>1595</v>
      </c>
      <c r="AB184" s="79"/>
      <c r="AC184" s="79" t="b">
        <v>0</v>
      </c>
      <c r="AD184" s="79">
        <v>0</v>
      </c>
      <c r="AE184" s="85" t="s">
        <v>1737</v>
      </c>
      <c r="AF184" s="79" t="b">
        <v>1</v>
      </c>
      <c r="AG184" s="79" t="s">
        <v>1751</v>
      </c>
      <c r="AH184" s="79"/>
      <c r="AI184" s="85" t="s">
        <v>1770</v>
      </c>
      <c r="AJ184" s="79" t="b">
        <v>0</v>
      </c>
      <c r="AK184" s="79">
        <v>42</v>
      </c>
      <c r="AL184" s="85" t="s">
        <v>1682</v>
      </c>
      <c r="AM184" s="79" t="s">
        <v>1772</v>
      </c>
      <c r="AN184" s="79" t="b">
        <v>0</v>
      </c>
      <c r="AO184" s="85" t="s">
        <v>1682</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370</v>
      </c>
      <c r="B185" s="64" t="s">
        <v>493</v>
      </c>
      <c r="C185" s="65"/>
      <c r="D185" s="66"/>
      <c r="E185" s="67"/>
      <c r="F185" s="68"/>
      <c r="G185" s="65"/>
      <c r="H185" s="69"/>
      <c r="I185" s="70"/>
      <c r="J185" s="70"/>
      <c r="K185" s="34" t="s">
        <v>65</v>
      </c>
      <c r="L185" s="77">
        <v>248</v>
      </c>
      <c r="M185" s="77"/>
      <c r="N185" s="72"/>
      <c r="O185" s="79" t="s">
        <v>506</v>
      </c>
      <c r="P185" s="81">
        <v>43784.814780092594</v>
      </c>
      <c r="Q185" s="79" t="s">
        <v>607</v>
      </c>
      <c r="R185" s="79"/>
      <c r="S185" s="79"/>
      <c r="T185" s="79"/>
      <c r="U185" s="79"/>
      <c r="V185" s="82" t="s">
        <v>1028</v>
      </c>
      <c r="W185" s="81">
        <v>43784.814780092594</v>
      </c>
      <c r="X185" s="82" t="s">
        <v>1286</v>
      </c>
      <c r="Y185" s="79"/>
      <c r="Z185" s="79"/>
      <c r="AA185" s="85" t="s">
        <v>1596</v>
      </c>
      <c r="AB185" s="79"/>
      <c r="AC185" s="79" t="b">
        <v>0</v>
      </c>
      <c r="AD185" s="79">
        <v>0</v>
      </c>
      <c r="AE185" s="85" t="s">
        <v>1737</v>
      </c>
      <c r="AF185" s="79" t="b">
        <v>1</v>
      </c>
      <c r="AG185" s="79" t="s">
        <v>1751</v>
      </c>
      <c r="AH185" s="79"/>
      <c r="AI185" s="85" t="s">
        <v>1770</v>
      </c>
      <c r="AJ185" s="79" t="b">
        <v>0</v>
      </c>
      <c r="AK185" s="79">
        <v>42</v>
      </c>
      <c r="AL185" s="85" t="s">
        <v>1682</v>
      </c>
      <c r="AM185" s="79" t="s">
        <v>1775</v>
      </c>
      <c r="AN185" s="79" t="b">
        <v>0</v>
      </c>
      <c r="AO185" s="85" t="s">
        <v>1682</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371</v>
      </c>
      <c r="B186" s="64" t="s">
        <v>493</v>
      </c>
      <c r="C186" s="65"/>
      <c r="D186" s="66"/>
      <c r="E186" s="67"/>
      <c r="F186" s="68"/>
      <c r="G186" s="65"/>
      <c r="H186" s="69"/>
      <c r="I186" s="70"/>
      <c r="J186" s="70"/>
      <c r="K186" s="34" t="s">
        <v>65</v>
      </c>
      <c r="L186" s="77">
        <v>251</v>
      </c>
      <c r="M186" s="77"/>
      <c r="N186" s="72"/>
      <c r="O186" s="79" t="s">
        <v>506</v>
      </c>
      <c r="P186" s="81">
        <v>43784.81638888889</v>
      </c>
      <c r="Q186" s="79" t="s">
        <v>607</v>
      </c>
      <c r="R186" s="79"/>
      <c r="S186" s="79"/>
      <c r="T186" s="79"/>
      <c r="U186" s="79"/>
      <c r="V186" s="82" t="s">
        <v>1029</v>
      </c>
      <c r="W186" s="81">
        <v>43784.81638888889</v>
      </c>
      <c r="X186" s="82" t="s">
        <v>1287</v>
      </c>
      <c r="Y186" s="79"/>
      <c r="Z186" s="79"/>
      <c r="AA186" s="85" t="s">
        <v>1597</v>
      </c>
      <c r="AB186" s="79"/>
      <c r="AC186" s="79" t="b">
        <v>0</v>
      </c>
      <c r="AD186" s="79">
        <v>0</v>
      </c>
      <c r="AE186" s="85" t="s">
        <v>1737</v>
      </c>
      <c r="AF186" s="79" t="b">
        <v>1</v>
      </c>
      <c r="AG186" s="79" t="s">
        <v>1751</v>
      </c>
      <c r="AH186" s="79"/>
      <c r="AI186" s="85" t="s">
        <v>1770</v>
      </c>
      <c r="AJ186" s="79" t="b">
        <v>0</v>
      </c>
      <c r="AK186" s="79">
        <v>42</v>
      </c>
      <c r="AL186" s="85" t="s">
        <v>1682</v>
      </c>
      <c r="AM186" s="79" t="s">
        <v>1780</v>
      </c>
      <c r="AN186" s="79" t="b">
        <v>0</v>
      </c>
      <c r="AO186" s="85" t="s">
        <v>1682</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372</v>
      </c>
      <c r="B187" s="64" t="s">
        <v>493</v>
      </c>
      <c r="C187" s="65"/>
      <c r="D187" s="66"/>
      <c r="E187" s="67"/>
      <c r="F187" s="68"/>
      <c r="G187" s="65"/>
      <c r="H187" s="69"/>
      <c r="I187" s="70"/>
      <c r="J187" s="70"/>
      <c r="K187" s="34" t="s">
        <v>65</v>
      </c>
      <c r="L187" s="77">
        <v>254</v>
      </c>
      <c r="M187" s="77"/>
      <c r="N187" s="72"/>
      <c r="O187" s="79" t="s">
        <v>506</v>
      </c>
      <c r="P187" s="81">
        <v>43784.82233796296</v>
      </c>
      <c r="Q187" s="79" t="s">
        <v>607</v>
      </c>
      <c r="R187" s="79"/>
      <c r="S187" s="79"/>
      <c r="T187" s="79"/>
      <c r="U187" s="79"/>
      <c r="V187" s="82" t="s">
        <v>1030</v>
      </c>
      <c r="W187" s="81">
        <v>43784.82233796296</v>
      </c>
      <c r="X187" s="82" t="s">
        <v>1288</v>
      </c>
      <c r="Y187" s="79"/>
      <c r="Z187" s="79"/>
      <c r="AA187" s="85" t="s">
        <v>1598</v>
      </c>
      <c r="AB187" s="79"/>
      <c r="AC187" s="79" t="b">
        <v>0</v>
      </c>
      <c r="AD187" s="79">
        <v>0</v>
      </c>
      <c r="AE187" s="85" t="s">
        <v>1737</v>
      </c>
      <c r="AF187" s="79" t="b">
        <v>1</v>
      </c>
      <c r="AG187" s="79" t="s">
        <v>1751</v>
      </c>
      <c r="AH187" s="79"/>
      <c r="AI187" s="85" t="s">
        <v>1770</v>
      </c>
      <c r="AJ187" s="79" t="b">
        <v>0</v>
      </c>
      <c r="AK187" s="79">
        <v>42</v>
      </c>
      <c r="AL187" s="85" t="s">
        <v>1682</v>
      </c>
      <c r="AM187" s="79" t="s">
        <v>1775</v>
      </c>
      <c r="AN187" s="79" t="b">
        <v>0</v>
      </c>
      <c r="AO187" s="85" t="s">
        <v>1682</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c r="BE187" s="49"/>
      <c r="BF187" s="48"/>
      <c r="BG187" s="49"/>
      <c r="BH187" s="48"/>
      <c r="BI187" s="49"/>
      <c r="BJ187" s="48"/>
      <c r="BK187" s="49"/>
      <c r="BL187" s="48"/>
    </row>
    <row r="188" spans="1:64" ht="15">
      <c r="A188" s="64" t="s">
        <v>373</v>
      </c>
      <c r="B188" s="64" t="s">
        <v>493</v>
      </c>
      <c r="C188" s="65"/>
      <c r="D188" s="66"/>
      <c r="E188" s="67"/>
      <c r="F188" s="68"/>
      <c r="G188" s="65"/>
      <c r="H188" s="69"/>
      <c r="I188" s="70"/>
      <c r="J188" s="70"/>
      <c r="K188" s="34" t="s">
        <v>65</v>
      </c>
      <c r="L188" s="77">
        <v>257</v>
      </c>
      <c r="M188" s="77"/>
      <c r="N188" s="72"/>
      <c r="O188" s="79" t="s">
        <v>506</v>
      </c>
      <c r="P188" s="81">
        <v>43784.822800925926</v>
      </c>
      <c r="Q188" s="79" t="s">
        <v>607</v>
      </c>
      <c r="R188" s="79"/>
      <c r="S188" s="79"/>
      <c r="T188" s="79"/>
      <c r="U188" s="79"/>
      <c r="V188" s="82" t="s">
        <v>1031</v>
      </c>
      <c r="W188" s="81">
        <v>43784.822800925926</v>
      </c>
      <c r="X188" s="82" t="s">
        <v>1289</v>
      </c>
      <c r="Y188" s="79"/>
      <c r="Z188" s="79"/>
      <c r="AA188" s="85" t="s">
        <v>1599</v>
      </c>
      <c r="AB188" s="79"/>
      <c r="AC188" s="79" t="b">
        <v>0</v>
      </c>
      <c r="AD188" s="79">
        <v>0</v>
      </c>
      <c r="AE188" s="85" t="s">
        <v>1737</v>
      </c>
      <c r="AF188" s="79" t="b">
        <v>1</v>
      </c>
      <c r="AG188" s="79" t="s">
        <v>1751</v>
      </c>
      <c r="AH188" s="79"/>
      <c r="AI188" s="85" t="s">
        <v>1770</v>
      </c>
      <c r="AJ188" s="79" t="b">
        <v>0</v>
      </c>
      <c r="AK188" s="79">
        <v>42</v>
      </c>
      <c r="AL188" s="85" t="s">
        <v>1682</v>
      </c>
      <c r="AM188" s="79" t="s">
        <v>1780</v>
      </c>
      <c r="AN188" s="79" t="b">
        <v>0</v>
      </c>
      <c r="AO188" s="85" t="s">
        <v>1682</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374</v>
      </c>
      <c r="B189" s="64" t="s">
        <v>493</v>
      </c>
      <c r="C189" s="65"/>
      <c r="D189" s="66"/>
      <c r="E189" s="67"/>
      <c r="F189" s="68"/>
      <c r="G189" s="65"/>
      <c r="H189" s="69"/>
      <c r="I189" s="70"/>
      <c r="J189" s="70"/>
      <c r="K189" s="34" t="s">
        <v>65</v>
      </c>
      <c r="L189" s="77">
        <v>260</v>
      </c>
      <c r="M189" s="77"/>
      <c r="N189" s="72"/>
      <c r="O189" s="79" t="s">
        <v>506</v>
      </c>
      <c r="P189" s="81">
        <v>43784.823483796295</v>
      </c>
      <c r="Q189" s="79" t="s">
        <v>607</v>
      </c>
      <c r="R189" s="79"/>
      <c r="S189" s="79"/>
      <c r="T189" s="79"/>
      <c r="U189" s="79"/>
      <c r="V189" s="82" t="s">
        <v>894</v>
      </c>
      <c r="W189" s="81">
        <v>43784.823483796295</v>
      </c>
      <c r="X189" s="82" t="s">
        <v>1290</v>
      </c>
      <c r="Y189" s="79"/>
      <c r="Z189" s="79"/>
      <c r="AA189" s="85" t="s">
        <v>1600</v>
      </c>
      <c r="AB189" s="79"/>
      <c r="AC189" s="79" t="b">
        <v>0</v>
      </c>
      <c r="AD189" s="79">
        <v>0</v>
      </c>
      <c r="AE189" s="85" t="s">
        <v>1737</v>
      </c>
      <c r="AF189" s="79" t="b">
        <v>1</v>
      </c>
      <c r="AG189" s="79" t="s">
        <v>1751</v>
      </c>
      <c r="AH189" s="79"/>
      <c r="AI189" s="85" t="s">
        <v>1770</v>
      </c>
      <c r="AJ189" s="79" t="b">
        <v>0</v>
      </c>
      <c r="AK189" s="79">
        <v>42</v>
      </c>
      <c r="AL189" s="85" t="s">
        <v>1682</v>
      </c>
      <c r="AM189" s="79" t="s">
        <v>1780</v>
      </c>
      <c r="AN189" s="79" t="b">
        <v>0</v>
      </c>
      <c r="AO189" s="85" t="s">
        <v>1682</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375</v>
      </c>
      <c r="B190" s="64" t="s">
        <v>493</v>
      </c>
      <c r="C190" s="65"/>
      <c r="D190" s="66"/>
      <c r="E190" s="67"/>
      <c r="F190" s="68"/>
      <c r="G190" s="65"/>
      <c r="H190" s="69"/>
      <c r="I190" s="70"/>
      <c r="J190" s="70"/>
      <c r="K190" s="34" t="s">
        <v>65</v>
      </c>
      <c r="L190" s="77">
        <v>263</v>
      </c>
      <c r="M190" s="77"/>
      <c r="N190" s="72"/>
      <c r="O190" s="79" t="s">
        <v>506</v>
      </c>
      <c r="P190" s="81">
        <v>43784.82350694444</v>
      </c>
      <c r="Q190" s="79" t="s">
        <v>607</v>
      </c>
      <c r="R190" s="79"/>
      <c r="S190" s="79"/>
      <c r="T190" s="79"/>
      <c r="U190" s="79"/>
      <c r="V190" s="82" t="s">
        <v>1032</v>
      </c>
      <c r="W190" s="81">
        <v>43784.82350694444</v>
      </c>
      <c r="X190" s="82" t="s">
        <v>1291</v>
      </c>
      <c r="Y190" s="79"/>
      <c r="Z190" s="79"/>
      <c r="AA190" s="85" t="s">
        <v>1601</v>
      </c>
      <c r="AB190" s="79"/>
      <c r="AC190" s="79" t="b">
        <v>0</v>
      </c>
      <c r="AD190" s="79">
        <v>0</v>
      </c>
      <c r="AE190" s="85" t="s">
        <v>1737</v>
      </c>
      <c r="AF190" s="79" t="b">
        <v>1</v>
      </c>
      <c r="AG190" s="79" t="s">
        <v>1751</v>
      </c>
      <c r="AH190" s="79"/>
      <c r="AI190" s="85" t="s">
        <v>1770</v>
      </c>
      <c r="AJ190" s="79" t="b">
        <v>0</v>
      </c>
      <c r="AK190" s="79">
        <v>42</v>
      </c>
      <c r="AL190" s="85" t="s">
        <v>1682</v>
      </c>
      <c r="AM190" s="79" t="s">
        <v>1775</v>
      </c>
      <c r="AN190" s="79" t="b">
        <v>0</v>
      </c>
      <c r="AO190" s="85" t="s">
        <v>1682</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376</v>
      </c>
      <c r="B191" s="64" t="s">
        <v>493</v>
      </c>
      <c r="C191" s="65"/>
      <c r="D191" s="66"/>
      <c r="E191" s="67"/>
      <c r="F191" s="68"/>
      <c r="G191" s="65"/>
      <c r="H191" s="69"/>
      <c r="I191" s="70"/>
      <c r="J191" s="70"/>
      <c r="K191" s="34" t="s">
        <v>65</v>
      </c>
      <c r="L191" s="77">
        <v>266</v>
      </c>
      <c r="M191" s="77"/>
      <c r="N191" s="72"/>
      <c r="O191" s="79" t="s">
        <v>506</v>
      </c>
      <c r="P191" s="81">
        <v>43784.82407407407</v>
      </c>
      <c r="Q191" s="79" t="s">
        <v>607</v>
      </c>
      <c r="R191" s="79"/>
      <c r="S191" s="79"/>
      <c r="T191" s="79"/>
      <c r="U191" s="79"/>
      <c r="V191" s="82" t="s">
        <v>1033</v>
      </c>
      <c r="W191" s="81">
        <v>43784.82407407407</v>
      </c>
      <c r="X191" s="82" t="s">
        <v>1292</v>
      </c>
      <c r="Y191" s="79"/>
      <c r="Z191" s="79"/>
      <c r="AA191" s="85" t="s">
        <v>1602</v>
      </c>
      <c r="AB191" s="79"/>
      <c r="AC191" s="79" t="b">
        <v>0</v>
      </c>
      <c r="AD191" s="79">
        <v>0</v>
      </c>
      <c r="AE191" s="85" t="s">
        <v>1737</v>
      </c>
      <c r="AF191" s="79" t="b">
        <v>1</v>
      </c>
      <c r="AG191" s="79" t="s">
        <v>1751</v>
      </c>
      <c r="AH191" s="79"/>
      <c r="AI191" s="85" t="s">
        <v>1770</v>
      </c>
      <c r="AJ191" s="79" t="b">
        <v>0</v>
      </c>
      <c r="AK191" s="79">
        <v>42</v>
      </c>
      <c r="AL191" s="85" t="s">
        <v>1682</v>
      </c>
      <c r="AM191" s="79" t="s">
        <v>1775</v>
      </c>
      <c r="AN191" s="79" t="b">
        <v>0</v>
      </c>
      <c r="AO191" s="85" t="s">
        <v>1682</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377</v>
      </c>
      <c r="B192" s="64" t="s">
        <v>493</v>
      </c>
      <c r="C192" s="65"/>
      <c r="D192" s="66"/>
      <c r="E192" s="67"/>
      <c r="F192" s="68"/>
      <c r="G192" s="65"/>
      <c r="H192" s="69"/>
      <c r="I192" s="70"/>
      <c r="J192" s="70"/>
      <c r="K192" s="34" t="s">
        <v>65</v>
      </c>
      <c r="L192" s="77">
        <v>269</v>
      </c>
      <c r="M192" s="77"/>
      <c r="N192" s="72"/>
      <c r="O192" s="79" t="s">
        <v>506</v>
      </c>
      <c r="P192" s="81">
        <v>43784.82417824074</v>
      </c>
      <c r="Q192" s="79" t="s">
        <v>607</v>
      </c>
      <c r="R192" s="79"/>
      <c r="S192" s="79"/>
      <c r="T192" s="79"/>
      <c r="U192" s="79"/>
      <c r="V192" s="82" t="s">
        <v>1034</v>
      </c>
      <c r="W192" s="81">
        <v>43784.82417824074</v>
      </c>
      <c r="X192" s="82" t="s">
        <v>1293</v>
      </c>
      <c r="Y192" s="79"/>
      <c r="Z192" s="79"/>
      <c r="AA192" s="85" t="s">
        <v>1603</v>
      </c>
      <c r="AB192" s="79"/>
      <c r="AC192" s="79" t="b">
        <v>0</v>
      </c>
      <c r="AD192" s="79">
        <v>0</v>
      </c>
      <c r="AE192" s="85" t="s">
        <v>1737</v>
      </c>
      <c r="AF192" s="79" t="b">
        <v>1</v>
      </c>
      <c r="AG192" s="79" t="s">
        <v>1751</v>
      </c>
      <c r="AH192" s="79"/>
      <c r="AI192" s="85" t="s">
        <v>1770</v>
      </c>
      <c r="AJ192" s="79" t="b">
        <v>0</v>
      </c>
      <c r="AK192" s="79">
        <v>42</v>
      </c>
      <c r="AL192" s="85" t="s">
        <v>1682</v>
      </c>
      <c r="AM192" s="79" t="s">
        <v>1775</v>
      </c>
      <c r="AN192" s="79" t="b">
        <v>0</v>
      </c>
      <c r="AO192" s="85" t="s">
        <v>1682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c r="BE192" s="49"/>
      <c r="BF192" s="48"/>
      <c r="BG192" s="49"/>
      <c r="BH192" s="48"/>
      <c r="BI192" s="49"/>
      <c r="BJ192" s="48"/>
      <c r="BK192" s="49"/>
      <c r="BL192" s="48"/>
    </row>
    <row r="193" spans="1:64" ht="15">
      <c r="A193" s="64" t="s">
        <v>378</v>
      </c>
      <c r="B193" s="64" t="s">
        <v>493</v>
      </c>
      <c r="C193" s="65"/>
      <c r="D193" s="66"/>
      <c r="E193" s="67"/>
      <c r="F193" s="68"/>
      <c r="G193" s="65"/>
      <c r="H193" s="69"/>
      <c r="I193" s="70"/>
      <c r="J193" s="70"/>
      <c r="K193" s="34" t="s">
        <v>65</v>
      </c>
      <c r="L193" s="77">
        <v>272</v>
      </c>
      <c r="M193" s="77"/>
      <c r="N193" s="72"/>
      <c r="O193" s="79" t="s">
        <v>506</v>
      </c>
      <c r="P193" s="81">
        <v>43784.824328703704</v>
      </c>
      <c r="Q193" s="79" t="s">
        <v>607</v>
      </c>
      <c r="R193" s="79"/>
      <c r="S193" s="79"/>
      <c r="T193" s="79"/>
      <c r="U193" s="79"/>
      <c r="V193" s="82" t="s">
        <v>1035</v>
      </c>
      <c r="W193" s="81">
        <v>43784.824328703704</v>
      </c>
      <c r="X193" s="82" t="s">
        <v>1294</v>
      </c>
      <c r="Y193" s="79"/>
      <c r="Z193" s="79"/>
      <c r="AA193" s="85" t="s">
        <v>1604</v>
      </c>
      <c r="AB193" s="79"/>
      <c r="AC193" s="79" t="b">
        <v>0</v>
      </c>
      <c r="AD193" s="79">
        <v>0</v>
      </c>
      <c r="AE193" s="85" t="s">
        <v>1737</v>
      </c>
      <c r="AF193" s="79" t="b">
        <v>1</v>
      </c>
      <c r="AG193" s="79" t="s">
        <v>1751</v>
      </c>
      <c r="AH193" s="79"/>
      <c r="AI193" s="85" t="s">
        <v>1770</v>
      </c>
      <c r="AJ193" s="79" t="b">
        <v>0</v>
      </c>
      <c r="AK193" s="79">
        <v>42</v>
      </c>
      <c r="AL193" s="85" t="s">
        <v>1682</v>
      </c>
      <c r="AM193" s="79" t="s">
        <v>1775</v>
      </c>
      <c r="AN193" s="79" t="b">
        <v>0</v>
      </c>
      <c r="AO193" s="85" t="s">
        <v>1682</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c r="BE193" s="49"/>
      <c r="BF193" s="48"/>
      <c r="BG193" s="49"/>
      <c r="BH193" s="48"/>
      <c r="BI193" s="49"/>
      <c r="BJ193" s="48"/>
      <c r="BK193" s="49"/>
      <c r="BL193" s="48"/>
    </row>
    <row r="194" spans="1:64" ht="15">
      <c r="A194" s="64" t="s">
        <v>379</v>
      </c>
      <c r="B194" s="64" t="s">
        <v>493</v>
      </c>
      <c r="C194" s="65"/>
      <c r="D194" s="66"/>
      <c r="E194" s="67"/>
      <c r="F194" s="68"/>
      <c r="G194" s="65"/>
      <c r="H194" s="69"/>
      <c r="I194" s="70"/>
      <c r="J194" s="70"/>
      <c r="K194" s="34" t="s">
        <v>65</v>
      </c>
      <c r="L194" s="77">
        <v>275</v>
      </c>
      <c r="M194" s="77"/>
      <c r="N194" s="72"/>
      <c r="O194" s="79" t="s">
        <v>506</v>
      </c>
      <c r="P194" s="81">
        <v>43784.82572916667</v>
      </c>
      <c r="Q194" s="79" t="s">
        <v>607</v>
      </c>
      <c r="R194" s="79"/>
      <c r="S194" s="79"/>
      <c r="T194" s="79"/>
      <c r="U194" s="79"/>
      <c r="V194" s="82" t="s">
        <v>1036</v>
      </c>
      <c r="W194" s="81">
        <v>43784.82572916667</v>
      </c>
      <c r="X194" s="82" t="s">
        <v>1295</v>
      </c>
      <c r="Y194" s="79"/>
      <c r="Z194" s="79"/>
      <c r="AA194" s="85" t="s">
        <v>1605</v>
      </c>
      <c r="AB194" s="79"/>
      <c r="AC194" s="79" t="b">
        <v>0</v>
      </c>
      <c r="AD194" s="79">
        <v>0</v>
      </c>
      <c r="AE194" s="85" t="s">
        <v>1737</v>
      </c>
      <c r="AF194" s="79" t="b">
        <v>1</v>
      </c>
      <c r="AG194" s="79" t="s">
        <v>1751</v>
      </c>
      <c r="AH194" s="79"/>
      <c r="AI194" s="85" t="s">
        <v>1770</v>
      </c>
      <c r="AJ194" s="79" t="b">
        <v>0</v>
      </c>
      <c r="AK194" s="79">
        <v>42</v>
      </c>
      <c r="AL194" s="85" t="s">
        <v>1682</v>
      </c>
      <c r="AM194" s="79" t="s">
        <v>1772</v>
      </c>
      <c r="AN194" s="79" t="b">
        <v>0</v>
      </c>
      <c r="AO194" s="85" t="s">
        <v>1682</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380</v>
      </c>
      <c r="B195" s="64" t="s">
        <v>493</v>
      </c>
      <c r="C195" s="65"/>
      <c r="D195" s="66"/>
      <c r="E195" s="67"/>
      <c r="F195" s="68"/>
      <c r="G195" s="65"/>
      <c r="H195" s="69"/>
      <c r="I195" s="70"/>
      <c r="J195" s="70"/>
      <c r="K195" s="34" t="s">
        <v>65</v>
      </c>
      <c r="L195" s="77">
        <v>278</v>
      </c>
      <c r="M195" s="77"/>
      <c r="N195" s="72"/>
      <c r="O195" s="79" t="s">
        <v>506</v>
      </c>
      <c r="P195" s="81">
        <v>43784.82575231481</v>
      </c>
      <c r="Q195" s="79" t="s">
        <v>607</v>
      </c>
      <c r="R195" s="79"/>
      <c r="S195" s="79"/>
      <c r="T195" s="79"/>
      <c r="U195" s="79"/>
      <c r="V195" s="82" t="s">
        <v>1037</v>
      </c>
      <c r="W195" s="81">
        <v>43784.82575231481</v>
      </c>
      <c r="X195" s="82" t="s">
        <v>1296</v>
      </c>
      <c r="Y195" s="79"/>
      <c r="Z195" s="79"/>
      <c r="AA195" s="85" t="s">
        <v>1606</v>
      </c>
      <c r="AB195" s="79"/>
      <c r="AC195" s="79" t="b">
        <v>0</v>
      </c>
      <c r="AD195" s="79">
        <v>0</v>
      </c>
      <c r="AE195" s="85" t="s">
        <v>1737</v>
      </c>
      <c r="AF195" s="79" t="b">
        <v>1</v>
      </c>
      <c r="AG195" s="79" t="s">
        <v>1751</v>
      </c>
      <c r="AH195" s="79"/>
      <c r="AI195" s="85" t="s">
        <v>1770</v>
      </c>
      <c r="AJ195" s="79" t="b">
        <v>0</v>
      </c>
      <c r="AK195" s="79">
        <v>42</v>
      </c>
      <c r="AL195" s="85" t="s">
        <v>1682</v>
      </c>
      <c r="AM195" s="79" t="s">
        <v>1772</v>
      </c>
      <c r="AN195" s="79" t="b">
        <v>0</v>
      </c>
      <c r="AO195" s="85" t="s">
        <v>1682</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c r="BE195" s="49"/>
      <c r="BF195" s="48"/>
      <c r="BG195" s="49"/>
      <c r="BH195" s="48"/>
      <c r="BI195" s="49"/>
      <c r="BJ195" s="48"/>
      <c r="BK195" s="49"/>
      <c r="BL195" s="48"/>
    </row>
    <row r="196" spans="1:64" ht="15">
      <c r="A196" s="64" t="s">
        <v>381</v>
      </c>
      <c r="B196" s="64" t="s">
        <v>493</v>
      </c>
      <c r="C196" s="65"/>
      <c r="D196" s="66"/>
      <c r="E196" s="67"/>
      <c r="F196" s="68"/>
      <c r="G196" s="65"/>
      <c r="H196" s="69"/>
      <c r="I196" s="70"/>
      <c r="J196" s="70"/>
      <c r="K196" s="34" t="s">
        <v>65</v>
      </c>
      <c r="L196" s="77">
        <v>281</v>
      </c>
      <c r="M196" s="77"/>
      <c r="N196" s="72"/>
      <c r="O196" s="79" t="s">
        <v>506</v>
      </c>
      <c r="P196" s="81">
        <v>43784.826215277775</v>
      </c>
      <c r="Q196" s="79" t="s">
        <v>607</v>
      </c>
      <c r="R196" s="79"/>
      <c r="S196" s="79"/>
      <c r="T196" s="79"/>
      <c r="U196" s="79"/>
      <c r="V196" s="82" t="s">
        <v>1038</v>
      </c>
      <c r="W196" s="81">
        <v>43784.826215277775</v>
      </c>
      <c r="X196" s="82" t="s">
        <v>1297</v>
      </c>
      <c r="Y196" s="79"/>
      <c r="Z196" s="79"/>
      <c r="AA196" s="85" t="s">
        <v>1607</v>
      </c>
      <c r="AB196" s="79"/>
      <c r="AC196" s="79" t="b">
        <v>0</v>
      </c>
      <c r="AD196" s="79">
        <v>0</v>
      </c>
      <c r="AE196" s="85" t="s">
        <v>1737</v>
      </c>
      <c r="AF196" s="79" t="b">
        <v>1</v>
      </c>
      <c r="AG196" s="79" t="s">
        <v>1751</v>
      </c>
      <c r="AH196" s="79"/>
      <c r="AI196" s="85" t="s">
        <v>1770</v>
      </c>
      <c r="AJ196" s="79" t="b">
        <v>0</v>
      </c>
      <c r="AK196" s="79">
        <v>42</v>
      </c>
      <c r="AL196" s="85" t="s">
        <v>1682</v>
      </c>
      <c r="AM196" s="79" t="s">
        <v>1775</v>
      </c>
      <c r="AN196" s="79" t="b">
        <v>0</v>
      </c>
      <c r="AO196" s="85" t="s">
        <v>1682</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c r="BE196" s="49"/>
      <c r="BF196" s="48"/>
      <c r="BG196" s="49"/>
      <c r="BH196" s="48"/>
      <c r="BI196" s="49"/>
      <c r="BJ196" s="48"/>
      <c r="BK196" s="49"/>
      <c r="BL196" s="48"/>
    </row>
    <row r="197" spans="1:64" ht="15">
      <c r="A197" s="64" t="s">
        <v>382</v>
      </c>
      <c r="B197" s="64" t="s">
        <v>493</v>
      </c>
      <c r="C197" s="65"/>
      <c r="D197" s="66"/>
      <c r="E197" s="67"/>
      <c r="F197" s="68"/>
      <c r="G197" s="65"/>
      <c r="H197" s="69"/>
      <c r="I197" s="70"/>
      <c r="J197" s="70"/>
      <c r="K197" s="34" t="s">
        <v>65</v>
      </c>
      <c r="L197" s="77">
        <v>284</v>
      </c>
      <c r="M197" s="77"/>
      <c r="N197" s="72"/>
      <c r="O197" s="79" t="s">
        <v>506</v>
      </c>
      <c r="P197" s="81">
        <v>43784.82628472222</v>
      </c>
      <c r="Q197" s="79" t="s">
        <v>607</v>
      </c>
      <c r="R197" s="79"/>
      <c r="S197" s="79"/>
      <c r="T197" s="79"/>
      <c r="U197" s="79"/>
      <c r="V197" s="82" t="s">
        <v>894</v>
      </c>
      <c r="W197" s="81">
        <v>43784.82628472222</v>
      </c>
      <c r="X197" s="82" t="s">
        <v>1298</v>
      </c>
      <c r="Y197" s="79"/>
      <c r="Z197" s="79"/>
      <c r="AA197" s="85" t="s">
        <v>1608</v>
      </c>
      <c r="AB197" s="79"/>
      <c r="AC197" s="79" t="b">
        <v>0</v>
      </c>
      <c r="AD197" s="79">
        <v>0</v>
      </c>
      <c r="AE197" s="85" t="s">
        <v>1737</v>
      </c>
      <c r="AF197" s="79" t="b">
        <v>1</v>
      </c>
      <c r="AG197" s="79" t="s">
        <v>1751</v>
      </c>
      <c r="AH197" s="79"/>
      <c r="AI197" s="85" t="s">
        <v>1770</v>
      </c>
      <c r="AJ197" s="79" t="b">
        <v>0</v>
      </c>
      <c r="AK197" s="79">
        <v>42</v>
      </c>
      <c r="AL197" s="85" t="s">
        <v>1682</v>
      </c>
      <c r="AM197" s="79" t="s">
        <v>1772</v>
      </c>
      <c r="AN197" s="79" t="b">
        <v>0</v>
      </c>
      <c r="AO197" s="85" t="s">
        <v>1682</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v>
      </c>
      <c r="BC197" s="78" t="str">
        <f>REPLACE(INDEX(GroupVertices[Group],MATCH(Edges25[[#This Row],[Vertex 2]],GroupVertices[Vertex],0)),1,1,"")</f>
        <v>1</v>
      </c>
      <c r="BD197" s="48"/>
      <c r="BE197" s="49"/>
      <c r="BF197" s="48"/>
      <c r="BG197" s="49"/>
      <c r="BH197" s="48"/>
      <c r="BI197" s="49"/>
      <c r="BJ197" s="48"/>
      <c r="BK197" s="49"/>
      <c r="BL197" s="48"/>
    </row>
    <row r="198" spans="1:64" ht="15">
      <c r="A198" s="64" t="s">
        <v>383</v>
      </c>
      <c r="B198" s="64" t="s">
        <v>493</v>
      </c>
      <c r="C198" s="65"/>
      <c r="D198" s="66"/>
      <c r="E198" s="67"/>
      <c r="F198" s="68"/>
      <c r="G198" s="65"/>
      <c r="H198" s="69"/>
      <c r="I198" s="70"/>
      <c r="J198" s="70"/>
      <c r="K198" s="34" t="s">
        <v>65</v>
      </c>
      <c r="L198" s="77">
        <v>287</v>
      </c>
      <c r="M198" s="77"/>
      <c r="N198" s="72"/>
      <c r="O198" s="79" t="s">
        <v>506</v>
      </c>
      <c r="P198" s="81">
        <v>43784.82800925926</v>
      </c>
      <c r="Q198" s="79" t="s">
        <v>607</v>
      </c>
      <c r="R198" s="79"/>
      <c r="S198" s="79"/>
      <c r="T198" s="79"/>
      <c r="U198" s="79"/>
      <c r="V198" s="82" t="s">
        <v>1039</v>
      </c>
      <c r="W198" s="81">
        <v>43784.82800925926</v>
      </c>
      <c r="X198" s="82" t="s">
        <v>1299</v>
      </c>
      <c r="Y198" s="79"/>
      <c r="Z198" s="79"/>
      <c r="AA198" s="85" t="s">
        <v>1609</v>
      </c>
      <c r="AB198" s="79"/>
      <c r="AC198" s="79" t="b">
        <v>0</v>
      </c>
      <c r="AD198" s="79">
        <v>0</v>
      </c>
      <c r="AE198" s="85" t="s">
        <v>1737</v>
      </c>
      <c r="AF198" s="79" t="b">
        <v>1</v>
      </c>
      <c r="AG198" s="79" t="s">
        <v>1751</v>
      </c>
      <c r="AH198" s="79"/>
      <c r="AI198" s="85" t="s">
        <v>1770</v>
      </c>
      <c r="AJ198" s="79" t="b">
        <v>0</v>
      </c>
      <c r="AK198" s="79">
        <v>42</v>
      </c>
      <c r="AL198" s="85" t="s">
        <v>1682</v>
      </c>
      <c r="AM198" s="79" t="s">
        <v>1772</v>
      </c>
      <c r="AN198" s="79" t="b">
        <v>0</v>
      </c>
      <c r="AO198" s="85" t="s">
        <v>1682</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384</v>
      </c>
      <c r="B199" s="64" t="s">
        <v>493</v>
      </c>
      <c r="C199" s="65"/>
      <c r="D199" s="66"/>
      <c r="E199" s="67"/>
      <c r="F199" s="68"/>
      <c r="G199" s="65"/>
      <c r="H199" s="69"/>
      <c r="I199" s="70"/>
      <c r="J199" s="70"/>
      <c r="K199" s="34" t="s">
        <v>65</v>
      </c>
      <c r="L199" s="77">
        <v>290</v>
      </c>
      <c r="M199" s="77"/>
      <c r="N199" s="72"/>
      <c r="O199" s="79" t="s">
        <v>506</v>
      </c>
      <c r="P199" s="81">
        <v>43784.82877314815</v>
      </c>
      <c r="Q199" s="79" t="s">
        <v>607</v>
      </c>
      <c r="R199" s="79"/>
      <c r="S199" s="79"/>
      <c r="T199" s="79"/>
      <c r="U199" s="79"/>
      <c r="V199" s="82" t="s">
        <v>1040</v>
      </c>
      <c r="W199" s="81">
        <v>43784.82877314815</v>
      </c>
      <c r="X199" s="82" t="s">
        <v>1300</v>
      </c>
      <c r="Y199" s="79"/>
      <c r="Z199" s="79"/>
      <c r="AA199" s="85" t="s">
        <v>1610</v>
      </c>
      <c r="AB199" s="79"/>
      <c r="AC199" s="79" t="b">
        <v>0</v>
      </c>
      <c r="AD199" s="79">
        <v>0</v>
      </c>
      <c r="AE199" s="85" t="s">
        <v>1737</v>
      </c>
      <c r="AF199" s="79" t="b">
        <v>1</v>
      </c>
      <c r="AG199" s="79" t="s">
        <v>1751</v>
      </c>
      <c r="AH199" s="79"/>
      <c r="AI199" s="85" t="s">
        <v>1770</v>
      </c>
      <c r="AJ199" s="79" t="b">
        <v>0</v>
      </c>
      <c r="AK199" s="79">
        <v>42</v>
      </c>
      <c r="AL199" s="85" t="s">
        <v>1682</v>
      </c>
      <c r="AM199" s="79" t="s">
        <v>1775</v>
      </c>
      <c r="AN199" s="79" t="b">
        <v>0</v>
      </c>
      <c r="AO199" s="85" t="s">
        <v>1682</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v>
      </c>
      <c r="BC199" s="78" t="str">
        <f>REPLACE(INDEX(GroupVertices[Group],MATCH(Edges25[[#This Row],[Vertex 2]],GroupVertices[Vertex],0)),1,1,"")</f>
        <v>1</v>
      </c>
      <c r="BD199" s="48"/>
      <c r="BE199" s="49"/>
      <c r="BF199" s="48"/>
      <c r="BG199" s="49"/>
      <c r="BH199" s="48"/>
      <c r="BI199" s="49"/>
      <c r="BJ199" s="48"/>
      <c r="BK199" s="49"/>
      <c r="BL199" s="48"/>
    </row>
    <row r="200" spans="1:64" ht="15">
      <c r="A200" s="64" t="s">
        <v>385</v>
      </c>
      <c r="B200" s="64" t="s">
        <v>493</v>
      </c>
      <c r="C200" s="65"/>
      <c r="D200" s="66"/>
      <c r="E200" s="67"/>
      <c r="F200" s="68"/>
      <c r="G200" s="65"/>
      <c r="H200" s="69"/>
      <c r="I200" s="70"/>
      <c r="J200" s="70"/>
      <c r="K200" s="34" t="s">
        <v>65</v>
      </c>
      <c r="L200" s="77">
        <v>293</v>
      </c>
      <c r="M200" s="77"/>
      <c r="N200" s="72"/>
      <c r="O200" s="79" t="s">
        <v>506</v>
      </c>
      <c r="P200" s="81">
        <v>43784.83896990741</v>
      </c>
      <c r="Q200" s="79" t="s">
        <v>607</v>
      </c>
      <c r="R200" s="79"/>
      <c r="S200" s="79"/>
      <c r="T200" s="79"/>
      <c r="U200" s="79"/>
      <c r="V200" s="82" t="s">
        <v>1041</v>
      </c>
      <c r="W200" s="81">
        <v>43784.83896990741</v>
      </c>
      <c r="X200" s="82" t="s">
        <v>1301</v>
      </c>
      <c r="Y200" s="79"/>
      <c r="Z200" s="79"/>
      <c r="AA200" s="85" t="s">
        <v>1611</v>
      </c>
      <c r="AB200" s="79"/>
      <c r="AC200" s="79" t="b">
        <v>0</v>
      </c>
      <c r="AD200" s="79">
        <v>0</v>
      </c>
      <c r="AE200" s="85" t="s">
        <v>1737</v>
      </c>
      <c r="AF200" s="79" t="b">
        <v>1</v>
      </c>
      <c r="AG200" s="79" t="s">
        <v>1751</v>
      </c>
      <c r="AH200" s="79"/>
      <c r="AI200" s="85" t="s">
        <v>1770</v>
      </c>
      <c r="AJ200" s="79" t="b">
        <v>0</v>
      </c>
      <c r="AK200" s="79">
        <v>42</v>
      </c>
      <c r="AL200" s="85" t="s">
        <v>1682</v>
      </c>
      <c r="AM200" s="79" t="s">
        <v>1773</v>
      </c>
      <c r="AN200" s="79" t="b">
        <v>0</v>
      </c>
      <c r="AO200" s="85" t="s">
        <v>1682</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1</v>
      </c>
      <c r="BC200" s="78" t="str">
        <f>REPLACE(INDEX(GroupVertices[Group],MATCH(Edges25[[#This Row],[Vertex 2]],GroupVertices[Vertex],0)),1,1,"")</f>
        <v>1</v>
      </c>
      <c r="BD200" s="48"/>
      <c r="BE200" s="49"/>
      <c r="BF200" s="48"/>
      <c r="BG200" s="49"/>
      <c r="BH200" s="48"/>
      <c r="BI200" s="49"/>
      <c r="BJ200" s="48"/>
      <c r="BK200" s="49"/>
      <c r="BL200" s="48"/>
    </row>
    <row r="201" spans="1:64" ht="15">
      <c r="A201" s="64" t="s">
        <v>386</v>
      </c>
      <c r="B201" s="64" t="s">
        <v>426</v>
      </c>
      <c r="C201" s="65"/>
      <c r="D201" s="66"/>
      <c r="E201" s="67"/>
      <c r="F201" s="68"/>
      <c r="G201" s="65"/>
      <c r="H201" s="69"/>
      <c r="I201" s="70"/>
      <c r="J201" s="70"/>
      <c r="K201" s="34" t="s">
        <v>65</v>
      </c>
      <c r="L201" s="77">
        <v>296</v>
      </c>
      <c r="M201" s="77"/>
      <c r="N201" s="72"/>
      <c r="O201" s="79" t="s">
        <v>506</v>
      </c>
      <c r="P201" s="81">
        <v>43784.83943287037</v>
      </c>
      <c r="Q201" s="79" t="s">
        <v>608</v>
      </c>
      <c r="R201" s="79"/>
      <c r="S201" s="79"/>
      <c r="T201" s="79" t="s">
        <v>746</v>
      </c>
      <c r="U201" s="79"/>
      <c r="V201" s="82" t="s">
        <v>1042</v>
      </c>
      <c r="W201" s="81">
        <v>43784.83943287037</v>
      </c>
      <c r="X201" s="82" t="s">
        <v>1302</v>
      </c>
      <c r="Y201" s="79"/>
      <c r="Z201" s="79"/>
      <c r="AA201" s="85" t="s">
        <v>1612</v>
      </c>
      <c r="AB201" s="79"/>
      <c r="AC201" s="79" t="b">
        <v>0</v>
      </c>
      <c r="AD201" s="79">
        <v>0</v>
      </c>
      <c r="AE201" s="85" t="s">
        <v>1737</v>
      </c>
      <c r="AF201" s="79" t="b">
        <v>0</v>
      </c>
      <c r="AG201" s="79" t="s">
        <v>1751</v>
      </c>
      <c r="AH201" s="79"/>
      <c r="AI201" s="85" t="s">
        <v>1737</v>
      </c>
      <c r="AJ201" s="79" t="b">
        <v>0</v>
      </c>
      <c r="AK201" s="79">
        <v>16</v>
      </c>
      <c r="AL201" s="85" t="s">
        <v>1674</v>
      </c>
      <c r="AM201" s="79" t="s">
        <v>1775</v>
      </c>
      <c r="AN201" s="79" t="b">
        <v>0</v>
      </c>
      <c r="AO201" s="85" t="s">
        <v>1674</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5</v>
      </c>
      <c r="BC201" s="78" t="str">
        <f>REPLACE(INDEX(GroupVertices[Group],MATCH(Edges25[[#This Row],[Vertex 2]],GroupVertices[Vertex],0)),1,1,"")</f>
        <v>5</v>
      </c>
      <c r="BD201" s="48">
        <v>0</v>
      </c>
      <c r="BE201" s="49">
        <v>0</v>
      </c>
      <c r="BF201" s="48">
        <v>0</v>
      </c>
      <c r="BG201" s="49">
        <v>0</v>
      </c>
      <c r="BH201" s="48">
        <v>0</v>
      </c>
      <c r="BI201" s="49">
        <v>0</v>
      </c>
      <c r="BJ201" s="48">
        <v>24</v>
      </c>
      <c r="BK201" s="49">
        <v>100</v>
      </c>
      <c r="BL201" s="48">
        <v>24</v>
      </c>
    </row>
    <row r="202" spans="1:64" ht="15">
      <c r="A202" s="64" t="s">
        <v>387</v>
      </c>
      <c r="B202" s="64" t="s">
        <v>493</v>
      </c>
      <c r="C202" s="65"/>
      <c r="D202" s="66"/>
      <c r="E202" s="67"/>
      <c r="F202" s="68"/>
      <c r="G202" s="65"/>
      <c r="H202" s="69"/>
      <c r="I202" s="70"/>
      <c r="J202" s="70"/>
      <c r="K202" s="34" t="s">
        <v>65</v>
      </c>
      <c r="L202" s="77">
        <v>297</v>
      </c>
      <c r="M202" s="77"/>
      <c r="N202" s="72"/>
      <c r="O202" s="79" t="s">
        <v>506</v>
      </c>
      <c r="P202" s="81">
        <v>43784.84657407407</v>
      </c>
      <c r="Q202" s="79" t="s">
        <v>607</v>
      </c>
      <c r="R202" s="79"/>
      <c r="S202" s="79"/>
      <c r="T202" s="79"/>
      <c r="U202" s="79"/>
      <c r="V202" s="82" t="s">
        <v>1043</v>
      </c>
      <c r="W202" s="81">
        <v>43784.84657407407</v>
      </c>
      <c r="X202" s="82" t="s">
        <v>1303</v>
      </c>
      <c r="Y202" s="79"/>
      <c r="Z202" s="79"/>
      <c r="AA202" s="85" t="s">
        <v>1613</v>
      </c>
      <c r="AB202" s="79"/>
      <c r="AC202" s="79" t="b">
        <v>0</v>
      </c>
      <c r="AD202" s="79">
        <v>0</v>
      </c>
      <c r="AE202" s="85" t="s">
        <v>1737</v>
      </c>
      <c r="AF202" s="79" t="b">
        <v>1</v>
      </c>
      <c r="AG202" s="79" t="s">
        <v>1751</v>
      </c>
      <c r="AH202" s="79"/>
      <c r="AI202" s="85" t="s">
        <v>1770</v>
      </c>
      <c r="AJ202" s="79" t="b">
        <v>0</v>
      </c>
      <c r="AK202" s="79">
        <v>42</v>
      </c>
      <c r="AL202" s="85" t="s">
        <v>1682</v>
      </c>
      <c r="AM202" s="79" t="s">
        <v>1772</v>
      </c>
      <c r="AN202" s="79" t="b">
        <v>0</v>
      </c>
      <c r="AO202" s="85" t="s">
        <v>1682</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c r="BE202" s="49"/>
      <c r="BF202" s="48"/>
      <c r="BG202" s="49"/>
      <c r="BH202" s="48"/>
      <c r="BI202" s="49"/>
      <c r="BJ202" s="48"/>
      <c r="BK202" s="49"/>
      <c r="BL202" s="48"/>
    </row>
    <row r="203" spans="1:64" ht="15">
      <c r="A203" s="64" t="s">
        <v>388</v>
      </c>
      <c r="B203" s="64" t="s">
        <v>493</v>
      </c>
      <c r="C203" s="65"/>
      <c r="D203" s="66"/>
      <c r="E203" s="67"/>
      <c r="F203" s="68"/>
      <c r="G203" s="65"/>
      <c r="H203" s="69"/>
      <c r="I203" s="70"/>
      <c r="J203" s="70"/>
      <c r="K203" s="34" t="s">
        <v>65</v>
      </c>
      <c r="L203" s="77">
        <v>300</v>
      </c>
      <c r="M203" s="77"/>
      <c r="N203" s="72"/>
      <c r="O203" s="79" t="s">
        <v>506</v>
      </c>
      <c r="P203" s="81">
        <v>43784.849641203706</v>
      </c>
      <c r="Q203" s="79" t="s">
        <v>607</v>
      </c>
      <c r="R203" s="79"/>
      <c r="S203" s="79"/>
      <c r="T203" s="79"/>
      <c r="U203" s="79"/>
      <c r="V203" s="82" t="s">
        <v>1044</v>
      </c>
      <c r="W203" s="81">
        <v>43784.849641203706</v>
      </c>
      <c r="X203" s="82" t="s">
        <v>1304</v>
      </c>
      <c r="Y203" s="79"/>
      <c r="Z203" s="79"/>
      <c r="AA203" s="85" t="s">
        <v>1614</v>
      </c>
      <c r="AB203" s="79"/>
      <c r="AC203" s="79" t="b">
        <v>0</v>
      </c>
      <c r="AD203" s="79">
        <v>0</v>
      </c>
      <c r="AE203" s="85" t="s">
        <v>1737</v>
      </c>
      <c r="AF203" s="79" t="b">
        <v>1</v>
      </c>
      <c r="AG203" s="79" t="s">
        <v>1751</v>
      </c>
      <c r="AH203" s="79"/>
      <c r="AI203" s="85" t="s">
        <v>1770</v>
      </c>
      <c r="AJ203" s="79" t="b">
        <v>0</v>
      </c>
      <c r="AK203" s="79">
        <v>42</v>
      </c>
      <c r="AL203" s="85" t="s">
        <v>1682</v>
      </c>
      <c r="AM203" s="79" t="s">
        <v>1775</v>
      </c>
      <c r="AN203" s="79" t="b">
        <v>0</v>
      </c>
      <c r="AO203" s="85" t="s">
        <v>1682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c r="BE203" s="49"/>
      <c r="BF203" s="48"/>
      <c r="BG203" s="49"/>
      <c r="BH203" s="48"/>
      <c r="BI203" s="49"/>
      <c r="BJ203" s="48"/>
      <c r="BK203" s="49"/>
      <c r="BL203" s="48"/>
    </row>
    <row r="204" spans="1:64" ht="15">
      <c r="A204" s="64" t="s">
        <v>389</v>
      </c>
      <c r="B204" s="64" t="s">
        <v>426</v>
      </c>
      <c r="C204" s="65"/>
      <c r="D204" s="66"/>
      <c r="E204" s="67"/>
      <c r="F204" s="68"/>
      <c r="G204" s="65"/>
      <c r="H204" s="69"/>
      <c r="I204" s="70"/>
      <c r="J204" s="70"/>
      <c r="K204" s="34" t="s">
        <v>65</v>
      </c>
      <c r="L204" s="77">
        <v>303</v>
      </c>
      <c r="M204" s="77"/>
      <c r="N204" s="72"/>
      <c r="O204" s="79" t="s">
        <v>506</v>
      </c>
      <c r="P204" s="81">
        <v>43784.86709490741</v>
      </c>
      <c r="Q204" s="79" t="s">
        <v>608</v>
      </c>
      <c r="R204" s="79"/>
      <c r="S204" s="79"/>
      <c r="T204" s="79" t="s">
        <v>746</v>
      </c>
      <c r="U204" s="79"/>
      <c r="V204" s="82" t="s">
        <v>1045</v>
      </c>
      <c r="W204" s="81">
        <v>43784.86709490741</v>
      </c>
      <c r="X204" s="82" t="s">
        <v>1305</v>
      </c>
      <c r="Y204" s="79"/>
      <c r="Z204" s="79"/>
      <c r="AA204" s="85" t="s">
        <v>1615</v>
      </c>
      <c r="AB204" s="79"/>
      <c r="AC204" s="79" t="b">
        <v>0</v>
      </c>
      <c r="AD204" s="79">
        <v>0</v>
      </c>
      <c r="AE204" s="85" t="s">
        <v>1737</v>
      </c>
      <c r="AF204" s="79" t="b">
        <v>0</v>
      </c>
      <c r="AG204" s="79" t="s">
        <v>1751</v>
      </c>
      <c r="AH204" s="79"/>
      <c r="AI204" s="85" t="s">
        <v>1737</v>
      </c>
      <c r="AJ204" s="79" t="b">
        <v>0</v>
      </c>
      <c r="AK204" s="79">
        <v>16</v>
      </c>
      <c r="AL204" s="85" t="s">
        <v>1674</v>
      </c>
      <c r="AM204" s="79" t="s">
        <v>1772</v>
      </c>
      <c r="AN204" s="79" t="b">
        <v>0</v>
      </c>
      <c r="AO204" s="85" t="s">
        <v>1674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5</v>
      </c>
      <c r="BC204" s="78" t="str">
        <f>REPLACE(INDEX(GroupVertices[Group],MATCH(Edges25[[#This Row],[Vertex 2]],GroupVertices[Vertex],0)),1,1,"")</f>
        <v>5</v>
      </c>
      <c r="BD204" s="48">
        <v>0</v>
      </c>
      <c r="BE204" s="49">
        <v>0</v>
      </c>
      <c r="BF204" s="48">
        <v>0</v>
      </c>
      <c r="BG204" s="49">
        <v>0</v>
      </c>
      <c r="BH204" s="48">
        <v>0</v>
      </c>
      <c r="BI204" s="49">
        <v>0</v>
      </c>
      <c r="BJ204" s="48">
        <v>24</v>
      </c>
      <c r="BK204" s="49">
        <v>100</v>
      </c>
      <c r="BL204" s="48">
        <v>24</v>
      </c>
    </row>
    <row r="205" spans="1:64" ht="15">
      <c r="A205" s="64" t="s">
        <v>390</v>
      </c>
      <c r="B205" s="64" t="s">
        <v>426</v>
      </c>
      <c r="C205" s="65"/>
      <c r="D205" s="66"/>
      <c r="E205" s="67"/>
      <c r="F205" s="68"/>
      <c r="G205" s="65"/>
      <c r="H205" s="69"/>
      <c r="I205" s="70"/>
      <c r="J205" s="70"/>
      <c r="K205" s="34" t="s">
        <v>65</v>
      </c>
      <c r="L205" s="77">
        <v>304</v>
      </c>
      <c r="M205" s="77"/>
      <c r="N205" s="72"/>
      <c r="O205" s="79" t="s">
        <v>506</v>
      </c>
      <c r="P205" s="81">
        <v>43784.86792824074</v>
      </c>
      <c r="Q205" s="79" t="s">
        <v>608</v>
      </c>
      <c r="R205" s="79"/>
      <c r="S205" s="79"/>
      <c r="T205" s="79" t="s">
        <v>746</v>
      </c>
      <c r="U205" s="79"/>
      <c r="V205" s="82" t="s">
        <v>1046</v>
      </c>
      <c r="W205" s="81">
        <v>43784.86792824074</v>
      </c>
      <c r="X205" s="82" t="s">
        <v>1306</v>
      </c>
      <c r="Y205" s="79"/>
      <c r="Z205" s="79"/>
      <c r="AA205" s="85" t="s">
        <v>1616</v>
      </c>
      <c r="AB205" s="79"/>
      <c r="AC205" s="79" t="b">
        <v>0</v>
      </c>
      <c r="AD205" s="79">
        <v>0</v>
      </c>
      <c r="AE205" s="85" t="s">
        <v>1737</v>
      </c>
      <c r="AF205" s="79" t="b">
        <v>0</v>
      </c>
      <c r="AG205" s="79" t="s">
        <v>1751</v>
      </c>
      <c r="AH205" s="79"/>
      <c r="AI205" s="85" t="s">
        <v>1737</v>
      </c>
      <c r="AJ205" s="79" t="b">
        <v>0</v>
      </c>
      <c r="AK205" s="79">
        <v>16</v>
      </c>
      <c r="AL205" s="85" t="s">
        <v>1674</v>
      </c>
      <c r="AM205" s="79" t="s">
        <v>1773</v>
      </c>
      <c r="AN205" s="79" t="b">
        <v>0</v>
      </c>
      <c r="AO205" s="85" t="s">
        <v>1674</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5</v>
      </c>
      <c r="BC205" s="78" t="str">
        <f>REPLACE(INDEX(GroupVertices[Group],MATCH(Edges25[[#This Row],[Vertex 2]],GroupVertices[Vertex],0)),1,1,"")</f>
        <v>5</v>
      </c>
      <c r="BD205" s="48">
        <v>0</v>
      </c>
      <c r="BE205" s="49">
        <v>0</v>
      </c>
      <c r="BF205" s="48">
        <v>0</v>
      </c>
      <c r="BG205" s="49">
        <v>0</v>
      </c>
      <c r="BH205" s="48">
        <v>0</v>
      </c>
      <c r="BI205" s="49">
        <v>0</v>
      </c>
      <c r="BJ205" s="48">
        <v>24</v>
      </c>
      <c r="BK205" s="49">
        <v>100</v>
      </c>
      <c r="BL205" s="48">
        <v>24</v>
      </c>
    </row>
    <row r="206" spans="1:64" ht="15">
      <c r="A206" s="64" t="s">
        <v>391</v>
      </c>
      <c r="B206" s="64" t="s">
        <v>426</v>
      </c>
      <c r="C206" s="65"/>
      <c r="D206" s="66"/>
      <c r="E206" s="67"/>
      <c r="F206" s="68"/>
      <c r="G206" s="65"/>
      <c r="H206" s="69"/>
      <c r="I206" s="70"/>
      <c r="J206" s="70"/>
      <c r="K206" s="34" t="s">
        <v>65</v>
      </c>
      <c r="L206" s="77">
        <v>305</v>
      </c>
      <c r="M206" s="77"/>
      <c r="N206" s="72"/>
      <c r="O206" s="79" t="s">
        <v>506</v>
      </c>
      <c r="P206" s="81">
        <v>43784.86804398148</v>
      </c>
      <c r="Q206" s="79" t="s">
        <v>608</v>
      </c>
      <c r="R206" s="79"/>
      <c r="S206" s="79"/>
      <c r="T206" s="79" t="s">
        <v>746</v>
      </c>
      <c r="U206" s="79"/>
      <c r="V206" s="82" t="s">
        <v>894</v>
      </c>
      <c r="W206" s="81">
        <v>43784.86804398148</v>
      </c>
      <c r="X206" s="82" t="s">
        <v>1307</v>
      </c>
      <c r="Y206" s="79"/>
      <c r="Z206" s="79"/>
      <c r="AA206" s="85" t="s">
        <v>1617</v>
      </c>
      <c r="AB206" s="79"/>
      <c r="AC206" s="79" t="b">
        <v>0</v>
      </c>
      <c r="AD206" s="79">
        <v>0</v>
      </c>
      <c r="AE206" s="85" t="s">
        <v>1737</v>
      </c>
      <c r="AF206" s="79" t="b">
        <v>0</v>
      </c>
      <c r="AG206" s="79" t="s">
        <v>1751</v>
      </c>
      <c r="AH206" s="79"/>
      <c r="AI206" s="85" t="s">
        <v>1737</v>
      </c>
      <c r="AJ206" s="79" t="b">
        <v>0</v>
      </c>
      <c r="AK206" s="79">
        <v>16</v>
      </c>
      <c r="AL206" s="85" t="s">
        <v>1674</v>
      </c>
      <c r="AM206" s="79" t="s">
        <v>1775</v>
      </c>
      <c r="AN206" s="79" t="b">
        <v>0</v>
      </c>
      <c r="AO206" s="85" t="s">
        <v>1674</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5</v>
      </c>
      <c r="BC206" s="78" t="str">
        <f>REPLACE(INDEX(GroupVertices[Group],MATCH(Edges25[[#This Row],[Vertex 2]],GroupVertices[Vertex],0)),1,1,"")</f>
        <v>5</v>
      </c>
      <c r="BD206" s="48">
        <v>0</v>
      </c>
      <c r="BE206" s="49">
        <v>0</v>
      </c>
      <c r="BF206" s="48">
        <v>0</v>
      </c>
      <c r="BG206" s="49">
        <v>0</v>
      </c>
      <c r="BH206" s="48">
        <v>0</v>
      </c>
      <c r="BI206" s="49">
        <v>0</v>
      </c>
      <c r="BJ206" s="48">
        <v>24</v>
      </c>
      <c r="BK206" s="49">
        <v>100</v>
      </c>
      <c r="BL206" s="48">
        <v>24</v>
      </c>
    </row>
    <row r="207" spans="1:64" ht="15">
      <c r="A207" s="64" t="s">
        <v>392</v>
      </c>
      <c r="B207" s="64" t="s">
        <v>426</v>
      </c>
      <c r="C207" s="65"/>
      <c r="D207" s="66"/>
      <c r="E207" s="67"/>
      <c r="F207" s="68"/>
      <c r="G207" s="65"/>
      <c r="H207" s="69"/>
      <c r="I207" s="70"/>
      <c r="J207" s="70"/>
      <c r="K207" s="34" t="s">
        <v>65</v>
      </c>
      <c r="L207" s="77">
        <v>306</v>
      </c>
      <c r="M207" s="77"/>
      <c r="N207" s="72"/>
      <c r="O207" s="79" t="s">
        <v>506</v>
      </c>
      <c r="P207" s="81">
        <v>43784.86917824074</v>
      </c>
      <c r="Q207" s="79" t="s">
        <v>608</v>
      </c>
      <c r="R207" s="79"/>
      <c r="S207" s="79"/>
      <c r="T207" s="79" t="s">
        <v>746</v>
      </c>
      <c r="U207" s="79"/>
      <c r="V207" s="82" t="s">
        <v>1047</v>
      </c>
      <c r="W207" s="81">
        <v>43784.86917824074</v>
      </c>
      <c r="X207" s="82" t="s">
        <v>1308</v>
      </c>
      <c r="Y207" s="79"/>
      <c r="Z207" s="79"/>
      <c r="AA207" s="85" t="s">
        <v>1618</v>
      </c>
      <c r="AB207" s="79"/>
      <c r="AC207" s="79" t="b">
        <v>0</v>
      </c>
      <c r="AD207" s="79">
        <v>0</v>
      </c>
      <c r="AE207" s="85" t="s">
        <v>1737</v>
      </c>
      <c r="AF207" s="79" t="b">
        <v>0</v>
      </c>
      <c r="AG207" s="79" t="s">
        <v>1751</v>
      </c>
      <c r="AH207" s="79"/>
      <c r="AI207" s="85" t="s">
        <v>1737</v>
      </c>
      <c r="AJ207" s="79" t="b">
        <v>0</v>
      </c>
      <c r="AK207" s="79">
        <v>16</v>
      </c>
      <c r="AL207" s="85" t="s">
        <v>1674</v>
      </c>
      <c r="AM207" s="79" t="s">
        <v>1773</v>
      </c>
      <c r="AN207" s="79" t="b">
        <v>0</v>
      </c>
      <c r="AO207" s="85" t="s">
        <v>1674</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5</v>
      </c>
      <c r="BC207" s="78" t="str">
        <f>REPLACE(INDEX(GroupVertices[Group],MATCH(Edges25[[#This Row],[Vertex 2]],GroupVertices[Vertex],0)),1,1,"")</f>
        <v>5</v>
      </c>
      <c r="BD207" s="48">
        <v>0</v>
      </c>
      <c r="BE207" s="49">
        <v>0</v>
      </c>
      <c r="BF207" s="48">
        <v>0</v>
      </c>
      <c r="BG207" s="49">
        <v>0</v>
      </c>
      <c r="BH207" s="48">
        <v>0</v>
      </c>
      <c r="BI207" s="49">
        <v>0</v>
      </c>
      <c r="BJ207" s="48">
        <v>24</v>
      </c>
      <c r="BK207" s="49">
        <v>100</v>
      </c>
      <c r="BL207" s="48">
        <v>24</v>
      </c>
    </row>
    <row r="208" spans="1:64" ht="15">
      <c r="A208" s="64" t="s">
        <v>393</v>
      </c>
      <c r="B208" s="64" t="s">
        <v>426</v>
      </c>
      <c r="C208" s="65"/>
      <c r="D208" s="66"/>
      <c r="E208" s="67"/>
      <c r="F208" s="68"/>
      <c r="G208" s="65"/>
      <c r="H208" s="69"/>
      <c r="I208" s="70"/>
      <c r="J208" s="70"/>
      <c r="K208" s="34" t="s">
        <v>65</v>
      </c>
      <c r="L208" s="77">
        <v>307</v>
      </c>
      <c r="M208" s="77"/>
      <c r="N208" s="72"/>
      <c r="O208" s="79" t="s">
        <v>506</v>
      </c>
      <c r="P208" s="81">
        <v>43784.876597222225</v>
      </c>
      <c r="Q208" s="79" t="s">
        <v>608</v>
      </c>
      <c r="R208" s="79"/>
      <c r="S208" s="79"/>
      <c r="T208" s="79" t="s">
        <v>746</v>
      </c>
      <c r="U208" s="79"/>
      <c r="V208" s="82" t="s">
        <v>1048</v>
      </c>
      <c r="W208" s="81">
        <v>43784.876597222225</v>
      </c>
      <c r="X208" s="82" t="s">
        <v>1309</v>
      </c>
      <c r="Y208" s="79"/>
      <c r="Z208" s="79"/>
      <c r="AA208" s="85" t="s">
        <v>1619</v>
      </c>
      <c r="AB208" s="79"/>
      <c r="AC208" s="79" t="b">
        <v>0</v>
      </c>
      <c r="AD208" s="79">
        <v>0</v>
      </c>
      <c r="AE208" s="85" t="s">
        <v>1737</v>
      </c>
      <c r="AF208" s="79" t="b">
        <v>0</v>
      </c>
      <c r="AG208" s="79" t="s">
        <v>1751</v>
      </c>
      <c r="AH208" s="79"/>
      <c r="AI208" s="85" t="s">
        <v>1737</v>
      </c>
      <c r="AJ208" s="79" t="b">
        <v>0</v>
      </c>
      <c r="AK208" s="79">
        <v>16</v>
      </c>
      <c r="AL208" s="85" t="s">
        <v>1674</v>
      </c>
      <c r="AM208" s="79" t="s">
        <v>1773</v>
      </c>
      <c r="AN208" s="79" t="b">
        <v>0</v>
      </c>
      <c r="AO208" s="85" t="s">
        <v>1674</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5</v>
      </c>
      <c r="BC208" s="78" t="str">
        <f>REPLACE(INDEX(GroupVertices[Group],MATCH(Edges25[[#This Row],[Vertex 2]],GroupVertices[Vertex],0)),1,1,"")</f>
        <v>5</v>
      </c>
      <c r="BD208" s="48">
        <v>0</v>
      </c>
      <c r="BE208" s="49">
        <v>0</v>
      </c>
      <c r="BF208" s="48">
        <v>0</v>
      </c>
      <c r="BG208" s="49">
        <v>0</v>
      </c>
      <c r="BH208" s="48">
        <v>0</v>
      </c>
      <c r="BI208" s="49">
        <v>0</v>
      </c>
      <c r="BJ208" s="48">
        <v>24</v>
      </c>
      <c r="BK208" s="49">
        <v>100</v>
      </c>
      <c r="BL208" s="48">
        <v>24</v>
      </c>
    </row>
    <row r="209" spans="1:64" ht="15">
      <c r="A209" s="64" t="s">
        <v>394</v>
      </c>
      <c r="B209" s="64" t="s">
        <v>394</v>
      </c>
      <c r="C209" s="65"/>
      <c r="D209" s="66"/>
      <c r="E209" s="67"/>
      <c r="F209" s="68"/>
      <c r="G209" s="65"/>
      <c r="H209" s="69"/>
      <c r="I209" s="70"/>
      <c r="J209" s="70"/>
      <c r="K209" s="34" t="s">
        <v>65</v>
      </c>
      <c r="L209" s="77">
        <v>308</v>
      </c>
      <c r="M209" s="77"/>
      <c r="N209" s="72"/>
      <c r="O209" s="79" t="s">
        <v>176</v>
      </c>
      <c r="P209" s="81">
        <v>43784.8803125</v>
      </c>
      <c r="Q209" s="79" t="s">
        <v>609</v>
      </c>
      <c r="R209" s="82" t="s">
        <v>706</v>
      </c>
      <c r="S209" s="79" t="s">
        <v>727</v>
      </c>
      <c r="T209" s="79" t="s">
        <v>806</v>
      </c>
      <c r="U209" s="79"/>
      <c r="V209" s="82" t="s">
        <v>1049</v>
      </c>
      <c r="W209" s="81">
        <v>43784.8803125</v>
      </c>
      <c r="X209" s="82" t="s">
        <v>1310</v>
      </c>
      <c r="Y209" s="79"/>
      <c r="Z209" s="79"/>
      <c r="AA209" s="85" t="s">
        <v>1620</v>
      </c>
      <c r="AB209" s="79"/>
      <c r="AC209" s="79" t="b">
        <v>0</v>
      </c>
      <c r="AD209" s="79">
        <v>2</v>
      </c>
      <c r="AE209" s="85" t="s">
        <v>1737</v>
      </c>
      <c r="AF209" s="79" t="b">
        <v>0</v>
      </c>
      <c r="AG209" s="79" t="s">
        <v>1751</v>
      </c>
      <c r="AH209" s="79"/>
      <c r="AI209" s="85" t="s">
        <v>1737</v>
      </c>
      <c r="AJ209" s="79" t="b">
        <v>0</v>
      </c>
      <c r="AK209" s="79">
        <v>0</v>
      </c>
      <c r="AL209" s="85" t="s">
        <v>1737</v>
      </c>
      <c r="AM209" s="79" t="s">
        <v>1773</v>
      </c>
      <c r="AN209" s="79" t="b">
        <v>0</v>
      </c>
      <c r="AO209" s="85" t="s">
        <v>1620</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3</v>
      </c>
      <c r="BC209" s="78" t="str">
        <f>REPLACE(INDEX(GroupVertices[Group],MATCH(Edges25[[#This Row],[Vertex 2]],GroupVertices[Vertex],0)),1,1,"")</f>
        <v>3</v>
      </c>
      <c r="BD209" s="48">
        <v>0</v>
      </c>
      <c r="BE209" s="49">
        <v>0</v>
      </c>
      <c r="BF209" s="48">
        <v>1</v>
      </c>
      <c r="BG209" s="49">
        <v>6.666666666666667</v>
      </c>
      <c r="BH209" s="48">
        <v>0</v>
      </c>
      <c r="BI209" s="49">
        <v>0</v>
      </c>
      <c r="BJ209" s="48">
        <v>14</v>
      </c>
      <c r="BK209" s="49">
        <v>93.33333333333333</v>
      </c>
      <c r="BL209" s="48">
        <v>15</v>
      </c>
    </row>
    <row r="210" spans="1:64" ht="15">
      <c r="A210" s="64" t="s">
        <v>395</v>
      </c>
      <c r="B210" s="64" t="s">
        <v>426</v>
      </c>
      <c r="C210" s="65"/>
      <c r="D210" s="66"/>
      <c r="E210" s="67"/>
      <c r="F210" s="68"/>
      <c r="G210" s="65"/>
      <c r="H210" s="69"/>
      <c r="I210" s="70"/>
      <c r="J210" s="70"/>
      <c r="K210" s="34" t="s">
        <v>65</v>
      </c>
      <c r="L210" s="77">
        <v>309</v>
      </c>
      <c r="M210" s="77"/>
      <c r="N210" s="72"/>
      <c r="O210" s="79" t="s">
        <v>506</v>
      </c>
      <c r="P210" s="81">
        <v>43784.9046875</v>
      </c>
      <c r="Q210" s="79" t="s">
        <v>608</v>
      </c>
      <c r="R210" s="79"/>
      <c r="S210" s="79"/>
      <c r="T210" s="79" t="s">
        <v>746</v>
      </c>
      <c r="U210" s="79"/>
      <c r="V210" s="82" t="s">
        <v>1050</v>
      </c>
      <c r="W210" s="81">
        <v>43784.9046875</v>
      </c>
      <c r="X210" s="82" t="s">
        <v>1311</v>
      </c>
      <c r="Y210" s="79"/>
      <c r="Z210" s="79"/>
      <c r="AA210" s="85" t="s">
        <v>1621</v>
      </c>
      <c r="AB210" s="79"/>
      <c r="AC210" s="79" t="b">
        <v>0</v>
      </c>
      <c r="AD210" s="79">
        <v>0</v>
      </c>
      <c r="AE210" s="85" t="s">
        <v>1737</v>
      </c>
      <c r="AF210" s="79" t="b">
        <v>0</v>
      </c>
      <c r="AG210" s="79" t="s">
        <v>1751</v>
      </c>
      <c r="AH210" s="79"/>
      <c r="AI210" s="85" t="s">
        <v>1737</v>
      </c>
      <c r="AJ210" s="79" t="b">
        <v>0</v>
      </c>
      <c r="AK210" s="79">
        <v>16</v>
      </c>
      <c r="AL210" s="85" t="s">
        <v>1674</v>
      </c>
      <c r="AM210" s="79" t="s">
        <v>1773</v>
      </c>
      <c r="AN210" s="79" t="b">
        <v>0</v>
      </c>
      <c r="AO210" s="85" t="s">
        <v>1674</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5</v>
      </c>
      <c r="BC210" s="78" t="str">
        <f>REPLACE(INDEX(GroupVertices[Group],MATCH(Edges25[[#This Row],[Vertex 2]],GroupVertices[Vertex],0)),1,1,"")</f>
        <v>5</v>
      </c>
      <c r="BD210" s="48">
        <v>0</v>
      </c>
      <c r="BE210" s="49">
        <v>0</v>
      </c>
      <c r="BF210" s="48">
        <v>0</v>
      </c>
      <c r="BG210" s="49">
        <v>0</v>
      </c>
      <c r="BH210" s="48">
        <v>0</v>
      </c>
      <c r="BI210" s="49">
        <v>0</v>
      </c>
      <c r="BJ210" s="48">
        <v>24</v>
      </c>
      <c r="BK210" s="49">
        <v>100</v>
      </c>
      <c r="BL210" s="48">
        <v>24</v>
      </c>
    </row>
    <row r="211" spans="1:64" ht="15">
      <c r="A211" s="64" t="s">
        <v>396</v>
      </c>
      <c r="B211" s="64" t="s">
        <v>495</v>
      </c>
      <c r="C211" s="65"/>
      <c r="D211" s="66"/>
      <c r="E211" s="67"/>
      <c r="F211" s="68"/>
      <c r="G211" s="65"/>
      <c r="H211" s="69"/>
      <c r="I211" s="70"/>
      <c r="J211" s="70"/>
      <c r="K211" s="34" t="s">
        <v>65</v>
      </c>
      <c r="L211" s="77">
        <v>310</v>
      </c>
      <c r="M211" s="77"/>
      <c r="N211" s="72"/>
      <c r="O211" s="79" t="s">
        <v>506</v>
      </c>
      <c r="P211" s="81">
        <v>43776.52407407408</v>
      </c>
      <c r="Q211" s="79" t="s">
        <v>610</v>
      </c>
      <c r="R211" s="79"/>
      <c r="S211" s="79"/>
      <c r="T211" s="79" t="s">
        <v>760</v>
      </c>
      <c r="U211" s="82" t="s">
        <v>861</v>
      </c>
      <c r="V211" s="82" t="s">
        <v>861</v>
      </c>
      <c r="W211" s="81">
        <v>43776.52407407408</v>
      </c>
      <c r="X211" s="82" t="s">
        <v>1312</v>
      </c>
      <c r="Y211" s="79"/>
      <c r="Z211" s="79"/>
      <c r="AA211" s="85" t="s">
        <v>1622</v>
      </c>
      <c r="AB211" s="79"/>
      <c r="AC211" s="79" t="b">
        <v>0</v>
      </c>
      <c r="AD211" s="79">
        <v>2</v>
      </c>
      <c r="AE211" s="85" t="s">
        <v>1737</v>
      </c>
      <c r="AF211" s="79" t="b">
        <v>0</v>
      </c>
      <c r="AG211" s="79" t="s">
        <v>1751</v>
      </c>
      <c r="AH211" s="79"/>
      <c r="AI211" s="85" t="s">
        <v>1737</v>
      </c>
      <c r="AJ211" s="79" t="b">
        <v>0</v>
      </c>
      <c r="AK211" s="79">
        <v>0</v>
      </c>
      <c r="AL211" s="85" t="s">
        <v>1737</v>
      </c>
      <c r="AM211" s="79" t="s">
        <v>1775</v>
      </c>
      <c r="AN211" s="79" t="b">
        <v>0</v>
      </c>
      <c r="AO211" s="85" t="s">
        <v>1622</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4</v>
      </c>
      <c r="BD211" s="48">
        <v>1</v>
      </c>
      <c r="BE211" s="49">
        <v>2.857142857142857</v>
      </c>
      <c r="BF211" s="48">
        <v>0</v>
      </c>
      <c r="BG211" s="49">
        <v>0</v>
      </c>
      <c r="BH211" s="48">
        <v>0</v>
      </c>
      <c r="BI211" s="49">
        <v>0</v>
      </c>
      <c r="BJ211" s="48">
        <v>34</v>
      </c>
      <c r="BK211" s="49">
        <v>97.14285714285714</v>
      </c>
      <c r="BL211" s="48">
        <v>35</v>
      </c>
    </row>
    <row r="212" spans="1:64" ht="15">
      <c r="A212" s="64" t="s">
        <v>396</v>
      </c>
      <c r="B212" s="64" t="s">
        <v>492</v>
      </c>
      <c r="C212" s="65"/>
      <c r="D212" s="66"/>
      <c r="E212" s="67"/>
      <c r="F212" s="68"/>
      <c r="G212" s="65"/>
      <c r="H212" s="69"/>
      <c r="I212" s="70"/>
      <c r="J212" s="70"/>
      <c r="K212" s="34" t="s">
        <v>65</v>
      </c>
      <c r="L212" s="77">
        <v>312</v>
      </c>
      <c r="M212" s="77"/>
      <c r="N212" s="72"/>
      <c r="O212" s="79" t="s">
        <v>506</v>
      </c>
      <c r="P212" s="81">
        <v>43784.90721064815</v>
      </c>
      <c r="Q212" s="79" t="s">
        <v>606</v>
      </c>
      <c r="R212" s="79"/>
      <c r="S212" s="79"/>
      <c r="T212" s="79" t="s">
        <v>746</v>
      </c>
      <c r="U212" s="79"/>
      <c r="V212" s="82" t="s">
        <v>1051</v>
      </c>
      <c r="W212" s="81">
        <v>43784.90721064815</v>
      </c>
      <c r="X212" s="82" t="s">
        <v>1313</v>
      </c>
      <c r="Y212" s="79"/>
      <c r="Z212" s="79"/>
      <c r="AA212" s="85" t="s">
        <v>1623</v>
      </c>
      <c r="AB212" s="79"/>
      <c r="AC212" s="79" t="b">
        <v>0</v>
      </c>
      <c r="AD212" s="79">
        <v>0</v>
      </c>
      <c r="AE212" s="85" t="s">
        <v>1737</v>
      </c>
      <c r="AF212" s="79" t="b">
        <v>0</v>
      </c>
      <c r="AG212" s="79" t="s">
        <v>1751</v>
      </c>
      <c r="AH212" s="79"/>
      <c r="AI212" s="85" t="s">
        <v>1737</v>
      </c>
      <c r="AJ212" s="79" t="b">
        <v>0</v>
      </c>
      <c r="AK212" s="79">
        <v>8</v>
      </c>
      <c r="AL212" s="85" t="s">
        <v>1653</v>
      </c>
      <c r="AM212" s="79" t="s">
        <v>1772</v>
      </c>
      <c r="AN212" s="79" t="b">
        <v>0</v>
      </c>
      <c r="AO212" s="85" t="s">
        <v>1653</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4</v>
      </c>
      <c r="BC212" s="78" t="str">
        <f>REPLACE(INDEX(GroupVertices[Group],MATCH(Edges25[[#This Row],[Vertex 2]],GroupVertices[Vertex],0)),1,1,"")</f>
        <v>4</v>
      </c>
      <c r="BD212" s="48">
        <v>0</v>
      </c>
      <c r="BE212" s="49">
        <v>0</v>
      </c>
      <c r="BF212" s="48">
        <v>2</v>
      </c>
      <c r="BG212" s="49">
        <v>10</v>
      </c>
      <c r="BH212" s="48">
        <v>0</v>
      </c>
      <c r="BI212" s="49">
        <v>0</v>
      </c>
      <c r="BJ212" s="48">
        <v>18</v>
      </c>
      <c r="BK212" s="49">
        <v>90</v>
      </c>
      <c r="BL212" s="48">
        <v>20</v>
      </c>
    </row>
    <row r="213" spans="1:64" ht="15">
      <c r="A213" s="64" t="s">
        <v>397</v>
      </c>
      <c r="B213" s="64" t="s">
        <v>426</v>
      </c>
      <c r="C213" s="65"/>
      <c r="D213" s="66"/>
      <c r="E213" s="67"/>
      <c r="F213" s="68"/>
      <c r="G213" s="65"/>
      <c r="H213" s="69"/>
      <c r="I213" s="70"/>
      <c r="J213" s="70"/>
      <c r="K213" s="34" t="s">
        <v>65</v>
      </c>
      <c r="L213" s="77">
        <v>314</v>
      </c>
      <c r="M213" s="77"/>
      <c r="N213" s="72"/>
      <c r="O213" s="79" t="s">
        <v>506</v>
      </c>
      <c r="P213" s="81">
        <v>43784.918912037036</v>
      </c>
      <c r="Q213" s="79" t="s">
        <v>608</v>
      </c>
      <c r="R213" s="79"/>
      <c r="S213" s="79"/>
      <c r="T213" s="79" t="s">
        <v>746</v>
      </c>
      <c r="U213" s="79"/>
      <c r="V213" s="82" t="s">
        <v>1052</v>
      </c>
      <c r="W213" s="81">
        <v>43784.918912037036</v>
      </c>
      <c r="X213" s="82" t="s">
        <v>1314</v>
      </c>
      <c r="Y213" s="79"/>
      <c r="Z213" s="79"/>
      <c r="AA213" s="85" t="s">
        <v>1624</v>
      </c>
      <c r="AB213" s="79"/>
      <c r="AC213" s="79" t="b">
        <v>0</v>
      </c>
      <c r="AD213" s="79">
        <v>0</v>
      </c>
      <c r="AE213" s="85" t="s">
        <v>1737</v>
      </c>
      <c r="AF213" s="79" t="b">
        <v>0</v>
      </c>
      <c r="AG213" s="79" t="s">
        <v>1751</v>
      </c>
      <c r="AH213" s="79"/>
      <c r="AI213" s="85" t="s">
        <v>1737</v>
      </c>
      <c r="AJ213" s="79" t="b">
        <v>0</v>
      </c>
      <c r="AK213" s="79">
        <v>16</v>
      </c>
      <c r="AL213" s="85" t="s">
        <v>1674</v>
      </c>
      <c r="AM213" s="79" t="s">
        <v>1780</v>
      </c>
      <c r="AN213" s="79" t="b">
        <v>0</v>
      </c>
      <c r="AO213" s="85" t="s">
        <v>1674</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5</v>
      </c>
      <c r="BC213" s="78" t="str">
        <f>REPLACE(INDEX(GroupVertices[Group],MATCH(Edges25[[#This Row],[Vertex 2]],GroupVertices[Vertex],0)),1,1,"")</f>
        <v>5</v>
      </c>
      <c r="BD213" s="48">
        <v>0</v>
      </c>
      <c r="BE213" s="49">
        <v>0</v>
      </c>
      <c r="BF213" s="48">
        <v>0</v>
      </c>
      <c r="BG213" s="49">
        <v>0</v>
      </c>
      <c r="BH213" s="48">
        <v>0</v>
      </c>
      <c r="BI213" s="49">
        <v>0</v>
      </c>
      <c r="BJ213" s="48">
        <v>24</v>
      </c>
      <c r="BK213" s="49">
        <v>100</v>
      </c>
      <c r="BL213" s="48">
        <v>24</v>
      </c>
    </row>
    <row r="214" spans="1:64" ht="15">
      <c r="A214" s="64" t="s">
        <v>398</v>
      </c>
      <c r="B214" s="64" t="s">
        <v>426</v>
      </c>
      <c r="C214" s="65"/>
      <c r="D214" s="66"/>
      <c r="E214" s="67"/>
      <c r="F214" s="68"/>
      <c r="G214" s="65"/>
      <c r="H214" s="69"/>
      <c r="I214" s="70"/>
      <c r="J214" s="70"/>
      <c r="K214" s="34" t="s">
        <v>65</v>
      </c>
      <c r="L214" s="77">
        <v>315</v>
      </c>
      <c r="M214" s="77"/>
      <c r="N214" s="72"/>
      <c r="O214" s="79" t="s">
        <v>506</v>
      </c>
      <c r="P214" s="81">
        <v>43784.91914351852</v>
      </c>
      <c r="Q214" s="79" t="s">
        <v>608</v>
      </c>
      <c r="R214" s="79"/>
      <c r="S214" s="79"/>
      <c r="T214" s="79" t="s">
        <v>746</v>
      </c>
      <c r="U214" s="79"/>
      <c r="V214" s="82" t="s">
        <v>1053</v>
      </c>
      <c r="W214" s="81">
        <v>43784.91914351852</v>
      </c>
      <c r="X214" s="82" t="s">
        <v>1315</v>
      </c>
      <c r="Y214" s="79"/>
      <c r="Z214" s="79"/>
      <c r="AA214" s="85" t="s">
        <v>1625</v>
      </c>
      <c r="AB214" s="79"/>
      <c r="AC214" s="79" t="b">
        <v>0</v>
      </c>
      <c r="AD214" s="79">
        <v>0</v>
      </c>
      <c r="AE214" s="85" t="s">
        <v>1737</v>
      </c>
      <c r="AF214" s="79" t="b">
        <v>0</v>
      </c>
      <c r="AG214" s="79" t="s">
        <v>1751</v>
      </c>
      <c r="AH214" s="79"/>
      <c r="AI214" s="85" t="s">
        <v>1737</v>
      </c>
      <c r="AJ214" s="79" t="b">
        <v>0</v>
      </c>
      <c r="AK214" s="79">
        <v>16</v>
      </c>
      <c r="AL214" s="85" t="s">
        <v>1674</v>
      </c>
      <c r="AM214" s="79" t="s">
        <v>1773</v>
      </c>
      <c r="AN214" s="79" t="b">
        <v>0</v>
      </c>
      <c r="AO214" s="85" t="s">
        <v>1674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5</v>
      </c>
      <c r="BC214" s="78" t="str">
        <f>REPLACE(INDEX(GroupVertices[Group],MATCH(Edges25[[#This Row],[Vertex 2]],GroupVertices[Vertex],0)),1,1,"")</f>
        <v>5</v>
      </c>
      <c r="BD214" s="48">
        <v>0</v>
      </c>
      <c r="BE214" s="49">
        <v>0</v>
      </c>
      <c r="BF214" s="48">
        <v>0</v>
      </c>
      <c r="BG214" s="49">
        <v>0</v>
      </c>
      <c r="BH214" s="48">
        <v>0</v>
      </c>
      <c r="BI214" s="49">
        <v>0</v>
      </c>
      <c r="BJ214" s="48">
        <v>24</v>
      </c>
      <c r="BK214" s="49">
        <v>100</v>
      </c>
      <c r="BL214" s="48">
        <v>24</v>
      </c>
    </row>
    <row r="215" spans="1:64" ht="15">
      <c r="A215" s="64" t="s">
        <v>399</v>
      </c>
      <c r="B215" s="64" t="s">
        <v>426</v>
      </c>
      <c r="C215" s="65"/>
      <c r="D215" s="66"/>
      <c r="E215" s="67"/>
      <c r="F215" s="68"/>
      <c r="G215" s="65"/>
      <c r="H215" s="69"/>
      <c r="I215" s="70"/>
      <c r="J215" s="70"/>
      <c r="K215" s="34" t="s">
        <v>65</v>
      </c>
      <c r="L215" s="77">
        <v>316</v>
      </c>
      <c r="M215" s="77"/>
      <c r="N215" s="72"/>
      <c r="O215" s="79" t="s">
        <v>506</v>
      </c>
      <c r="P215" s="81">
        <v>43784.91998842593</v>
      </c>
      <c r="Q215" s="79" t="s">
        <v>608</v>
      </c>
      <c r="R215" s="79"/>
      <c r="S215" s="79"/>
      <c r="T215" s="79" t="s">
        <v>746</v>
      </c>
      <c r="U215" s="79"/>
      <c r="V215" s="82" t="s">
        <v>894</v>
      </c>
      <c r="W215" s="81">
        <v>43784.91998842593</v>
      </c>
      <c r="X215" s="82" t="s">
        <v>1316</v>
      </c>
      <c r="Y215" s="79"/>
      <c r="Z215" s="79"/>
      <c r="AA215" s="85" t="s">
        <v>1626</v>
      </c>
      <c r="AB215" s="79"/>
      <c r="AC215" s="79" t="b">
        <v>0</v>
      </c>
      <c r="AD215" s="79">
        <v>0</v>
      </c>
      <c r="AE215" s="85" t="s">
        <v>1737</v>
      </c>
      <c r="AF215" s="79" t="b">
        <v>0</v>
      </c>
      <c r="AG215" s="79" t="s">
        <v>1751</v>
      </c>
      <c r="AH215" s="79"/>
      <c r="AI215" s="85" t="s">
        <v>1737</v>
      </c>
      <c r="AJ215" s="79" t="b">
        <v>0</v>
      </c>
      <c r="AK215" s="79">
        <v>16</v>
      </c>
      <c r="AL215" s="85" t="s">
        <v>1674</v>
      </c>
      <c r="AM215" s="79" t="s">
        <v>1772</v>
      </c>
      <c r="AN215" s="79" t="b">
        <v>0</v>
      </c>
      <c r="AO215" s="85" t="s">
        <v>1674</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5</v>
      </c>
      <c r="BC215" s="78" t="str">
        <f>REPLACE(INDEX(GroupVertices[Group],MATCH(Edges25[[#This Row],[Vertex 2]],GroupVertices[Vertex],0)),1,1,"")</f>
        <v>5</v>
      </c>
      <c r="BD215" s="48">
        <v>0</v>
      </c>
      <c r="BE215" s="49">
        <v>0</v>
      </c>
      <c r="BF215" s="48">
        <v>0</v>
      </c>
      <c r="BG215" s="49">
        <v>0</v>
      </c>
      <c r="BH215" s="48">
        <v>0</v>
      </c>
      <c r="BI215" s="49">
        <v>0</v>
      </c>
      <c r="BJ215" s="48">
        <v>24</v>
      </c>
      <c r="BK215" s="49">
        <v>100</v>
      </c>
      <c r="BL215" s="48">
        <v>24</v>
      </c>
    </row>
    <row r="216" spans="1:64" ht="15">
      <c r="A216" s="64" t="s">
        <v>400</v>
      </c>
      <c r="B216" s="64" t="s">
        <v>426</v>
      </c>
      <c r="C216" s="65"/>
      <c r="D216" s="66"/>
      <c r="E216" s="67"/>
      <c r="F216" s="68"/>
      <c r="G216" s="65"/>
      <c r="H216" s="69"/>
      <c r="I216" s="70"/>
      <c r="J216" s="70"/>
      <c r="K216" s="34" t="s">
        <v>65</v>
      </c>
      <c r="L216" s="77">
        <v>317</v>
      </c>
      <c r="M216" s="77"/>
      <c r="N216" s="72"/>
      <c r="O216" s="79" t="s">
        <v>506</v>
      </c>
      <c r="P216" s="81">
        <v>43784.92084490741</v>
      </c>
      <c r="Q216" s="79" t="s">
        <v>608</v>
      </c>
      <c r="R216" s="79"/>
      <c r="S216" s="79"/>
      <c r="T216" s="79" t="s">
        <v>746</v>
      </c>
      <c r="U216" s="79"/>
      <c r="V216" s="82" t="s">
        <v>1054</v>
      </c>
      <c r="W216" s="81">
        <v>43784.92084490741</v>
      </c>
      <c r="X216" s="82" t="s">
        <v>1317</v>
      </c>
      <c r="Y216" s="79"/>
      <c r="Z216" s="79"/>
      <c r="AA216" s="85" t="s">
        <v>1627</v>
      </c>
      <c r="AB216" s="79"/>
      <c r="AC216" s="79" t="b">
        <v>0</v>
      </c>
      <c r="AD216" s="79">
        <v>0</v>
      </c>
      <c r="AE216" s="85" t="s">
        <v>1737</v>
      </c>
      <c r="AF216" s="79" t="b">
        <v>0</v>
      </c>
      <c r="AG216" s="79" t="s">
        <v>1751</v>
      </c>
      <c r="AH216" s="79"/>
      <c r="AI216" s="85" t="s">
        <v>1737</v>
      </c>
      <c r="AJ216" s="79" t="b">
        <v>0</v>
      </c>
      <c r="AK216" s="79">
        <v>16</v>
      </c>
      <c r="AL216" s="85" t="s">
        <v>1674</v>
      </c>
      <c r="AM216" s="79" t="s">
        <v>1773</v>
      </c>
      <c r="AN216" s="79" t="b">
        <v>0</v>
      </c>
      <c r="AO216" s="85" t="s">
        <v>1674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5</v>
      </c>
      <c r="BC216" s="78" t="str">
        <f>REPLACE(INDEX(GroupVertices[Group],MATCH(Edges25[[#This Row],[Vertex 2]],GroupVertices[Vertex],0)),1,1,"")</f>
        <v>5</v>
      </c>
      <c r="BD216" s="48">
        <v>0</v>
      </c>
      <c r="BE216" s="49">
        <v>0</v>
      </c>
      <c r="BF216" s="48">
        <v>0</v>
      </c>
      <c r="BG216" s="49">
        <v>0</v>
      </c>
      <c r="BH216" s="48">
        <v>0</v>
      </c>
      <c r="BI216" s="49">
        <v>0</v>
      </c>
      <c r="BJ216" s="48">
        <v>24</v>
      </c>
      <c r="BK216" s="49">
        <v>100</v>
      </c>
      <c r="BL216" s="48">
        <v>24</v>
      </c>
    </row>
    <row r="217" spans="1:64" ht="15">
      <c r="A217" s="64" t="s">
        <v>401</v>
      </c>
      <c r="B217" s="64" t="s">
        <v>403</v>
      </c>
      <c r="C217" s="65"/>
      <c r="D217" s="66"/>
      <c r="E217" s="67"/>
      <c r="F217" s="68"/>
      <c r="G217" s="65"/>
      <c r="H217" s="69"/>
      <c r="I217" s="70"/>
      <c r="J217" s="70"/>
      <c r="K217" s="34" t="s">
        <v>65</v>
      </c>
      <c r="L217" s="77">
        <v>318</v>
      </c>
      <c r="M217" s="77"/>
      <c r="N217" s="72"/>
      <c r="O217" s="79" t="s">
        <v>506</v>
      </c>
      <c r="P217" s="81">
        <v>43784.92130787037</v>
      </c>
      <c r="Q217" s="79" t="s">
        <v>611</v>
      </c>
      <c r="R217" s="79"/>
      <c r="S217" s="79"/>
      <c r="T217" s="79"/>
      <c r="U217" s="79"/>
      <c r="V217" s="82" t="s">
        <v>1055</v>
      </c>
      <c r="W217" s="81">
        <v>43784.92130787037</v>
      </c>
      <c r="X217" s="82" t="s">
        <v>1318</v>
      </c>
      <c r="Y217" s="79"/>
      <c r="Z217" s="79"/>
      <c r="AA217" s="85" t="s">
        <v>1628</v>
      </c>
      <c r="AB217" s="79"/>
      <c r="AC217" s="79" t="b">
        <v>0</v>
      </c>
      <c r="AD217" s="79">
        <v>0</v>
      </c>
      <c r="AE217" s="85" t="s">
        <v>1737</v>
      </c>
      <c r="AF217" s="79" t="b">
        <v>1</v>
      </c>
      <c r="AG217" s="79" t="s">
        <v>1751</v>
      </c>
      <c r="AH217" s="79"/>
      <c r="AI217" s="85" t="s">
        <v>1761</v>
      </c>
      <c r="AJ217" s="79" t="b">
        <v>0</v>
      </c>
      <c r="AK217" s="79">
        <v>11</v>
      </c>
      <c r="AL217" s="85" t="s">
        <v>1630</v>
      </c>
      <c r="AM217" s="79" t="s">
        <v>1775</v>
      </c>
      <c r="AN217" s="79" t="b">
        <v>0</v>
      </c>
      <c r="AO217" s="85" t="s">
        <v>1630</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6</v>
      </c>
      <c r="BC217" s="78" t="str">
        <f>REPLACE(INDEX(GroupVertices[Group],MATCH(Edges25[[#This Row],[Vertex 2]],GroupVertices[Vertex],0)),1,1,"")</f>
        <v>6</v>
      </c>
      <c r="BD217" s="48">
        <v>1</v>
      </c>
      <c r="BE217" s="49">
        <v>4.166666666666667</v>
      </c>
      <c r="BF217" s="48">
        <v>0</v>
      </c>
      <c r="BG217" s="49">
        <v>0</v>
      </c>
      <c r="BH217" s="48">
        <v>0</v>
      </c>
      <c r="BI217" s="49">
        <v>0</v>
      </c>
      <c r="BJ217" s="48">
        <v>23</v>
      </c>
      <c r="BK217" s="49">
        <v>95.83333333333333</v>
      </c>
      <c r="BL217" s="48">
        <v>24</v>
      </c>
    </row>
    <row r="218" spans="1:64" ht="15">
      <c r="A218" s="64" t="s">
        <v>402</v>
      </c>
      <c r="B218" s="64" t="s">
        <v>426</v>
      </c>
      <c r="C218" s="65"/>
      <c r="D218" s="66"/>
      <c r="E218" s="67"/>
      <c r="F218" s="68"/>
      <c r="G218" s="65"/>
      <c r="H218" s="69"/>
      <c r="I218" s="70"/>
      <c r="J218" s="70"/>
      <c r="K218" s="34" t="s">
        <v>65</v>
      </c>
      <c r="L218" s="77">
        <v>319</v>
      </c>
      <c r="M218" s="77"/>
      <c r="N218" s="72"/>
      <c r="O218" s="79" t="s">
        <v>506</v>
      </c>
      <c r="P218" s="81">
        <v>43784.92146990741</v>
      </c>
      <c r="Q218" s="79" t="s">
        <v>608</v>
      </c>
      <c r="R218" s="79"/>
      <c r="S218" s="79"/>
      <c r="T218" s="79" t="s">
        <v>746</v>
      </c>
      <c r="U218" s="79"/>
      <c r="V218" s="82" t="s">
        <v>1056</v>
      </c>
      <c r="W218" s="81">
        <v>43784.92146990741</v>
      </c>
      <c r="X218" s="82" t="s">
        <v>1319</v>
      </c>
      <c r="Y218" s="79"/>
      <c r="Z218" s="79"/>
      <c r="AA218" s="85" t="s">
        <v>1629</v>
      </c>
      <c r="AB218" s="79"/>
      <c r="AC218" s="79" t="b">
        <v>0</v>
      </c>
      <c r="AD218" s="79">
        <v>0</v>
      </c>
      <c r="AE218" s="85" t="s">
        <v>1737</v>
      </c>
      <c r="AF218" s="79" t="b">
        <v>0</v>
      </c>
      <c r="AG218" s="79" t="s">
        <v>1751</v>
      </c>
      <c r="AH218" s="79"/>
      <c r="AI218" s="85" t="s">
        <v>1737</v>
      </c>
      <c r="AJ218" s="79" t="b">
        <v>0</v>
      </c>
      <c r="AK218" s="79">
        <v>16</v>
      </c>
      <c r="AL218" s="85" t="s">
        <v>1674</v>
      </c>
      <c r="AM218" s="79" t="s">
        <v>1772</v>
      </c>
      <c r="AN218" s="79" t="b">
        <v>0</v>
      </c>
      <c r="AO218" s="85" t="s">
        <v>1674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5</v>
      </c>
      <c r="BC218" s="78" t="str">
        <f>REPLACE(INDEX(GroupVertices[Group],MATCH(Edges25[[#This Row],[Vertex 2]],GroupVertices[Vertex],0)),1,1,"")</f>
        <v>5</v>
      </c>
      <c r="BD218" s="48">
        <v>0</v>
      </c>
      <c r="BE218" s="49">
        <v>0</v>
      </c>
      <c r="BF218" s="48">
        <v>0</v>
      </c>
      <c r="BG218" s="49">
        <v>0</v>
      </c>
      <c r="BH218" s="48">
        <v>0</v>
      </c>
      <c r="BI218" s="49">
        <v>0</v>
      </c>
      <c r="BJ218" s="48">
        <v>24</v>
      </c>
      <c r="BK218" s="49">
        <v>100</v>
      </c>
      <c r="BL218" s="48">
        <v>24</v>
      </c>
    </row>
    <row r="219" spans="1:64" ht="15">
      <c r="A219" s="64" t="s">
        <v>403</v>
      </c>
      <c r="B219" s="64" t="s">
        <v>403</v>
      </c>
      <c r="C219" s="65"/>
      <c r="D219" s="66"/>
      <c r="E219" s="67"/>
      <c r="F219" s="68"/>
      <c r="G219" s="65"/>
      <c r="H219" s="69"/>
      <c r="I219" s="70"/>
      <c r="J219" s="70"/>
      <c r="K219" s="34" t="s">
        <v>65</v>
      </c>
      <c r="L219" s="77">
        <v>320</v>
      </c>
      <c r="M219" s="77"/>
      <c r="N219" s="72"/>
      <c r="O219" s="79" t="s">
        <v>176</v>
      </c>
      <c r="P219" s="81">
        <v>43774.0209375</v>
      </c>
      <c r="Q219" s="79" t="s">
        <v>612</v>
      </c>
      <c r="R219" s="82" t="s">
        <v>707</v>
      </c>
      <c r="S219" s="79" t="s">
        <v>719</v>
      </c>
      <c r="T219" s="79" t="s">
        <v>807</v>
      </c>
      <c r="U219" s="79"/>
      <c r="V219" s="82" t="s">
        <v>1057</v>
      </c>
      <c r="W219" s="81">
        <v>43774.0209375</v>
      </c>
      <c r="X219" s="82" t="s">
        <v>1320</v>
      </c>
      <c r="Y219" s="79"/>
      <c r="Z219" s="79"/>
      <c r="AA219" s="85" t="s">
        <v>1630</v>
      </c>
      <c r="AB219" s="79"/>
      <c r="AC219" s="79" t="b">
        <v>0</v>
      </c>
      <c r="AD219" s="79">
        <v>36</v>
      </c>
      <c r="AE219" s="85" t="s">
        <v>1737</v>
      </c>
      <c r="AF219" s="79" t="b">
        <v>1</v>
      </c>
      <c r="AG219" s="79" t="s">
        <v>1751</v>
      </c>
      <c r="AH219" s="79"/>
      <c r="AI219" s="85" t="s">
        <v>1761</v>
      </c>
      <c r="AJ219" s="79" t="b">
        <v>0</v>
      </c>
      <c r="AK219" s="79">
        <v>11</v>
      </c>
      <c r="AL219" s="85" t="s">
        <v>1737</v>
      </c>
      <c r="AM219" s="79" t="s">
        <v>1772</v>
      </c>
      <c r="AN219" s="79" t="b">
        <v>0</v>
      </c>
      <c r="AO219" s="85" t="s">
        <v>1630</v>
      </c>
      <c r="AP219" s="79" t="s">
        <v>1804</v>
      </c>
      <c r="AQ219" s="79">
        <v>0</v>
      </c>
      <c r="AR219" s="79">
        <v>0</v>
      </c>
      <c r="AS219" s="79"/>
      <c r="AT219" s="79"/>
      <c r="AU219" s="79"/>
      <c r="AV219" s="79"/>
      <c r="AW219" s="79"/>
      <c r="AX219" s="79"/>
      <c r="AY219" s="79"/>
      <c r="AZ219" s="79"/>
      <c r="BA219">
        <v>8</v>
      </c>
      <c r="BB219" s="78" t="str">
        <f>REPLACE(INDEX(GroupVertices[Group],MATCH(Edges25[[#This Row],[Vertex 1]],GroupVertices[Vertex],0)),1,1,"")</f>
        <v>6</v>
      </c>
      <c r="BC219" s="78" t="str">
        <f>REPLACE(INDEX(GroupVertices[Group],MATCH(Edges25[[#This Row],[Vertex 2]],GroupVertices[Vertex],0)),1,1,"")</f>
        <v>6</v>
      </c>
      <c r="BD219" s="48">
        <v>2</v>
      </c>
      <c r="BE219" s="49">
        <v>5</v>
      </c>
      <c r="BF219" s="48">
        <v>0</v>
      </c>
      <c r="BG219" s="49">
        <v>0</v>
      </c>
      <c r="BH219" s="48">
        <v>0</v>
      </c>
      <c r="BI219" s="49">
        <v>0</v>
      </c>
      <c r="BJ219" s="48">
        <v>38</v>
      </c>
      <c r="BK219" s="49">
        <v>95</v>
      </c>
      <c r="BL219" s="48">
        <v>40</v>
      </c>
    </row>
    <row r="220" spans="1:64" ht="15">
      <c r="A220" s="64" t="s">
        <v>403</v>
      </c>
      <c r="B220" s="64" t="s">
        <v>403</v>
      </c>
      <c r="C220" s="65"/>
      <c r="D220" s="66"/>
      <c r="E220" s="67"/>
      <c r="F220" s="68"/>
      <c r="G220" s="65"/>
      <c r="H220" s="69"/>
      <c r="I220" s="70"/>
      <c r="J220" s="70"/>
      <c r="K220" s="34" t="s">
        <v>65</v>
      </c>
      <c r="L220" s="77">
        <v>321</v>
      </c>
      <c r="M220" s="77"/>
      <c r="N220" s="72"/>
      <c r="O220" s="79" t="s">
        <v>176</v>
      </c>
      <c r="P220" s="81">
        <v>43774.554930555554</v>
      </c>
      <c r="Q220" s="79" t="s">
        <v>508</v>
      </c>
      <c r="R220" s="79"/>
      <c r="S220" s="79"/>
      <c r="T220" s="79"/>
      <c r="U220" s="79"/>
      <c r="V220" s="82" t="s">
        <v>1057</v>
      </c>
      <c r="W220" s="81">
        <v>43774.554930555554</v>
      </c>
      <c r="X220" s="82" t="s">
        <v>1321</v>
      </c>
      <c r="Y220" s="79"/>
      <c r="Z220" s="79"/>
      <c r="AA220" s="85" t="s">
        <v>1631</v>
      </c>
      <c r="AB220" s="79"/>
      <c r="AC220" s="79" t="b">
        <v>0</v>
      </c>
      <c r="AD220" s="79">
        <v>0</v>
      </c>
      <c r="AE220" s="85" t="s">
        <v>1737</v>
      </c>
      <c r="AF220" s="79" t="b">
        <v>1</v>
      </c>
      <c r="AG220" s="79" t="s">
        <v>1751</v>
      </c>
      <c r="AH220" s="79"/>
      <c r="AI220" s="85" t="s">
        <v>1761</v>
      </c>
      <c r="AJ220" s="79" t="b">
        <v>0</v>
      </c>
      <c r="AK220" s="79">
        <v>10</v>
      </c>
      <c r="AL220" s="85" t="s">
        <v>1630</v>
      </c>
      <c r="AM220" s="79" t="s">
        <v>1772</v>
      </c>
      <c r="AN220" s="79" t="b">
        <v>0</v>
      </c>
      <c r="AO220" s="85" t="s">
        <v>1630</v>
      </c>
      <c r="AP220" s="79" t="s">
        <v>176</v>
      </c>
      <c r="AQ220" s="79">
        <v>0</v>
      </c>
      <c r="AR220" s="79">
        <v>0</v>
      </c>
      <c r="AS220" s="79"/>
      <c r="AT220" s="79"/>
      <c r="AU220" s="79"/>
      <c r="AV220" s="79"/>
      <c r="AW220" s="79"/>
      <c r="AX220" s="79"/>
      <c r="AY220" s="79"/>
      <c r="AZ220" s="79"/>
      <c r="BA220">
        <v>8</v>
      </c>
      <c r="BB220" s="78" t="str">
        <f>REPLACE(INDEX(GroupVertices[Group],MATCH(Edges25[[#This Row],[Vertex 1]],GroupVertices[Vertex],0)),1,1,"")</f>
        <v>6</v>
      </c>
      <c r="BC220" s="78" t="str">
        <f>REPLACE(INDEX(GroupVertices[Group],MATCH(Edges25[[#This Row],[Vertex 2]],GroupVertices[Vertex],0)),1,1,"")</f>
        <v>6</v>
      </c>
      <c r="BD220" s="48">
        <v>1</v>
      </c>
      <c r="BE220" s="49">
        <v>4.166666666666667</v>
      </c>
      <c r="BF220" s="48">
        <v>0</v>
      </c>
      <c r="BG220" s="49">
        <v>0</v>
      </c>
      <c r="BH220" s="48">
        <v>0</v>
      </c>
      <c r="BI220" s="49">
        <v>0</v>
      </c>
      <c r="BJ220" s="48">
        <v>23</v>
      </c>
      <c r="BK220" s="49">
        <v>95.83333333333333</v>
      </c>
      <c r="BL220" s="48">
        <v>24</v>
      </c>
    </row>
    <row r="221" spans="1:64" ht="15">
      <c r="A221" s="64" t="s">
        <v>403</v>
      </c>
      <c r="B221" s="64" t="s">
        <v>403</v>
      </c>
      <c r="C221" s="65"/>
      <c r="D221" s="66"/>
      <c r="E221" s="67"/>
      <c r="F221" s="68"/>
      <c r="G221" s="65"/>
      <c r="H221" s="69"/>
      <c r="I221" s="70"/>
      <c r="J221" s="70"/>
      <c r="K221" s="34" t="s">
        <v>65</v>
      </c>
      <c r="L221" s="77">
        <v>322</v>
      </c>
      <c r="M221" s="77"/>
      <c r="N221" s="72"/>
      <c r="O221" s="79" t="s">
        <v>176</v>
      </c>
      <c r="P221" s="81">
        <v>43775.749375</v>
      </c>
      <c r="Q221" s="79" t="s">
        <v>613</v>
      </c>
      <c r="R221" s="79"/>
      <c r="S221" s="79"/>
      <c r="T221" s="79" t="s">
        <v>746</v>
      </c>
      <c r="U221" s="82" t="s">
        <v>862</v>
      </c>
      <c r="V221" s="82" t="s">
        <v>862</v>
      </c>
      <c r="W221" s="81">
        <v>43775.749375</v>
      </c>
      <c r="X221" s="82" t="s">
        <v>1322</v>
      </c>
      <c r="Y221" s="79"/>
      <c r="Z221" s="79"/>
      <c r="AA221" s="85" t="s">
        <v>1632</v>
      </c>
      <c r="AB221" s="79"/>
      <c r="AC221" s="79" t="b">
        <v>0</v>
      </c>
      <c r="AD221" s="79">
        <v>19</v>
      </c>
      <c r="AE221" s="85" t="s">
        <v>1737</v>
      </c>
      <c r="AF221" s="79" t="b">
        <v>0</v>
      </c>
      <c r="AG221" s="79" t="s">
        <v>1751</v>
      </c>
      <c r="AH221" s="79"/>
      <c r="AI221" s="85" t="s">
        <v>1737</v>
      </c>
      <c r="AJ221" s="79" t="b">
        <v>0</v>
      </c>
      <c r="AK221" s="79">
        <v>2</v>
      </c>
      <c r="AL221" s="85" t="s">
        <v>1737</v>
      </c>
      <c r="AM221" s="79" t="s">
        <v>1775</v>
      </c>
      <c r="AN221" s="79" t="b">
        <v>0</v>
      </c>
      <c r="AO221" s="85" t="s">
        <v>1632</v>
      </c>
      <c r="AP221" s="79" t="s">
        <v>176</v>
      </c>
      <c r="AQ221" s="79">
        <v>0</v>
      </c>
      <c r="AR221" s="79">
        <v>0</v>
      </c>
      <c r="AS221" s="79"/>
      <c r="AT221" s="79"/>
      <c r="AU221" s="79"/>
      <c r="AV221" s="79"/>
      <c r="AW221" s="79"/>
      <c r="AX221" s="79"/>
      <c r="AY221" s="79"/>
      <c r="AZ221" s="79"/>
      <c r="BA221">
        <v>8</v>
      </c>
      <c r="BB221" s="78" t="str">
        <f>REPLACE(INDEX(GroupVertices[Group],MATCH(Edges25[[#This Row],[Vertex 1]],GroupVertices[Vertex],0)),1,1,"")</f>
        <v>6</v>
      </c>
      <c r="BC221" s="78" t="str">
        <f>REPLACE(INDEX(GroupVertices[Group],MATCH(Edges25[[#This Row],[Vertex 2]],GroupVertices[Vertex],0)),1,1,"")</f>
        <v>6</v>
      </c>
      <c r="BD221" s="48">
        <v>2</v>
      </c>
      <c r="BE221" s="49">
        <v>4.651162790697675</v>
      </c>
      <c r="BF221" s="48">
        <v>2</v>
      </c>
      <c r="BG221" s="49">
        <v>4.651162790697675</v>
      </c>
      <c r="BH221" s="48">
        <v>0</v>
      </c>
      <c r="BI221" s="49">
        <v>0</v>
      </c>
      <c r="BJ221" s="48">
        <v>39</v>
      </c>
      <c r="BK221" s="49">
        <v>90.69767441860465</v>
      </c>
      <c r="BL221" s="48">
        <v>43</v>
      </c>
    </row>
    <row r="222" spans="1:64" ht="15">
      <c r="A222" s="64" t="s">
        <v>403</v>
      </c>
      <c r="B222" s="64" t="s">
        <v>403</v>
      </c>
      <c r="C222" s="65"/>
      <c r="D222" s="66"/>
      <c r="E222" s="67"/>
      <c r="F222" s="68"/>
      <c r="G222" s="65"/>
      <c r="H222" s="69"/>
      <c r="I222" s="70"/>
      <c r="J222" s="70"/>
      <c r="K222" s="34" t="s">
        <v>65</v>
      </c>
      <c r="L222" s="77">
        <v>323</v>
      </c>
      <c r="M222" s="77"/>
      <c r="N222" s="72"/>
      <c r="O222" s="79" t="s">
        <v>176</v>
      </c>
      <c r="P222" s="81">
        <v>43776.768900462965</v>
      </c>
      <c r="Q222" s="79" t="s">
        <v>614</v>
      </c>
      <c r="R222" s="79"/>
      <c r="S222" s="79"/>
      <c r="T222" s="79" t="s">
        <v>746</v>
      </c>
      <c r="U222" s="79"/>
      <c r="V222" s="82" t="s">
        <v>1057</v>
      </c>
      <c r="W222" s="81">
        <v>43776.768900462965</v>
      </c>
      <c r="X222" s="82" t="s">
        <v>1323</v>
      </c>
      <c r="Y222" s="79"/>
      <c r="Z222" s="79"/>
      <c r="AA222" s="85" t="s">
        <v>1633</v>
      </c>
      <c r="AB222" s="85" t="s">
        <v>1734</v>
      </c>
      <c r="AC222" s="79" t="b">
        <v>0</v>
      </c>
      <c r="AD222" s="79">
        <v>15</v>
      </c>
      <c r="AE222" s="85" t="s">
        <v>1748</v>
      </c>
      <c r="AF222" s="79" t="b">
        <v>0</v>
      </c>
      <c r="AG222" s="79" t="s">
        <v>1751</v>
      </c>
      <c r="AH222" s="79"/>
      <c r="AI222" s="85" t="s">
        <v>1737</v>
      </c>
      <c r="AJ222" s="79" t="b">
        <v>0</v>
      </c>
      <c r="AK222" s="79">
        <v>3</v>
      </c>
      <c r="AL222" s="85" t="s">
        <v>1737</v>
      </c>
      <c r="AM222" s="79" t="s">
        <v>1775</v>
      </c>
      <c r="AN222" s="79" t="b">
        <v>0</v>
      </c>
      <c r="AO222" s="85" t="s">
        <v>1734</v>
      </c>
      <c r="AP222" s="79" t="s">
        <v>176</v>
      </c>
      <c r="AQ222" s="79">
        <v>0</v>
      </c>
      <c r="AR222" s="79">
        <v>0</v>
      </c>
      <c r="AS222" s="79"/>
      <c r="AT222" s="79"/>
      <c r="AU222" s="79"/>
      <c r="AV222" s="79"/>
      <c r="AW222" s="79"/>
      <c r="AX222" s="79"/>
      <c r="AY222" s="79"/>
      <c r="AZ222" s="79"/>
      <c r="BA222">
        <v>8</v>
      </c>
      <c r="BB222" s="78" t="str">
        <f>REPLACE(INDEX(GroupVertices[Group],MATCH(Edges25[[#This Row],[Vertex 1]],GroupVertices[Vertex],0)),1,1,"")</f>
        <v>6</v>
      </c>
      <c r="BC222" s="78" t="str">
        <f>REPLACE(INDEX(GroupVertices[Group],MATCH(Edges25[[#This Row],[Vertex 2]],GroupVertices[Vertex],0)),1,1,"")</f>
        <v>6</v>
      </c>
      <c r="BD222" s="48">
        <v>2</v>
      </c>
      <c r="BE222" s="49">
        <v>4.25531914893617</v>
      </c>
      <c r="BF222" s="48">
        <v>0</v>
      </c>
      <c r="BG222" s="49">
        <v>0</v>
      </c>
      <c r="BH222" s="48">
        <v>0</v>
      </c>
      <c r="BI222" s="49">
        <v>0</v>
      </c>
      <c r="BJ222" s="48">
        <v>45</v>
      </c>
      <c r="BK222" s="49">
        <v>95.74468085106383</v>
      </c>
      <c r="BL222" s="48">
        <v>47</v>
      </c>
    </row>
    <row r="223" spans="1:64" ht="15">
      <c r="A223" s="64" t="s">
        <v>403</v>
      </c>
      <c r="B223" s="64" t="s">
        <v>403</v>
      </c>
      <c r="C223" s="65"/>
      <c r="D223" s="66"/>
      <c r="E223" s="67"/>
      <c r="F223" s="68"/>
      <c r="G223" s="65"/>
      <c r="H223" s="69"/>
      <c r="I223" s="70"/>
      <c r="J223" s="70"/>
      <c r="K223" s="34" t="s">
        <v>65</v>
      </c>
      <c r="L223" s="77">
        <v>324</v>
      </c>
      <c r="M223" s="77"/>
      <c r="N223" s="72"/>
      <c r="O223" s="79" t="s">
        <v>176</v>
      </c>
      <c r="P223" s="81">
        <v>43780.88998842592</v>
      </c>
      <c r="Q223" s="79" t="s">
        <v>615</v>
      </c>
      <c r="R223" s="79"/>
      <c r="S223" s="79"/>
      <c r="T223" s="79" t="s">
        <v>746</v>
      </c>
      <c r="U223" s="79"/>
      <c r="V223" s="82" t="s">
        <v>1057</v>
      </c>
      <c r="W223" s="81">
        <v>43780.88998842592</v>
      </c>
      <c r="X223" s="82" t="s">
        <v>1324</v>
      </c>
      <c r="Y223" s="79"/>
      <c r="Z223" s="79"/>
      <c r="AA223" s="85" t="s">
        <v>1634</v>
      </c>
      <c r="AB223" s="79"/>
      <c r="AC223" s="79" t="b">
        <v>0</v>
      </c>
      <c r="AD223" s="79">
        <v>17</v>
      </c>
      <c r="AE223" s="85" t="s">
        <v>1737</v>
      </c>
      <c r="AF223" s="79" t="b">
        <v>0</v>
      </c>
      <c r="AG223" s="79" t="s">
        <v>1751</v>
      </c>
      <c r="AH223" s="79"/>
      <c r="AI223" s="85" t="s">
        <v>1737</v>
      </c>
      <c r="AJ223" s="79" t="b">
        <v>0</v>
      </c>
      <c r="AK223" s="79">
        <v>3</v>
      </c>
      <c r="AL223" s="85" t="s">
        <v>1737</v>
      </c>
      <c r="AM223" s="79" t="s">
        <v>1772</v>
      </c>
      <c r="AN223" s="79" t="b">
        <v>0</v>
      </c>
      <c r="AO223" s="85" t="s">
        <v>1634</v>
      </c>
      <c r="AP223" s="79" t="s">
        <v>176</v>
      </c>
      <c r="AQ223" s="79">
        <v>0</v>
      </c>
      <c r="AR223" s="79">
        <v>0</v>
      </c>
      <c r="AS223" s="79"/>
      <c r="AT223" s="79"/>
      <c r="AU223" s="79"/>
      <c r="AV223" s="79"/>
      <c r="AW223" s="79"/>
      <c r="AX223" s="79"/>
      <c r="AY223" s="79"/>
      <c r="AZ223" s="79"/>
      <c r="BA223">
        <v>8</v>
      </c>
      <c r="BB223" s="78" t="str">
        <f>REPLACE(INDEX(GroupVertices[Group],MATCH(Edges25[[#This Row],[Vertex 1]],GroupVertices[Vertex],0)),1,1,"")</f>
        <v>6</v>
      </c>
      <c r="BC223" s="78" t="str">
        <f>REPLACE(INDEX(GroupVertices[Group],MATCH(Edges25[[#This Row],[Vertex 2]],GroupVertices[Vertex],0)),1,1,"")</f>
        <v>6</v>
      </c>
      <c r="BD223" s="48">
        <v>1</v>
      </c>
      <c r="BE223" s="49">
        <v>2.3255813953488373</v>
      </c>
      <c r="BF223" s="48">
        <v>1</v>
      </c>
      <c r="BG223" s="49">
        <v>2.3255813953488373</v>
      </c>
      <c r="BH223" s="48">
        <v>0</v>
      </c>
      <c r="BI223" s="49">
        <v>0</v>
      </c>
      <c r="BJ223" s="48">
        <v>41</v>
      </c>
      <c r="BK223" s="49">
        <v>95.34883720930233</v>
      </c>
      <c r="BL223" s="48">
        <v>43</v>
      </c>
    </row>
    <row r="224" spans="1:64" ht="15">
      <c r="A224" s="64" t="s">
        <v>403</v>
      </c>
      <c r="B224" s="64" t="s">
        <v>403</v>
      </c>
      <c r="C224" s="65"/>
      <c r="D224" s="66"/>
      <c r="E224" s="67"/>
      <c r="F224" s="68"/>
      <c r="G224" s="65"/>
      <c r="H224" s="69"/>
      <c r="I224" s="70"/>
      <c r="J224" s="70"/>
      <c r="K224" s="34" t="s">
        <v>65</v>
      </c>
      <c r="L224" s="77">
        <v>325</v>
      </c>
      <c r="M224" s="77"/>
      <c r="N224" s="72"/>
      <c r="O224" s="79" t="s">
        <v>176</v>
      </c>
      <c r="P224" s="81">
        <v>43782.507060185184</v>
      </c>
      <c r="Q224" s="79" t="s">
        <v>616</v>
      </c>
      <c r="R224" s="79"/>
      <c r="S224" s="79"/>
      <c r="T224" s="79" t="s">
        <v>746</v>
      </c>
      <c r="U224" s="79"/>
      <c r="V224" s="82" t="s">
        <v>1057</v>
      </c>
      <c r="W224" s="81">
        <v>43782.507060185184</v>
      </c>
      <c r="X224" s="82" t="s">
        <v>1325</v>
      </c>
      <c r="Y224" s="79"/>
      <c r="Z224" s="79"/>
      <c r="AA224" s="85" t="s">
        <v>1635</v>
      </c>
      <c r="AB224" s="79"/>
      <c r="AC224" s="79" t="b">
        <v>0</v>
      </c>
      <c r="AD224" s="79">
        <v>16</v>
      </c>
      <c r="AE224" s="85" t="s">
        <v>1737</v>
      </c>
      <c r="AF224" s="79" t="b">
        <v>0</v>
      </c>
      <c r="AG224" s="79" t="s">
        <v>1751</v>
      </c>
      <c r="AH224" s="79"/>
      <c r="AI224" s="85" t="s">
        <v>1737</v>
      </c>
      <c r="AJ224" s="79" t="b">
        <v>0</v>
      </c>
      <c r="AK224" s="79">
        <v>0</v>
      </c>
      <c r="AL224" s="85" t="s">
        <v>1737</v>
      </c>
      <c r="AM224" s="79" t="s">
        <v>1772</v>
      </c>
      <c r="AN224" s="79" t="b">
        <v>0</v>
      </c>
      <c r="AO224" s="85" t="s">
        <v>1635</v>
      </c>
      <c r="AP224" s="79" t="s">
        <v>176</v>
      </c>
      <c r="AQ224" s="79">
        <v>0</v>
      </c>
      <c r="AR224" s="79">
        <v>0</v>
      </c>
      <c r="AS224" s="79"/>
      <c r="AT224" s="79"/>
      <c r="AU224" s="79"/>
      <c r="AV224" s="79"/>
      <c r="AW224" s="79"/>
      <c r="AX224" s="79"/>
      <c r="AY224" s="79"/>
      <c r="AZ224" s="79"/>
      <c r="BA224">
        <v>8</v>
      </c>
      <c r="BB224" s="78" t="str">
        <f>REPLACE(INDEX(GroupVertices[Group],MATCH(Edges25[[#This Row],[Vertex 1]],GroupVertices[Vertex],0)),1,1,"")</f>
        <v>6</v>
      </c>
      <c r="BC224" s="78" t="str">
        <f>REPLACE(INDEX(GroupVertices[Group],MATCH(Edges25[[#This Row],[Vertex 2]],GroupVertices[Vertex],0)),1,1,"")</f>
        <v>6</v>
      </c>
      <c r="BD224" s="48">
        <v>2</v>
      </c>
      <c r="BE224" s="49">
        <v>4.761904761904762</v>
      </c>
      <c r="BF224" s="48">
        <v>3</v>
      </c>
      <c r="BG224" s="49">
        <v>7.142857142857143</v>
      </c>
      <c r="BH224" s="48">
        <v>0</v>
      </c>
      <c r="BI224" s="49">
        <v>0</v>
      </c>
      <c r="BJ224" s="48">
        <v>37</v>
      </c>
      <c r="BK224" s="49">
        <v>88.0952380952381</v>
      </c>
      <c r="BL224" s="48">
        <v>42</v>
      </c>
    </row>
    <row r="225" spans="1:64" ht="15">
      <c r="A225" s="64" t="s">
        <v>403</v>
      </c>
      <c r="B225" s="64" t="s">
        <v>403</v>
      </c>
      <c r="C225" s="65"/>
      <c r="D225" s="66"/>
      <c r="E225" s="67"/>
      <c r="F225" s="68"/>
      <c r="G225" s="65"/>
      <c r="H225" s="69"/>
      <c r="I225" s="70"/>
      <c r="J225" s="70"/>
      <c r="K225" s="34" t="s">
        <v>65</v>
      </c>
      <c r="L225" s="77">
        <v>326</v>
      </c>
      <c r="M225" s="77"/>
      <c r="N225" s="72"/>
      <c r="O225" s="79" t="s">
        <v>176</v>
      </c>
      <c r="P225" s="81">
        <v>43784.69127314815</v>
      </c>
      <c r="Q225" s="79" t="s">
        <v>617</v>
      </c>
      <c r="R225" s="79"/>
      <c r="S225" s="79"/>
      <c r="T225" s="79" t="s">
        <v>746</v>
      </c>
      <c r="U225" s="82" t="s">
        <v>863</v>
      </c>
      <c r="V225" s="82" t="s">
        <v>863</v>
      </c>
      <c r="W225" s="81">
        <v>43784.69127314815</v>
      </c>
      <c r="X225" s="82" t="s">
        <v>1326</v>
      </c>
      <c r="Y225" s="79"/>
      <c r="Z225" s="79"/>
      <c r="AA225" s="85" t="s">
        <v>1636</v>
      </c>
      <c r="AB225" s="79"/>
      <c r="AC225" s="79" t="b">
        <v>0</v>
      </c>
      <c r="AD225" s="79">
        <v>2</v>
      </c>
      <c r="AE225" s="85" t="s">
        <v>1737</v>
      </c>
      <c r="AF225" s="79" t="b">
        <v>0</v>
      </c>
      <c r="AG225" s="79" t="s">
        <v>1751</v>
      </c>
      <c r="AH225" s="79"/>
      <c r="AI225" s="85" t="s">
        <v>1737</v>
      </c>
      <c r="AJ225" s="79" t="b">
        <v>0</v>
      </c>
      <c r="AK225" s="79">
        <v>0</v>
      </c>
      <c r="AL225" s="85" t="s">
        <v>1737</v>
      </c>
      <c r="AM225" s="79" t="s">
        <v>1772</v>
      </c>
      <c r="AN225" s="79" t="b">
        <v>0</v>
      </c>
      <c r="AO225" s="85" t="s">
        <v>1636</v>
      </c>
      <c r="AP225" s="79" t="s">
        <v>176</v>
      </c>
      <c r="AQ225" s="79">
        <v>0</v>
      </c>
      <c r="AR225" s="79">
        <v>0</v>
      </c>
      <c r="AS225" s="79"/>
      <c r="AT225" s="79"/>
      <c r="AU225" s="79"/>
      <c r="AV225" s="79"/>
      <c r="AW225" s="79"/>
      <c r="AX225" s="79"/>
      <c r="AY225" s="79"/>
      <c r="AZ225" s="79"/>
      <c r="BA225">
        <v>8</v>
      </c>
      <c r="BB225" s="78" t="str">
        <f>REPLACE(INDEX(GroupVertices[Group],MATCH(Edges25[[#This Row],[Vertex 1]],GroupVertices[Vertex],0)),1,1,"")</f>
        <v>6</v>
      </c>
      <c r="BC225" s="78" t="str">
        <f>REPLACE(INDEX(GroupVertices[Group],MATCH(Edges25[[#This Row],[Vertex 2]],GroupVertices[Vertex],0)),1,1,"")</f>
        <v>6</v>
      </c>
      <c r="BD225" s="48">
        <v>2</v>
      </c>
      <c r="BE225" s="49">
        <v>5.128205128205129</v>
      </c>
      <c r="BF225" s="48">
        <v>1</v>
      </c>
      <c r="BG225" s="49">
        <v>2.5641025641025643</v>
      </c>
      <c r="BH225" s="48">
        <v>0</v>
      </c>
      <c r="BI225" s="49">
        <v>0</v>
      </c>
      <c r="BJ225" s="48">
        <v>36</v>
      </c>
      <c r="BK225" s="49">
        <v>92.3076923076923</v>
      </c>
      <c r="BL225" s="48">
        <v>39</v>
      </c>
    </row>
    <row r="226" spans="1:64" ht="15">
      <c r="A226" s="64" t="s">
        <v>403</v>
      </c>
      <c r="B226" s="64" t="s">
        <v>403</v>
      </c>
      <c r="C226" s="65"/>
      <c r="D226" s="66"/>
      <c r="E226" s="67"/>
      <c r="F226" s="68"/>
      <c r="G226" s="65"/>
      <c r="H226" s="69"/>
      <c r="I226" s="70"/>
      <c r="J226" s="70"/>
      <c r="K226" s="34" t="s">
        <v>65</v>
      </c>
      <c r="L226" s="77">
        <v>327</v>
      </c>
      <c r="M226" s="77"/>
      <c r="N226" s="72"/>
      <c r="O226" s="79" t="s">
        <v>176</v>
      </c>
      <c r="P226" s="81">
        <v>43784.91951388889</v>
      </c>
      <c r="Q226" s="79" t="s">
        <v>611</v>
      </c>
      <c r="R226" s="79"/>
      <c r="S226" s="79"/>
      <c r="T226" s="79"/>
      <c r="U226" s="79"/>
      <c r="V226" s="82" t="s">
        <v>1057</v>
      </c>
      <c r="W226" s="81">
        <v>43784.91951388889</v>
      </c>
      <c r="X226" s="82" t="s">
        <v>1327</v>
      </c>
      <c r="Y226" s="79"/>
      <c r="Z226" s="79"/>
      <c r="AA226" s="85" t="s">
        <v>1637</v>
      </c>
      <c r="AB226" s="79"/>
      <c r="AC226" s="79" t="b">
        <v>0</v>
      </c>
      <c r="AD226" s="79">
        <v>0</v>
      </c>
      <c r="AE226" s="85" t="s">
        <v>1737</v>
      </c>
      <c r="AF226" s="79" t="b">
        <v>1</v>
      </c>
      <c r="AG226" s="79" t="s">
        <v>1751</v>
      </c>
      <c r="AH226" s="79"/>
      <c r="AI226" s="85" t="s">
        <v>1761</v>
      </c>
      <c r="AJ226" s="79" t="b">
        <v>0</v>
      </c>
      <c r="AK226" s="79">
        <v>11</v>
      </c>
      <c r="AL226" s="85" t="s">
        <v>1630</v>
      </c>
      <c r="AM226" s="79" t="s">
        <v>1772</v>
      </c>
      <c r="AN226" s="79" t="b">
        <v>0</v>
      </c>
      <c r="AO226" s="85" t="s">
        <v>1630</v>
      </c>
      <c r="AP226" s="79" t="s">
        <v>176</v>
      </c>
      <c r="AQ226" s="79">
        <v>0</v>
      </c>
      <c r="AR226" s="79">
        <v>0</v>
      </c>
      <c r="AS226" s="79"/>
      <c r="AT226" s="79"/>
      <c r="AU226" s="79"/>
      <c r="AV226" s="79"/>
      <c r="AW226" s="79"/>
      <c r="AX226" s="79"/>
      <c r="AY226" s="79"/>
      <c r="AZ226" s="79"/>
      <c r="BA226">
        <v>8</v>
      </c>
      <c r="BB226" s="78" t="str">
        <f>REPLACE(INDEX(GroupVertices[Group],MATCH(Edges25[[#This Row],[Vertex 1]],GroupVertices[Vertex],0)),1,1,"")</f>
        <v>6</v>
      </c>
      <c r="BC226" s="78" t="str">
        <f>REPLACE(INDEX(GroupVertices[Group],MATCH(Edges25[[#This Row],[Vertex 2]],GroupVertices[Vertex],0)),1,1,"")</f>
        <v>6</v>
      </c>
      <c r="BD226" s="48">
        <v>1</v>
      </c>
      <c r="BE226" s="49">
        <v>4.166666666666667</v>
      </c>
      <c r="BF226" s="48">
        <v>0</v>
      </c>
      <c r="BG226" s="49">
        <v>0</v>
      </c>
      <c r="BH226" s="48">
        <v>0</v>
      </c>
      <c r="BI226" s="49">
        <v>0</v>
      </c>
      <c r="BJ226" s="48">
        <v>23</v>
      </c>
      <c r="BK226" s="49">
        <v>95.83333333333333</v>
      </c>
      <c r="BL226" s="48">
        <v>24</v>
      </c>
    </row>
    <row r="227" spans="1:64" ht="15">
      <c r="A227" s="64" t="s">
        <v>404</v>
      </c>
      <c r="B227" s="64" t="s">
        <v>403</v>
      </c>
      <c r="C227" s="65"/>
      <c r="D227" s="66"/>
      <c r="E227" s="67"/>
      <c r="F227" s="68"/>
      <c r="G227" s="65"/>
      <c r="H227" s="69"/>
      <c r="I227" s="70"/>
      <c r="J227" s="70"/>
      <c r="K227" s="34" t="s">
        <v>65</v>
      </c>
      <c r="L227" s="77">
        <v>328</v>
      </c>
      <c r="M227" s="77"/>
      <c r="N227" s="72"/>
      <c r="O227" s="79" t="s">
        <v>506</v>
      </c>
      <c r="P227" s="81">
        <v>43784.927395833336</v>
      </c>
      <c r="Q227" s="79" t="s">
        <v>611</v>
      </c>
      <c r="R227" s="79"/>
      <c r="S227" s="79"/>
      <c r="T227" s="79"/>
      <c r="U227" s="79"/>
      <c r="V227" s="82" t="s">
        <v>1058</v>
      </c>
      <c r="W227" s="81">
        <v>43784.927395833336</v>
      </c>
      <c r="X227" s="82" t="s">
        <v>1328</v>
      </c>
      <c r="Y227" s="79"/>
      <c r="Z227" s="79"/>
      <c r="AA227" s="85" t="s">
        <v>1638</v>
      </c>
      <c r="AB227" s="79"/>
      <c r="AC227" s="79" t="b">
        <v>0</v>
      </c>
      <c r="AD227" s="79">
        <v>0</v>
      </c>
      <c r="AE227" s="85" t="s">
        <v>1737</v>
      </c>
      <c r="AF227" s="79" t="b">
        <v>1</v>
      </c>
      <c r="AG227" s="79" t="s">
        <v>1751</v>
      </c>
      <c r="AH227" s="79"/>
      <c r="AI227" s="85" t="s">
        <v>1761</v>
      </c>
      <c r="AJ227" s="79" t="b">
        <v>0</v>
      </c>
      <c r="AK227" s="79">
        <v>11</v>
      </c>
      <c r="AL227" s="85" t="s">
        <v>1630</v>
      </c>
      <c r="AM227" s="79" t="s">
        <v>1773</v>
      </c>
      <c r="AN227" s="79" t="b">
        <v>0</v>
      </c>
      <c r="AO227" s="85" t="s">
        <v>1630</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6</v>
      </c>
      <c r="BC227" s="78" t="str">
        <f>REPLACE(INDEX(GroupVertices[Group],MATCH(Edges25[[#This Row],[Vertex 2]],GroupVertices[Vertex],0)),1,1,"")</f>
        <v>6</v>
      </c>
      <c r="BD227" s="48">
        <v>1</v>
      </c>
      <c r="BE227" s="49">
        <v>4.166666666666667</v>
      </c>
      <c r="BF227" s="48">
        <v>0</v>
      </c>
      <c r="BG227" s="49">
        <v>0</v>
      </c>
      <c r="BH227" s="48">
        <v>0</v>
      </c>
      <c r="BI227" s="49">
        <v>0</v>
      </c>
      <c r="BJ227" s="48">
        <v>23</v>
      </c>
      <c r="BK227" s="49">
        <v>95.83333333333333</v>
      </c>
      <c r="BL227" s="48">
        <v>24</v>
      </c>
    </row>
    <row r="228" spans="1:64" ht="15">
      <c r="A228" s="64" t="s">
        <v>405</v>
      </c>
      <c r="B228" s="64" t="s">
        <v>493</v>
      </c>
      <c r="C228" s="65"/>
      <c r="D228" s="66"/>
      <c r="E228" s="67"/>
      <c r="F228" s="68"/>
      <c r="G228" s="65"/>
      <c r="H228" s="69"/>
      <c r="I228" s="70"/>
      <c r="J228" s="70"/>
      <c r="K228" s="34" t="s">
        <v>65</v>
      </c>
      <c r="L228" s="77">
        <v>329</v>
      </c>
      <c r="M228" s="77"/>
      <c r="N228" s="72"/>
      <c r="O228" s="79" t="s">
        <v>506</v>
      </c>
      <c r="P228" s="81">
        <v>43784.927708333336</v>
      </c>
      <c r="Q228" s="79" t="s">
        <v>607</v>
      </c>
      <c r="R228" s="79"/>
      <c r="S228" s="79"/>
      <c r="T228" s="79"/>
      <c r="U228" s="79"/>
      <c r="V228" s="82" t="s">
        <v>1059</v>
      </c>
      <c r="W228" s="81">
        <v>43784.927708333336</v>
      </c>
      <c r="X228" s="82" t="s">
        <v>1329</v>
      </c>
      <c r="Y228" s="79"/>
      <c r="Z228" s="79"/>
      <c r="AA228" s="85" t="s">
        <v>1639</v>
      </c>
      <c r="AB228" s="79"/>
      <c r="AC228" s="79" t="b">
        <v>0</v>
      </c>
      <c r="AD228" s="79">
        <v>0</v>
      </c>
      <c r="AE228" s="85" t="s">
        <v>1737</v>
      </c>
      <c r="AF228" s="79" t="b">
        <v>1</v>
      </c>
      <c r="AG228" s="79" t="s">
        <v>1751</v>
      </c>
      <c r="AH228" s="79"/>
      <c r="AI228" s="85" t="s">
        <v>1770</v>
      </c>
      <c r="AJ228" s="79" t="b">
        <v>0</v>
      </c>
      <c r="AK228" s="79">
        <v>42</v>
      </c>
      <c r="AL228" s="85" t="s">
        <v>1682</v>
      </c>
      <c r="AM228" s="79" t="s">
        <v>1773</v>
      </c>
      <c r="AN228" s="79" t="b">
        <v>0</v>
      </c>
      <c r="AO228" s="85" t="s">
        <v>1682</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v>
      </c>
      <c r="BD228" s="48"/>
      <c r="BE228" s="49"/>
      <c r="BF228" s="48"/>
      <c r="BG228" s="49"/>
      <c r="BH228" s="48"/>
      <c r="BI228" s="49"/>
      <c r="BJ228" s="48"/>
      <c r="BK228" s="49"/>
      <c r="BL228" s="48"/>
    </row>
    <row r="229" spans="1:64" ht="15">
      <c r="A229" s="64" t="s">
        <v>406</v>
      </c>
      <c r="B229" s="64" t="s">
        <v>493</v>
      </c>
      <c r="C229" s="65"/>
      <c r="D229" s="66"/>
      <c r="E229" s="67"/>
      <c r="F229" s="68"/>
      <c r="G229" s="65"/>
      <c r="H229" s="69"/>
      <c r="I229" s="70"/>
      <c r="J229" s="70"/>
      <c r="K229" s="34" t="s">
        <v>65</v>
      </c>
      <c r="L229" s="77">
        <v>332</v>
      </c>
      <c r="M229" s="77"/>
      <c r="N229" s="72"/>
      <c r="O229" s="79" t="s">
        <v>506</v>
      </c>
      <c r="P229" s="81">
        <v>43784.92787037037</v>
      </c>
      <c r="Q229" s="79" t="s">
        <v>607</v>
      </c>
      <c r="R229" s="79"/>
      <c r="S229" s="79"/>
      <c r="T229" s="79"/>
      <c r="U229" s="79"/>
      <c r="V229" s="82" t="s">
        <v>1060</v>
      </c>
      <c r="W229" s="81">
        <v>43784.92787037037</v>
      </c>
      <c r="X229" s="82" t="s">
        <v>1330</v>
      </c>
      <c r="Y229" s="79"/>
      <c r="Z229" s="79"/>
      <c r="AA229" s="85" t="s">
        <v>1640</v>
      </c>
      <c r="AB229" s="79"/>
      <c r="AC229" s="79" t="b">
        <v>0</v>
      </c>
      <c r="AD229" s="79">
        <v>0</v>
      </c>
      <c r="AE229" s="85" t="s">
        <v>1737</v>
      </c>
      <c r="AF229" s="79" t="b">
        <v>1</v>
      </c>
      <c r="AG229" s="79" t="s">
        <v>1751</v>
      </c>
      <c r="AH229" s="79"/>
      <c r="AI229" s="85" t="s">
        <v>1770</v>
      </c>
      <c r="AJ229" s="79" t="b">
        <v>0</v>
      </c>
      <c r="AK229" s="79">
        <v>42</v>
      </c>
      <c r="AL229" s="85" t="s">
        <v>1682</v>
      </c>
      <c r="AM229" s="79" t="s">
        <v>1772</v>
      </c>
      <c r="AN229" s="79" t="b">
        <v>0</v>
      </c>
      <c r="AO229" s="85" t="s">
        <v>1682</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c r="BE229" s="49"/>
      <c r="BF229" s="48"/>
      <c r="BG229" s="49"/>
      <c r="BH229" s="48"/>
      <c r="BI229" s="49"/>
      <c r="BJ229" s="48"/>
      <c r="BK229" s="49"/>
      <c r="BL229" s="48"/>
    </row>
    <row r="230" spans="1:64" ht="15">
      <c r="A230" s="64" t="s">
        <v>407</v>
      </c>
      <c r="B230" s="64" t="s">
        <v>493</v>
      </c>
      <c r="C230" s="65"/>
      <c r="D230" s="66"/>
      <c r="E230" s="67"/>
      <c r="F230" s="68"/>
      <c r="G230" s="65"/>
      <c r="H230" s="69"/>
      <c r="I230" s="70"/>
      <c r="J230" s="70"/>
      <c r="K230" s="34" t="s">
        <v>65</v>
      </c>
      <c r="L230" s="77">
        <v>335</v>
      </c>
      <c r="M230" s="77"/>
      <c r="N230" s="72"/>
      <c r="O230" s="79" t="s">
        <v>506</v>
      </c>
      <c r="P230" s="81">
        <v>43784.935590277775</v>
      </c>
      <c r="Q230" s="79" t="s">
        <v>607</v>
      </c>
      <c r="R230" s="79"/>
      <c r="S230" s="79"/>
      <c r="T230" s="79"/>
      <c r="U230" s="79"/>
      <c r="V230" s="82" t="s">
        <v>1061</v>
      </c>
      <c r="W230" s="81">
        <v>43784.935590277775</v>
      </c>
      <c r="X230" s="82" t="s">
        <v>1331</v>
      </c>
      <c r="Y230" s="79"/>
      <c r="Z230" s="79"/>
      <c r="AA230" s="85" t="s">
        <v>1641</v>
      </c>
      <c r="AB230" s="79"/>
      <c r="AC230" s="79" t="b">
        <v>0</v>
      </c>
      <c r="AD230" s="79">
        <v>0</v>
      </c>
      <c r="AE230" s="85" t="s">
        <v>1737</v>
      </c>
      <c r="AF230" s="79" t="b">
        <v>1</v>
      </c>
      <c r="AG230" s="79" t="s">
        <v>1751</v>
      </c>
      <c r="AH230" s="79"/>
      <c r="AI230" s="85" t="s">
        <v>1770</v>
      </c>
      <c r="AJ230" s="79" t="b">
        <v>0</v>
      </c>
      <c r="AK230" s="79">
        <v>42</v>
      </c>
      <c r="AL230" s="85" t="s">
        <v>1682</v>
      </c>
      <c r="AM230" s="79" t="s">
        <v>1775</v>
      </c>
      <c r="AN230" s="79" t="b">
        <v>0</v>
      </c>
      <c r="AO230" s="85" t="s">
        <v>1682</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1</v>
      </c>
      <c r="BC230" s="78" t="str">
        <f>REPLACE(INDEX(GroupVertices[Group],MATCH(Edges25[[#This Row],[Vertex 2]],GroupVertices[Vertex],0)),1,1,"")</f>
        <v>1</v>
      </c>
      <c r="BD230" s="48"/>
      <c r="BE230" s="49"/>
      <c r="BF230" s="48"/>
      <c r="BG230" s="49"/>
      <c r="BH230" s="48"/>
      <c r="BI230" s="49"/>
      <c r="BJ230" s="48"/>
      <c r="BK230" s="49"/>
      <c r="BL230" s="48"/>
    </row>
    <row r="231" spans="1:64" ht="15">
      <c r="A231" s="64" t="s">
        <v>408</v>
      </c>
      <c r="B231" s="64" t="s">
        <v>408</v>
      </c>
      <c r="C231" s="65"/>
      <c r="D231" s="66"/>
      <c r="E231" s="67"/>
      <c r="F231" s="68"/>
      <c r="G231" s="65"/>
      <c r="H231" s="69"/>
      <c r="I231" s="70"/>
      <c r="J231" s="70"/>
      <c r="K231" s="34" t="s">
        <v>65</v>
      </c>
      <c r="L231" s="77">
        <v>338</v>
      </c>
      <c r="M231" s="77"/>
      <c r="N231" s="72"/>
      <c r="O231" s="79" t="s">
        <v>176</v>
      </c>
      <c r="P231" s="81">
        <v>43784.772511574076</v>
      </c>
      <c r="Q231" s="79" t="s">
        <v>618</v>
      </c>
      <c r="R231" s="82" t="s">
        <v>708</v>
      </c>
      <c r="S231" s="79" t="s">
        <v>722</v>
      </c>
      <c r="T231" s="79" t="s">
        <v>808</v>
      </c>
      <c r="U231" s="82" t="s">
        <v>864</v>
      </c>
      <c r="V231" s="82" t="s">
        <v>864</v>
      </c>
      <c r="W231" s="81">
        <v>43784.772511574076</v>
      </c>
      <c r="X231" s="82" t="s">
        <v>1332</v>
      </c>
      <c r="Y231" s="79"/>
      <c r="Z231" s="79"/>
      <c r="AA231" s="85" t="s">
        <v>1642</v>
      </c>
      <c r="AB231" s="79"/>
      <c r="AC231" s="79" t="b">
        <v>0</v>
      </c>
      <c r="AD231" s="79">
        <v>1</v>
      </c>
      <c r="AE231" s="85" t="s">
        <v>1737</v>
      </c>
      <c r="AF231" s="79" t="b">
        <v>0</v>
      </c>
      <c r="AG231" s="79" t="s">
        <v>1758</v>
      </c>
      <c r="AH231" s="79"/>
      <c r="AI231" s="85" t="s">
        <v>1737</v>
      </c>
      <c r="AJ231" s="79" t="b">
        <v>0</v>
      </c>
      <c r="AK231" s="79">
        <v>1</v>
      </c>
      <c r="AL231" s="85" t="s">
        <v>1737</v>
      </c>
      <c r="AM231" s="79" t="s">
        <v>1779</v>
      </c>
      <c r="AN231" s="79" t="b">
        <v>0</v>
      </c>
      <c r="AO231" s="85" t="s">
        <v>1642</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31</v>
      </c>
      <c r="BC231" s="78" t="str">
        <f>REPLACE(INDEX(GroupVertices[Group],MATCH(Edges25[[#This Row],[Vertex 2]],GroupVertices[Vertex],0)),1,1,"")</f>
        <v>31</v>
      </c>
      <c r="BD231" s="48">
        <v>0</v>
      </c>
      <c r="BE231" s="49">
        <v>0</v>
      </c>
      <c r="BF231" s="48">
        <v>1</v>
      </c>
      <c r="BG231" s="49">
        <v>5</v>
      </c>
      <c r="BH231" s="48">
        <v>0</v>
      </c>
      <c r="BI231" s="49">
        <v>0</v>
      </c>
      <c r="BJ231" s="48">
        <v>19</v>
      </c>
      <c r="BK231" s="49">
        <v>95</v>
      </c>
      <c r="BL231" s="48">
        <v>20</v>
      </c>
    </row>
    <row r="232" spans="1:64" ht="15">
      <c r="A232" s="64" t="s">
        <v>409</v>
      </c>
      <c r="B232" s="64" t="s">
        <v>408</v>
      </c>
      <c r="C232" s="65"/>
      <c r="D232" s="66"/>
      <c r="E232" s="67"/>
      <c r="F232" s="68"/>
      <c r="G232" s="65"/>
      <c r="H232" s="69"/>
      <c r="I232" s="70"/>
      <c r="J232" s="70"/>
      <c r="K232" s="34" t="s">
        <v>65</v>
      </c>
      <c r="L232" s="77">
        <v>339</v>
      </c>
      <c r="M232" s="77"/>
      <c r="N232" s="72"/>
      <c r="O232" s="79" t="s">
        <v>506</v>
      </c>
      <c r="P232" s="81">
        <v>43784.94188657407</v>
      </c>
      <c r="Q232" s="79" t="s">
        <v>619</v>
      </c>
      <c r="R232" s="79"/>
      <c r="S232" s="79"/>
      <c r="T232" s="79" t="s">
        <v>808</v>
      </c>
      <c r="U232" s="79"/>
      <c r="V232" s="82" t="s">
        <v>1062</v>
      </c>
      <c r="W232" s="81">
        <v>43784.94188657407</v>
      </c>
      <c r="X232" s="82" t="s">
        <v>1333</v>
      </c>
      <c r="Y232" s="79"/>
      <c r="Z232" s="79"/>
      <c r="AA232" s="85" t="s">
        <v>1643</v>
      </c>
      <c r="AB232" s="79"/>
      <c r="AC232" s="79" t="b">
        <v>0</v>
      </c>
      <c r="AD232" s="79">
        <v>0</v>
      </c>
      <c r="AE232" s="85" t="s">
        <v>1737</v>
      </c>
      <c r="AF232" s="79" t="b">
        <v>0</v>
      </c>
      <c r="AG232" s="79" t="s">
        <v>1758</v>
      </c>
      <c r="AH232" s="79"/>
      <c r="AI232" s="85" t="s">
        <v>1737</v>
      </c>
      <c r="AJ232" s="79" t="b">
        <v>0</v>
      </c>
      <c r="AK232" s="79">
        <v>1</v>
      </c>
      <c r="AL232" s="85" t="s">
        <v>1642</v>
      </c>
      <c r="AM232" s="79" t="s">
        <v>1772</v>
      </c>
      <c r="AN232" s="79" t="b">
        <v>0</v>
      </c>
      <c r="AO232" s="85" t="s">
        <v>1642</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31</v>
      </c>
      <c r="BC232" s="78" t="str">
        <f>REPLACE(INDEX(GroupVertices[Group],MATCH(Edges25[[#This Row],[Vertex 2]],GroupVertices[Vertex],0)),1,1,"")</f>
        <v>31</v>
      </c>
      <c r="BD232" s="48">
        <v>0</v>
      </c>
      <c r="BE232" s="49">
        <v>0</v>
      </c>
      <c r="BF232" s="48">
        <v>1</v>
      </c>
      <c r="BG232" s="49">
        <v>4.545454545454546</v>
      </c>
      <c r="BH232" s="48">
        <v>0</v>
      </c>
      <c r="BI232" s="49">
        <v>0</v>
      </c>
      <c r="BJ232" s="48">
        <v>21</v>
      </c>
      <c r="BK232" s="49">
        <v>95.45454545454545</v>
      </c>
      <c r="BL232" s="48">
        <v>22</v>
      </c>
    </row>
    <row r="233" spans="1:64" ht="15">
      <c r="A233" s="64" t="s">
        <v>409</v>
      </c>
      <c r="B233" s="64" t="s">
        <v>409</v>
      </c>
      <c r="C233" s="65"/>
      <c r="D233" s="66"/>
      <c r="E233" s="67"/>
      <c r="F233" s="68"/>
      <c r="G233" s="65"/>
      <c r="H233" s="69"/>
      <c r="I233" s="70"/>
      <c r="J233" s="70"/>
      <c r="K233" s="34" t="s">
        <v>65</v>
      </c>
      <c r="L233" s="77">
        <v>340</v>
      </c>
      <c r="M233" s="77"/>
      <c r="N233" s="72"/>
      <c r="O233" s="79" t="s">
        <v>176</v>
      </c>
      <c r="P233" s="81">
        <v>43777.50377314815</v>
      </c>
      <c r="Q233" s="79" t="s">
        <v>620</v>
      </c>
      <c r="R233" s="82" t="s">
        <v>709</v>
      </c>
      <c r="S233" s="79" t="s">
        <v>722</v>
      </c>
      <c r="T233" s="79" t="s">
        <v>808</v>
      </c>
      <c r="U233" s="82" t="s">
        <v>865</v>
      </c>
      <c r="V233" s="82" t="s">
        <v>865</v>
      </c>
      <c r="W233" s="81">
        <v>43777.50377314815</v>
      </c>
      <c r="X233" s="82" t="s">
        <v>1334</v>
      </c>
      <c r="Y233" s="79"/>
      <c r="Z233" s="79"/>
      <c r="AA233" s="85" t="s">
        <v>1644</v>
      </c>
      <c r="AB233" s="79"/>
      <c r="AC233" s="79" t="b">
        <v>0</v>
      </c>
      <c r="AD233" s="79">
        <v>0</v>
      </c>
      <c r="AE233" s="85" t="s">
        <v>1737</v>
      </c>
      <c r="AF233" s="79" t="b">
        <v>0</v>
      </c>
      <c r="AG233" s="79" t="s">
        <v>1758</v>
      </c>
      <c r="AH233" s="79"/>
      <c r="AI233" s="85" t="s">
        <v>1737</v>
      </c>
      <c r="AJ233" s="79" t="b">
        <v>0</v>
      </c>
      <c r="AK233" s="79">
        <v>0</v>
      </c>
      <c r="AL233" s="85" t="s">
        <v>1737</v>
      </c>
      <c r="AM233" s="79" t="s">
        <v>1779</v>
      </c>
      <c r="AN233" s="79" t="b">
        <v>0</v>
      </c>
      <c r="AO233" s="85" t="s">
        <v>1644</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31</v>
      </c>
      <c r="BC233" s="78" t="str">
        <f>REPLACE(INDEX(GroupVertices[Group],MATCH(Edges25[[#This Row],[Vertex 2]],GroupVertices[Vertex],0)),1,1,"")</f>
        <v>31</v>
      </c>
      <c r="BD233" s="48">
        <v>0</v>
      </c>
      <c r="BE233" s="49">
        <v>0</v>
      </c>
      <c r="BF233" s="48">
        <v>1</v>
      </c>
      <c r="BG233" s="49">
        <v>4.545454545454546</v>
      </c>
      <c r="BH233" s="48">
        <v>0</v>
      </c>
      <c r="BI233" s="49">
        <v>0</v>
      </c>
      <c r="BJ233" s="48">
        <v>21</v>
      </c>
      <c r="BK233" s="49">
        <v>95.45454545454545</v>
      </c>
      <c r="BL233" s="48">
        <v>22</v>
      </c>
    </row>
    <row r="234" spans="1:64" ht="15">
      <c r="A234" s="64" t="s">
        <v>410</v>
      </c>
      <c r="B234" s="64" t="s">
        <v>426</v>
      </c>
      <c r="C234" s="65"/>
      <c r="D234" s="66"/>
      <c r="E234" s="67"/>
      <c r="F234" s="68"/>
      <c r="G234" s="65"/>
      <c r="H234" s="69"/>
      <c r="I234" s="70"/>
      <c r="J234" s="70"/>
      <c r="K234" s="34" t="s">
        <v>65</v>
      </c>
      <c r="L234" s="77">
        <v>341</v>
      </c>
      <c r="M234" s="77"/>
      <c r="N234" s="72"/>
      <c r="O234" s="79" t="s">
        <v>506</v>
      </c>
      <c r="P234" s="81">
        <v>43784.94488425926</v>
      </c>
      <c r="Q234" s="79" t="s">
        <v>608</v>
      </c>
      <c r="R234" s="79"/>
      <c r="S234" s="79"/>
      <c r="T234" s="79" t="s">
        <v>746</v>
      </c>
      <c r="U234" s="79"/>
      <c r="V234" s="82" t="s">
        <v>1063</v>
      </c>
      <c r="W234" s="81">
        <v>43784.94488425926</v>
      </c>
      <c r="X234" s="82" t="s">
        <v>1335</v>
      </c>
      <c r="Y234" s="79"/>
      <c r="Z234" s="79"/>
      <c r="AA234" s="85" t="s">
        <v>1645</v>
      </c>
      <c r="AB234" s="79"/>
      <c r="AC234" s="79" t="b">
        <v>0</v>
      </c>
      <c r="AD234" s="79">
        <v>0</v>
      </c>
      <c r="AE234" s="85" t="s">
        <v>1737</v>
      </c>
      <c r="AF234" s="79" t="b">
        <v>0</v>
      </c>
      <c r="AG234" s="79" t="s">
        <v>1751</v>
      </c>
      <c r="AH234" s="79"/>
      <c r="AI234" s="85" t="s">
        <v>1737</v>
      </c>
      <c r="AJ234" s="79" t="b">
        <v>0</v>
      </c>
      <c r="AK234" s="79">
        <v>16</v>
      </c>
      <c r="AL234" s="85" t="s">
        <v>1674</v>
      </c>
      <c r="AM234" s="79" t="s">
        <v>1775</v>
      </c>
      <c r="AN234" s="79" t="b">
        <v>0</v>
      </c>
      <c r="AO234" s="85" t="s">
        <v>1674</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5</v>
      </c>
      <c r="BC234" s="78" t="str">
        <f>REPLACE(INDEX(GroupVertices[Group],MATCH(Edges25[[#This Row],[Vertex 2]],GroupVertices[Vertex],0)),1,1,"")</f>
        <v>5</v>
      </c>
      <c r="BD234" s="48">
        <v>0</v>
      </c>
      <c r="BE234" s="49">
        <v>0</v>
      </c>
      <c r="BF234" s="48">
        <v>0</v>
      </c>
      <c r="BG234" s="49">
        <v>0</v>
      </c>
      <c r="BH234" s="48">
        <v>0</v>
      </c>
      <c r="BI234" s="49">
        <v>0</v>
      </c>
      <c r="BJ234" s="48">
        <v>24</v>
      </c>
      <c r="BK234" s="49">
        <v>100</v>
      </c>
      <c r="BL234" s="48">
        <v>24</v>
      </c>
    </row>
    <row r="235" spans="1:64" ht="15">
      <c r="A235" s="64" t="s">
        <v>411</v>
      </c>
      <c r="B235" s="64" t="s">
        <v>417</v>
      </c>
      <c r="C235" s="65"/>
      <c r="D235" s="66"/>
      <c r="E235" s="67"/>
      <c r="F235" s="68"/>
      <c r="G235" s="65"/>
      <c r="H235" s="69"/>
      <c r="I235" s="70"/>
      <c r="J235" s="70"/>
      <c r="K235" s="34" t="s">
        <v>65</v>
      </c>
      <c r="L235" s="77">
        <v>342</v>
      </c>
      <c r="M235" s="77"/>
      <c r="N235" s="72"/>
      <c r="O235" s="79" t="s">
        <v>506</v>
      </c>
      <c r="P235" s="81">
        <v>43777.78780092593</v>
      </c>
      <c r="Q235" s="79" t="s">
        <v>549</v>
      </c>
      <c r="R235" s="79"/>
      <c r="S235" s="79"/>
      <c r="T235" s="79" t="s">
        <v>746</v>
      </c>
      <c r="U235" s="79"/>
      <c r="V235" s="82" t="s">
        <v>1064</v>
      </c>
      <c r="W235" s="81">
        <v>43777.78780092593</v>
      </c>
      <c r="X235" s="82" t="s">
        <v>1336</v>
      </c>
      <c r="Y235" s="79"/>
      <c r="Z235" s="79"/>
      <c r="AA235" s="85" t="s">
        <v>1646</v>
      </c>
      <c r="AB235" s="79"/>
      <c r="AC235" s="79" t="b">
        <v>0</v>
      </c>
      <c r="AD235" s="79">
        <v>0</v>
      </c>
      <c r="AE235" s="85" t="s">
        <v>1737</v>
      </c>
      <c r="AF235" s="79" t="b">
        <v>0</v>
      </c>
      <c r="AG235" s="79" t="s">
        <v>1751</v>
      </c>
      <c r="AH235" s="79"/>
      <c r="AI235" s="85" t="s">
        <v>1737</v>
      </c>
      <c r="AJ235" s="79" t="b">
        <v>0</v>
      </c>
      <c r="AK235" s="79">
        <v>3</v>
      </c>
      <c r="AL235" s="85" t="s">
        <v>1656</v>
      </c>
      <c r="AM235" s="79" t="s">
        <v>1773</v>
      </c>
      <c r="AN235" s="79" t="b">
        <v>0</v>
      </c>
      <c r="AO235" s="85" t="s">
        <v>1656</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4</v>
      </c>
      <c r="BC235" s="78" t="str">
        <f>REPLACE(INDEX(GroupVertices[Group],MATCH(Edges25[[#This Row],[Vertex 2]],GroupVertices[Vertex],0)),1,1,"")</f>
        <v>4</v>
      </c>
      <c r="BD235" s="48">
        <v>0</v>
      </c>
      <c r="BE235" s="49">
        <v>0</v>
      </c>
      <c r="BF235" s="48">
        <v>1</v>
      </c>
      <c r="BG235" s="49">
        <v>4.3478260869565215</v>
      </c>
      <c r="BH235" s="48">
        <v>0</v>
      </c>
      <c r="BI235" s="49">
        <v>0</v>
      </c>
      <c r="BJ235" s="48">
        <v>22</v>
      </c>
      <c r="BK235" s="49">
        <v>95.65217391304348</v>
      </c>
      <c r="BL235" s="48">
        <v>23</v>
      </c>
    </row>
    <row r="236" spans="1:64" ht="15">
      <c r="A236" s="64" t="s">
        <v>411</v>
      </c>
      <c r="B236" s="64" t="s">
        <v>492</v>
      </c>
      <c r="C236" s="65"/>
      <c r="D236" s="66"/>
      <c r="E236" s="67"/>
      <c r="F236" s="68"/>
      <c r="G236" s="65"/>
      <c r="H236" s="69"/>
      <c r="I236" s="70"/>
      <c r="J236" s="70"/>
      <c r="K236" s="34" t="s">
        <v>65</v>
      </c>
      <c r="L236" s="77">
        <v>343</v>
      </c>
      <c r="M236" s="77"/>
      <c r="N236" s="72"/>
      <c r="O236" s="79" t="s">
        <v>506</v>
      </c>
      <c r="P236" s="81">
        <v>43784.977164351854</v>
      </c>
      <c r="Q236" s="79" t="s">
        <v>606</v>
      </c>
      <c r="R236" s="79"/>
      <c r="S236" s="79"/>
      <c r="T236" s="79" t="s">
        <v>746</v>
      </c>
      <c r="U236" s="79"/>
      <c r="V236" s="82" t="s">
        <v>1064</v>
      </c>
      <c r="W236" s="81">
        <v>43784.977164351854</v>
      </c>
      <c r="X236" s="82" t="s">
        <v>1337</v>
      </c>
      <c r="Y236" s="79"/>
      <c r="Z236" s="79"/>
      <c r="AA236" s="85" t="s">
        <v>1647</v>
      </c>
      <c r="AB236" s="79"/>
      <c r="AC236" s="79" t="b">
        <v>0</v>
      </c>
      <c r="AD236" s="79">
        <v>0</v>
      </c>
      <c r="AE236" s="85" t="s">
        <v>1737</v>
      </c>
      <c r="AF236" s="79" t="b">
        <v>0</v>
      </c>
      <c r="AG236" s="79" t="s">
        <v>1751</v>
      </c>
      <c r="AH236" s="79"/>
      <c r="AI236" s="85" t="s">
        <v>1737</v>
      </c>
      <c r="AJ236" s="79" t="b">
        <v>0</v>
      </c>
      <c r="AK236" s="79">
        <v>8</v>
      </c>
      <c r="AL236" s="85" t="s">
        <v>1653</v>
      </c>
      <c r="AM236" s="79" t="s">
        <v>1773</v>
      </c>
      <c r="AN236" s="79" t="b">
        <v>0</v>
      </c>
      <c r="AO236" s="85" t="s">
        <v>1653</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4</v>
      </c>
      <c r="BC236" s="78" t="str">
        <f>REPLACE(INDEX(GroupVertices[Group],MATCH(Edges25[[#This Row],[Vertex 2]],GroupVertices[Vertex],0)),1,1,"")</f>
        <v>4</v>
      </c>
      <c r="BD236" s="48"/>
      <c r="BE236" s="49"/>
      <c r="BF236" s="48"/>
      <c r="BG236" s="49"/>
      <c r="BH236" s="48"/>
      <c r="BI236" s="49"/>
      <c r="BJ236" s="48"/>
      <c r="BK236" s="49"/>
      <c r="BL236" s="48"/>
    </row>
    <row r="237" spans="1:64" ht="15">
      <c r="A237" s="64" t="s">
        <v>412</v>
      </c>
      <c r="B237" s="64" t="s">
        <v>493</v>
      </c>
      <c r="C237" s="65"/>
      <c r="D237" s="66"/>
      <c r="E237" s="67"/>
      <c r="F237" s="68"/>
      <c r="G237" s="65"/>
      <c r="H237" s="69"/>
      <c r="I237" s="70"/>
      <c r="J237" s="70"/>
      <c r="K237" s="34" t="s">
        <v>65</v>
      </c>
      <c r="L237" s="77">
        <v>345</v>
      </c>
      <c r="M237" s="77"/>
      <c r="N237" s="72"/>
      <c r="O237" s="79" t="s">
        <v>506</v>
      </c>
      <c r="P237" s="81">
        <v>43784.996516203704</v>
      </c>
      <c r="Q237" s="79" t="s">
        <v>607</v>
      </c>
      <c r="R237" s="79"/>
      <c r="S237" s="79"/>
      <c r="T237" s="79"/>
      <c r="U237" s="79"/>
      <c r="V237" s="82" t="s">
        <v>1065</v>
      </c>
      <c r="W237" s="81">
        <v>43784.996516203704</v>
      </c>
      <c r="X237" s="82" t="s">
        <v>1338</v>
      </c>
      <c r="Y237" s="79"/>
      <c r="Z237" s="79"/>
      <c r="AA237" s="85" t="s">
        <v>1648</v>
      </c>
      <c r="AB237" s="79"/>
      <c r="AC237" s="79" t="b">
        <v>0</v>
      </c>
      <c r="AD237" s="79">
        <v>0</v>
      </c>
      <c r="AE237" s="85" t="s">
        <v>1737</v>
      </c>
      <c r="AF237" s="79" t="b">
        <v>1</v>
      </c>
      <c r="AG237" s="79" t="s">
        <v>1751</v>
      </c>
      <c r="AH237" s="79"/>
      <c r="AI237" s="85" t="s">
        <v>1770</v>
      </c>
      <c r="AJ237" s="79" t="b">
        <v>0</v>
      </c>
      <c r="AK237" s="79">
        <v>42</v>
      </c>
      <c r="AL237" s="85" t="s">
        <v>1682</v>
      </c>
      <c r="AM237" s="79" t="s">
        <v>1773</v>
      </c>
      <c r="AN237" s="79" t="b">
        <v>0</v>
      </c>
      <c r="AO237" s="85" t="s">
        <v>1682</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1</v>
      </c>
      <c r="BC237" s="78" t="str">
        <f>REPLACE(INDEX(GroupVertices[Group],MATCH(Edges25[[#This Row],[Vertex 2]],GroupVertices[Vertex],0)),1,1,"")</f>
        <v>1</v>
      </c>
      <c r="BD237" s="48"/>
      <c r="BE237" s="49"/>
      <c r="BF237" s="48"/>
      <c r="BG237" s="49"/>
      <c r="BH237" s="48"/>
      <c r="BI237" s="49"/>
      <c r="BJ237" s="48"/>
      <c r="BK237" s="49"/>
      <c r="BL237" s="48"/>
    </row>
    <row r="238" spans="1:64" ht="15">
      <c r="A238" s="64" t="s">
        <v>413</v>
      </c>
      <c r="B238" s="64" t="s">
        <v>359</v>
      </c>
      <c r="C238" s="65"/>
      <c r="D238" s="66"/>
      <c r="E238" s="67"/>
      <c r="F238" s="68"/>
      <c r="G238" s="65"/>
      <c r="H238" s="69"/>
      <c r="I238" s="70"/>
      <c r="J238" s="70"/>
      <c r="K238" s="34" t="s">
        <v>65</v>
      </c>
      <c r="L238" s="77">
        <v>348</v>
      </c>
      <c r="M238" s="77"/>
      <c r="N238" s="72"/>
      <c r="O238" s="79" t="s">
        <v>506</v>
      </c>
      <c r="P238" s="81">
        <v>43785.0262037037</v>
      </c>
      <c r="Q238" s="79" t="s">
        <v>556</v>
      </c>
      <c r="R238" s="82" t="s">
        <v>682</v>
      </c>
      <c r="S238" s="79" t="s">
        <v>726</v>
      </c>
      <c r="T238" s="79" t="s">
        <v>772</v>
      </c>
      <c r="U238" s="79"/>
      <c r="V238" s="82" t="s">
        <v>1066</v>
      </c>
      <c r="W238" s="81">
        <v>43785.0262037037</v>
      </c>
      <c r="X238" s="82" t="s">
        <v>1339</v>
      </c>
      <c r="Y238" s="79"/>
      <c r="Z238" s="79"/>
      <c r="AA238" s="85" t="s">
        <v>1649</v>
      </c>
      <c r="AB238" s="79"/>
      <c r="AC238" s="79" t="b">
        <v>0</v>
      </c>
      <c r="AD238" s="79">
        <v>0</v>
      </c>
      <c r="AE238" s="85" t="s">
        <v>1737</v>
      </c>
      <c r="AF238" s="79" t="b">
        <v>1</v>
      </c>
      <c r="AG238" s="79" t="s">
        <v>1751</v>
      </c>
      <c r="AH238" s="79"/>
      <c r="AI238" s="85" t="s">
        <v>1765</v>
      </c>
      <c r="AJ238" s="79" t="b">
        <v>0</v>
      </c>
      <c r="AK238" s="79">
        <v>30</v>
      </c>
      <c r="AL238" s="85" t="s">
        <v>1584</v>
      </c>
      <c r="AM238" s="79" t="s">
        <v>1773</v>
      </c>
      <c r="AN238" s="79" t="b">
        <v>0</v>
      </c>
      <c r="AO238" s="85" t="s">
        <v>1584</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2</v>
      </c>
      <c r="BC238" s="78" t="str">
        <f>REPLACE(INDEX(GroupVertices[Group],MATCH(Edges25[[#This Row],[Vertex 2]],GroupVertices[Vertex],0)),1,1,"")</f>
        <v>2</v>
      </c>
      <c r="BD238" s="48">
        <v>3</v>
      </c>
      <c r="BE238" s="49">
        <v>16.666666666666668</v>
      </c>
      <c r="BF238" s="48">
        <v>0</v>
      </c>
      <c r="BG238" s="49">
        <v>0</v>
      </c>
      <c r="BH238" s="48">
        <v>0</v>
      </c>
      <c r="BI238" s="49">
        <v>0</v>
      </c>
      <c r="BJ238" s="48">
        <v>15</v>
      </c>
      <c r="BK238" s="49">
        <v>83.33333333333333</v>
      </c>
      <c r="BL238" s="48">
        <v>18</v>
      </c>
    </row>
    <row r="239" spans="1:64" ht="15">
      <c r="A239" s="64" t="s">
        <v>414</v>
      </c>
      <c r="B239" s="64" t="s">
        <v>426</v>
      </c>
      <c r="C239" s="65"/>
      <c r="D239" s="66"/>
      <c r="E239" s="67"/>
      <c r="F239" s="68"/>
      <c r="G239" s="65"/>
      <c r="H239" s="69"/>
      <c r="I239" s="70"/>
      <c r="J239" s="70"/>
      <c r="K239" s="34" t="s">
        <v>65</v>
      </c>
      <c r="L239" s="77">
        <v>349</v>
      </c>
      <c r="M239" s="77"/>
      <c r="N239" s="72"/>
      <c r="O239" s="79" t="s">
        <v>506</v>
      </c>
      <c r="P239" s="81">
        <v>43785.03916666667</v>
      </c>
      <c r="Q239" s="79" t="s">
        <v>608</v>
      </c>
      <c r="R239" s="79"/>
      <c r="S239" s="79"/>
      <c r="T239" s="79" t="s">
        <v>746</v>
      </c>
      <c r="U239" s="79"/>
      <c r="V239" s="82" t="s">
        <v>1067</v>
      </c>
      <c r="W239" s="81">
        <v>43785.03916666667</v>
      </c>
      <c r="X239" s="82" t="s">
        <v>1340</v>
      </c>
      <c r="Y239" s="79"/>
      <c r="Z239" s="79"/>
      <c r="AA239" s="85" t="s">
        <v>1650</v>
      </c>
      <c r="AB239" s="79"/>
      <c r="AC239" s="79" t="b">
        <v>0</v>
      </c>
      <c r="AD239" s="79">
        <v>0</v>
      </c>
      <c r="AE239" s="85" t="s">
        <v>1737</v>
      </c>
      <c r="AF239" s="79" t="b">
        <v>0</v>
      </c>
      <c r="AG239" s="79" t="s">
        <v>1751</v>
      </c>
      <c r="AH239" s="79"/>
      <c r="AI239" s="85" t="s">
        <v>1737</v>
      </c>
      <c r="AJ239" s="79" t="b">
        <v>0</v>
      </c>
      <c r="AK239" s="79">
        <v>16</v>
      </c>
      <c r="AL239" s="85" t="s">
        <v>1674</v>
      </c>
      <c r="AM239" s="79" t="s">
        <v>1775</v>
      </c>
      <c r="AN239" s="79" t="b">
        <v>0</v>
      </c>
      <c r="AO239" s="85" t="s">
        <v>1674</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5</v>
      </c>
      <c r="BC239" s="78" t="str">
        <f>REPLACE(INDEX(GroupVertices[Group],MATCH(Edges25[[#This Row],[Vertex 2]],GroupVertices[Vertex],0)),1,1,"")</f>
        <v>5</v>
      </c>
      <c r="BD239" s="48">
        <v>0</v>
      </c>
      <c r="BE239" s="49">
        <v>0</v>
      </c>
      <c r="BF239" s="48">
        <v>0</v>
      </c>
      <c r="BG239" s="49">
        <v>0</v>
      </c>
      <c r="BH239" s="48">
        <v>0</v>
      </c>
      <c r="BI239" s="49">
        <v>0</v>
      </c>
      <c r="BJ239" s="48">
        <v>24</v>
      </c>
      <c r="BK239" s="49">
        <v>100</v>
      </c>
      <c r="BL239" s="48">
        <v>24</v>
      </c>
    </row>
    <row r="240" spans="1:64" ht="15">
      <c r="A240" s="64" t="s">
        <v>415</v>
      </c>
      <c r="B240" s="64" t="s">
        <v>493</v>
      </c>
      <c r="C240" s="65"/>
      <c r="D240" s="66"/>
      <c r="E240" s="67"/>
      <c r="F240" s="68"/>
      <c r="G240" s="65"/>
      <c r="H240" s="69"/>
      <c r="I240" s="70"/>
      <c r="J240" s="70"/>
      <c r="K240" s="34" t="s">
        <v>65</v>
      </c>
      <c r="L240" s="77">
        <v>350</v>
      </c>
      <c r="M240" s="77"/>
      <c r="N240" s="72"/>
      <c r="O240" s="79" t="s">
        <v>506</v>
      </c>
      <c r="P240" s="81">
        <v>43785.11885416666</v>
      </c>
      <c r="Q240" s="79" t="s">
        <v>607</v>
      </c>
      <c r="R240" s="79"/>
      <c r="S240" s="79"/>
      <c r="T240" s="79"/>
      <c r="U240" s="79"/>
      <c r="V240" s="82" t="s">
        <v>894</v>
      </c>
      <c r="W240" s="81">
        <v>43785.11885416666</v>
      </c>
      <c r="X240" s="82" t="s">
        <v>1341</v>
      </c>
      <c r="Y240" s="79"/>
      <c r="Z240" s="79"/>
      <c r="AA240" s="85" t="s">
        <v>1651</v>
      </c>
      <c r="AB240" s="79"/>
      <c r="AC240" s="79" t="b">
        <v>0</v>
      </c>
      <c r="AD240" s="79">
        <v>0</v>
      </c>
      <c r="AE240" s="85" t="s">
        <v>1737</v>
      </c>
      <c r="AF240" s="79" t="b">
        <v>1</v>
      </c>
      <c r="AG240" s="79" t="s">
        <v>1751</v>
      </c>
      <c r="AH240" s="79"/>
      <c r="AI240" s="85" t="s">
        <v>1770</v>
      </c>
      <c r="AJ240" s="79" t="b">
        <v>0</v>
      </c>
      <c r="AK240" s="79">
        <v>42</v>
      </c>
      <c r="AL240" s="85" t="s">
        <v>1682</v>
      </c>
      <c r="AM240" s="79" t="s">
        <v>1773</v>
      </c>
      <c r="AN240" s="79" t="b">
        <v>0</v>
      </c>
      <c r="AO240" s="85" t="s">
        <v>1682</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c r="BE240" s="49"/>
      <c r="BF240" s="48"/>
      <c r="BG240" s="49"/>
      <c r="BH240" s="48"/>
      <c r="BI240" s="49"/>
      <c r="BJ240" s="48"/>
      <c r="BK240" s="49"/>
      <c r="BL240" s="48"/>
    </row>
    <row r="241" spans="1:64" ht="15">
      <c r="A241" s="64" t="s">
        <v>416</v>
      </c>
      <c r="B241" s="64" t="s">
        <v>416</v>
      </c>
      <c r="C241" s="65"/>
      <c r="D241" s="66"/>
      <c r="E241" s="67"/>
      <c r="F241" s="68"/>
      <c r="G241" s="65"/>
      <c r="H241" s="69"/>
      <c r="I241" s="70"/>
      <c r="J241" s="70"/>
      <c r="K241" s="34" t="s">
        <v>65</v>
      </c>
      <c r="L241" s="77">
        <v>353</v>
      </c>
      <c r="M241" s="77"/>
      <c r="N241" s="72"/>
      <c r="O241" s="79" t="s">
        <v>176</v>
      </c>
      <c r="P241" s="81">
        <v>43785.35900462963</v>
      </c>
      <c r="Q241" s="79" t="s">
        <v>621</v>
      </c>
      <c r="R241" s="79"/>
      <c r="S241" s="79"/>
      <c r="T241" s="79" t="s">
        <v>809</v>
      </c>
      <c r="U241" s="82" t="s">
        <v>866</v>
      </c>
      <c r="V241" s="82" t="s">
        <v>866</v>
      </c>
      <c r="W241" s="81">
        <v>43785.35900462963</v>
      </c>
      <c r="X241" s="82" t="s">
        <v>1342</v>
      </c>
      <c r="Y241" s="79"/>
      <c r="Z241" s="79"/>
      <c r="AA241" s="85" t="s">
        <v>1652</v>
      </c>
      <c r="AB241" s="79"/>
      <c r="AC241" s="79" t="b">
        <v>0</v>
      </c>
      <c r="AD241" s="79">
        <v>0</v>
      </c>
      <c r="AE241" s="85" t="s">
        <v>1737</v>
      </c>
      <c r="AF241" s="79" t="b">
        <v>0</v>
      </c>
      <c r="AG241" s="79" t="s">
        <v>1751</v>
      </c>
      <c r="AH241" s="79"/>
      <c r="AI241" s="85" t="s">
        <v>1737</v>
      </c>
      <c r="AJ241" s="79" t="b">
        <v>0</v>
      </c>
      <c r="AK241" s="79">
        <v>0</v>
      </c>
      <c r="AL241" s="85" t="s">
        <v>1737</v>
      </c>
      <c r="AM241" s="79" t="s">
        <v>1797</v>
      </c>
      <c r="AN241" s="79" t="b">
        <v>0</v>
      </c>
      <c r="AO241" s="85" t="s">
        <v>1652</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3</v>
      </c>
      <c r="BC241" s="78" t="str">
        <f>REPLACE(INDEX(GroupVertices[Group],MATCH(Edges25[[#This Row],[Vertex 2]],GroupVertices[Vertex],0)),1,1,"")</f>
        <v>3</v>
      </c>
      <c r="BD241" s="48">
        <v>0</v>
      </c>
      <c r="BE241" s="49">
        <v>0</v>
      </c>
      <c r="BF241" s="48">
        <v>0</v>
      </c>
      <c r="BG241" s="49">
        <v>0</v>
      </c>
      <c r="BH241" s="48">
        <v>0</v>
      </c>
      <c r="BI241" s="49">
        <v>0</v>
      </c>
      <c r="BJ241" s="48">
        <v>32</v>
      </c>
      <c r="BK241" s="49">
        <v>100</v>
      </c>
      <c r="BL241" s="48">
        <v>32</v>
      </c>
    </row>
    <row r="242" spans="1:64" ht="15">
      <c r="A242" s="64" t="s">
        <v>417</v>
      </c>
      <c r="B242" s="64" t="s">
        <v>492</v>
      </c>
      <c r="C242" s="65"/>
      <c r="D242" s="66"/>
      <c r="E242" s="67"/>
      <c r="F242" s="68"/>
      <c r="G242" s="65"/>
      <c r="H242" s="69"/>
      <c r="I242" s="70"/>
      <c r="J242" s="70"/>
      <c r="K242" s="34" t="s">
        <v>65</v>
      </c>
      <c r="L242" s="77">
        <v>354</v>
      </c>
      <c r="M242" s="77"/>
      <c r="N242" s="72"/>
      <c r="O242" s="79" t="s">
        <v>506</v>
      </c>
      <c r="P242" s="81">
        <v>43784.677152777775</v>
      </c>
      <c r="Q242" s="79" t="s">
        <v>622</v>
      </c>
      <c r="R242" s="82" t="s">
        <v>710</v>
      </c>
      <c r="S242" s="79" t="s">
        <v>742</v>
      </c>
      <c r="T242" s="79" t="s">
        <v>746</v>
      </c>
      <c r="U242" s="82" t="s">
        <v>867</v>
      </c>
      <c r="V242" s="82" t="s">
        <v>867</v>
      </c>
      <c r="W242" s="81">
        <v>43784.677152777775</v>
      </c>
      <c r="X242" s="82" t="s">
        <v>1343</v>
      </c>
      <c r="Y242" s="79"/>
      <c r="Z242" s="79"/>
      <c r="AA242" s="85" t="s">
        <v>1653</v>
      </c>
      <c r="AB242" s="79"/>
      <c r="AC242" s="79" t="b">
        <v>0</v>
      </c>
      <c r="AD242" s="79">
        <v>2</v>
      </c>
      <c r="AE242" s="85" t="s">
        <v>1737</v>
      </c>
      <c r="AF242" s="79" t="b">
        <v>0</v>
      </c>
      <c r="AG242" s="79" t="s">
        <v>1751</v>
      </c>
      <c r="AH242" s="79"/>
      <c r="AI242" s="85" t="s">
        <v>1737</v>
      </c>
      <c r="AJ242" s="79" t="b">
        <v>0</v>
      </c>
      <c r="AK242" s="79">
        <v>0</v>
      </c>
      <c r="AL242" s="85" t="s">
        <v>1737</v>
      </c>
      <c r="AM242" s="79" t="s">
        <v>1798</v>
      </c>
      <c r="AN242" s="79" t="b">
        <v>0</v>
      </c>
      <c r="AO242" s="85" t="s">
        <v>1653</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4</v>
      </c>
      <c r="BC242" s="78" t="str">
        <f>REPLACE(INDEX(GroupVertices[Group],MATCH(Edges25[[#This Row],[Vertex 2]],GroupVertices[Vertex],0)),1,1,"")</f>
        <v>4</v>
      </c>
      <c r="BD242" s="48">
        <v>0</v>
      </c>
      <c r="BE242" s="49">
        <v>0</v>
      </c>
      <c r="BF242" s="48">
        <v>2</v>
      </c>
      <c r="BG242" s="49">
        <v>8.333333333333334</v>
      </c>
      <c r="BH242" s="48">
        <v>0</v>
      </c>
      <c r="BI242" s="49">
        <v>0</v>
      </c>
      <c r="BJ242" s="48">
        <v>22</v>
      </c>
      <c r="BK242" s="49">
        <v>91.66666666666667</v>
      </c>
      <c r="BL242" s="48">
        <v>24</v>
      </c>
    </row>
    <row r="243" spans="1:64" ht="15">
      <c r="A243" s="64" t="s">
        <v>418</v>
      </c>
      <c r="B243" s="64" t="s">
        <v>492</v>
      </c>
      <c r="C243" s="65"/>
      <c r="D243" s="66"/>
      <c r="E243" s="67"/>
      <c r="F243" s="68"/>
      <c r="G243" s="65"/>
      <c r="H243" s="69"/>
      <c r="I243" s="70"/>
      <c r="J243" s="70"/>
      <c r="K243" s="34" t="s">
        <v>65</v>
      </c>
      <c r="L243" s="77">
        <v>355</v>
      </c>
      <c r="M243" s="77"/>
      <c r="N243" s="72"/>
      <c r="O243" s="79" t="s">
        <v>506</v>
      </c>
      <c r="P243" s="81">
        <v>43785.50576388889</v>
      </c>
      <c r="Q243" s="79" t="s">
        <v>606</v>
      </c>
      <c r="R243" s="79"/>
      <c r="S243" s="79"/>
      <c r="T243" s="79" t="s">
        <v>746</v>
      </c>
      <c r="U243" s="79"/>
      <c r="V243" s="82" t="s">
        <v>1068</v>
      </c>
      <c r="W243" s="81">
        <v>43785.50576388889</v>
      </c>
      <c r="X243" s="82" t="s">
        <v>1344</v>
      </c>
      <c r="Y243" s="79"/>
      <c r="Z243" s="79"/>
      <c r="AA243" s="85" t="s">
        <v>1654</v>
      </c>
      <c r="AB243" s="79"/>
      <c r="AC243" s="79" t="b">
        <v>0</v>
      </c>
      <c r="AD243" s="79">
        <v>0</v>
      </c>
      <c r="AE243" s="85" t="s">
        <v>1737</v>
      </c>
      <c r="AF243" s="79" t="b">
        <v>0</v>
      </c>
      <c r="AG243" s="79" t="s">
        <v>1751</v>
      </c>
      <c r="AH243" s="79"/>
      <c r="AI243" s="85" t="s">
        <v>1737</v>
      </c>
      <c r="AJ243" s="79" t="b">
        <v>0</v>
      </c>
      <c r="AK243" s="79">
        <v>8</v>
      </c>
      <c r="AL243" s="85" t="s">
        <v>1653</v>
      </c>
      <c r="AM243" s="79" t="s">
        <v>1773</v>
      </c>
      <c r="AN243" s="79" t="b">
        <v>0</v>
      </c>
      <c r="AO243" s="85" t="s">
        <v>1653</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4</v>
      </c>
      <c r="BC243" s="78" t="str">
        <f>REPLACE(INDEX(GroupVertices[Group],MATCH(Edges25[[#This Row],[Vertex 2]],GroupVertices[Vertex],0)),1,1,"")</f>
        <v>4</v>
      </c>
      <c r="BD243" s="48"/>
      <c r="BE243" s="49"/>
      <c r="BF243" s="48"/>
      <c r="BG243" s="49"/>
      <c r="BH243" s="48"/>
      <c r="BI243" s="49"/>
      <c r="BJ243" s="48"/>
      <c r="BK243" s="49"/>
      <c r="BL243" s="48"/>
    </row>
    <row r="244" spans="1:64" ht="15">
      <c r="A244" s="64" t="s">
        <v>417</v>
      </c>
      <c r="B244" s="64" t="s">
        <v>417</v>
      </c>
      <c r="C244" s="65"/>
      <c r="D244" s="66"/>
      <c r="E244" s="67"/>
      <c r="F244" s="68"/>
      <c r="G244" s="65"/>
      <c r="H244" s="69"/>
      <c r="I244" s="70"/>
      <c r="J244" s="70"/>
      <c r="K244" s="34" t="s">
        <v>65</v>
      </c>
      <c r="L244" s="77">
        <v>356</v>
      </c>
      <c r="M244" s="77"/>
      <c r="N244" s="72"/>
      <c r="O244" s="79" t="s">
        <v>176</v>
      </c>
      <c r="P244" s="81">
        <v>43776.8125</v>
      </c>
      <c r="Q244" s="79" t="s">
        <v>623</v>
      </c>
      <c r="R244" s="79"/>
      <c r="S244" s="79"/>
      <c r="T244" s="79" t="s">
        <v>746</v>
      </c>
      <c r="U244" s="79"/>
      <c r="V244" s="82" t="s">
        <v>1069</v>
      </c>
      <c r="W244" s="81">
        <v>43776.8125</v>
      </c>
      <c r="X244" s="82" t="s">
        <v>1345</v>
      </c>
      <c r="Y244" s="79"/>
      <c r="Z244" s="79"/>
      <c r="AA244" s="85" t="s">
        <v>1655</v>
      </c>
      <c r="AB244" s="79"/>
      <c r="AC244" s="79" t="b">
        <v>0</v>
      </c>
      <c r="AD244" s="79">
        <v>10</v>
      </c>
      <c r="AE244" s="85" t="s">
        <v>1737</v>
      </c>
      <c r="AF244" s="79" t="b">
        <v>0</v>
      </c>
      <c r="AG244" s="79" t="s">
        <v>1751</v>
      </c>
      <c r="AH244" s="79"/>
      <c r="AI244" s="85" t="s">
        <v>1737</v>
      </c>
      <c r="AJ244" s="79" t="b">
        <v>0</v>
      </c>
      <c r="AK244" s="79">
        <v>5</v>
      </c>
      <c r="AL244" s="85" t="s">
        <v>1737</v>
      </c>
      <c r="AM244" s="79" t="s">
        <v>1799</v>
      </c>
      <c r="AN244" s="79" t="b">
        <v>0</v>
      </c>
      <c r="AO244" s="85" t="s">
        <v>1655</v>
      </c>
      <c r="AP244" s="79" t="s">
        <v>176</v>
      </c>
      <c r="AQ244" s="79">
        <v>0</v>
      </c>
      <c r="AR244" s="79">
        <v>0</v>
      </c>
      <c r="AS244" s="79"/>
      <c r="AT244" s="79"/>
      <c r="AU244" s="79"/>
      <c r="AV244" s="79"/>
      <c r="AW244" s="79"/>
      <c r="AX244" s="79"/>
      <c r="AY244" s="79"/>
      <c r="AZ244" s="79"/>
      <c r="BA244">
        <v>3</v>
      </c>
      <c r="BB244" s="78" t="str">
        <f>REPLACE(INDEX(GroupVertices[Group],MATCH(Edges25[[#This Row],[Vertex 1]],GroupVertices[Vertex],0)),1,1,"")</f>
        <v>4</v>
      </c>
      <c r="BC244" s="78" t="str">
        <f>REPLACE(INDEX(GroupVertices[Group],MATCH(Edges25[[#This Row],[Vertex 2]],GroupVertices[Vertex],0)),1,1,"")</f>
        <v>4</v>
      </c>
      <c r="BD244" s="48">
        <v>4</v>
      </c>
      <c r="BE244" s="49">
        <v>19.047619047619047</v>
      </c>
      <c r="BF244" s="48">
        <v>0</v>
      </c>
      <c r="BG244" s="49">
        <v>0</v>
      </c>
      <c r="BH244" s="48">
        <v>0</v>
      </c>
      <c r="BI244" s="49">
        <v>0</v>
      </c>
      <c r="BJ244" s="48">
        <v>17</v>
      </c>
      <c r="BK244" s="49">
        <v>80.95238095238095</v>
      </c>
      <c r="BL244" s="48">
        <v>21</v>
      </c>
    </row>
    <row r="245" spans="1:64" ht="15">
      <c r="A245" s="64" t="s">
        <v>417</v>
      </c>
      <c r="B245" s="64" t="s">
        <v>417</v>
      </c>
      <c r="C245" s="65"/>
      <c r="D245" s="66"/>
      <c r="E245" s="67"/>
      <c r="F245" s="68"/>
      <c r="G245" s="65"/>
      <c r="H245" s="69"/>
      <c r="I245" s="70"/>
      <c r="J245" s="70"/>
      <c r="K245" s="34" t="s">
        <v>65</v>
      </c>
      <c r="L245" s="77">
        <v>357</v>
      </c>
      <c r="M245" s="77"/>
      <c r="N245" s="72"/>
      <c r="O245" s="79" t="s">
        <v>176</v>
      </c>
      <c r="P245" s="81">
        <v>43777.68770833333</v>
      </c>
      <c r="Q245" s="79" t="s">
        <v>624</v>
      </c>
      <c r="R245" s="82" t="s">
        <v>711</v>
      </c>
      <c r="S245" s="79" t="s">
        <v>742</v>
      </c>
      <c r="T245" s="79" t="s">
        <v>746</v>
      </c>
      <c r="U245" s="82" t="s">
        <v>868</v>
      </c>
      <c r="V245" s="82" t="s">
        <v>868</v>
      </c>
      <c r="W245" s="81">
        <v>43777.68770833333</v>
      </c>
      <c r="X245" s="82" t="s">
        <v>1346</v>
      </c>
      <c r="Y245" s="79"/>
      <c r="Z245" s="79"/>
      <c r="AA245" s="85" t="s">
        <v>1656</v>
      </c>
      <c r="AB245" s="79"/>
      <c r="AC245" s="79" t="b">
        <v>0</v>
      </c>
      <c r="AD245" s="79">
        <v>4</v>
      </c>
      <c r="AE245" s="85" t="s">
        <v>1737</v>
      </c>
      <c r="AF245" s="79" t="b">
        <v>0</v>
      </c>
      <c r="AG245" s="79" t="s">
        <v>1751</v>
      </c>
      <c r="AH245" s="79"/>
      <c r="AI245" s="85" t="s">
        <v>1737</v>
      </c>
      <c r="AJ245" s="79" t="b">
        <v>0</v>
      </c>
      <c r="AK245" s="79">
        <v>3</v>
      </c>
      <c r="AL245" s="85" t="s">
        <v>1737</v>
      </c>
      <c r="AM245" s="79" t="s">
        <v>1798</v>
      </c>
      <c r="AN245" s="79" t="b">
        <v>0</v>
      </c>
      <c r="AO245" s="85" t="s">
        <v>1656</v>
      </c>
      <c r="AP245" s="79" t="s">
        <v>176</v>
      </c>
      <c r="AQ245" s="79">
        <v>0</v>
      </c>
      <c r="AR245" s="79">
        <v>0</v>
      </c>
      <c r="AS245" s="79"/>
      <c r="AT245" s="79"/>
      <c r="AU245" s="79"/>
      <c r="AV245" s="79"/>
      <c r="AW245" s="79"/>
      <c r="AX245" s="79"/>
      <c r="AY245" s="79"/>
      <c r="AZ245" s="79"/>
      <c r="BA245">
        <v>3</v>
      </c>
      <c r="BB245" s="78" t="str">
        <f>REPLACE(INDEX(GroupVertices[Group],MATCH(Edges25[[#This Row],[Vertex 1]],GroupVertices[Vertex],0)),1,1,"")</f>
        <v>4</v>
      </c>
      <c r="BC245" s="78" t="str">
        <f>REPLACE(INDEX(GroupVertices[Group],MATCH(Edges25[[#This Row],[Vertex 2]],GroupVertices[Vertex],0)),1,1,"")</f>
        <v>4</v>
      </c>
      <c r="BD245" s="48">
        <v>0</v>
      </c>
      <c r="BE245" s="49">
        <v>0</v>
      </c>
      <c r="BF245" s="48">
        <v>1</v>
      </c>
      <c r="BG245" s="49">
        <v>3.225806451612903</v>
      </c>
      <c r="BH245" s="48">
        <v>0</v>
      </c>
      <c r="BI245" s="49">
        <v>0</v>
      </c>
      <c r="BJ245" s="48">
        <v>30</v>
      </c>
      <c r="BK245" s="49">
        <v>96.7741935483871</v>
      </c>
      <c r="BL245" s="48">
        <v>31</v>
      </c>
    </row>
    <row r="246" spans="1:64" ht="15">
      <c r="A246" s="64" t="s">
        <v>417</v>
      </c>
      <c r="B246" s="64" t="s">
        <v>417</v>
      </c>
      <c r="C246" s="65"/>
      <c r="D246" s="66"/>
      <c r="E246" s="67"/>
      <c r="F246" s="68"/>
      <c r="G246" s="65"/>
      <c r="H246" s="69"/>
      <c r="I246" s="70"/>
      <c r="J246" s="70"/>
      <c r="K246" s="34" t="s">
        <v>65</v>
      </c>
      <c r="L246" s="77">
        <v>358</v>
      </c>
      <c r="M246" s="77"/>
      <c r="N246" s="72"/>
      <c r="O246" s="79" t="s">
        <v>176</v>
      </c>
      <c r="P246" s="81">
        <v>43782.722337962965</v>
      </c>
      <c r="Q246" s="79" t="s">
        <v>625</v>
      </c>
      <c r="R246" s="82" t="s">
        <v>712</v>
      </c>
      <c r="S246" s="79" t="s">
        <v>727</v>
      </c>
      <c r="T246" s="79" t="s">
        <v>810</v>
      </c>
      <c r="U246" s="79"/>
      <c r="V246" s="82" t="s">
        <v>1069</v>
      </c>
      <c r="W246" s="81">
        <v>43782.722337962965</v>
      </c>
      <c r="X246" s="82" t="s">
        <v>1347</v>
      </c>
      <c r="Y246" s="79"/>
      <c r="Z246" s="79"/>
      <c r="AA246" s="85" t="s">
        <v>1657</v>
      </c>
      <c r="AB246" s="79"/>
      <c r="AC246" s="79" t="b">
        <v>0</v>
      </c>
      <c r="AD246" s="79">
        <v>4</v>
      </c>
      <c r="AE246" s="85" t="s">
        <v>1737</v>
      </c>
      <c r="AF246" s="79" t="b">
        <v>0</v>
      </c>
      <c r="AG246" s="79" t="s">
        <v>1751</v>
      </c>
      <c r="AH246" s="79"/>
      <c r="AI246" s="85" t="s">
        <v>1737</v>
      </c>
      <c r="AJ246" s="79" t="b">
        <v>0</v>
      </c>
      <c r="AK246" s="79">
        <v>2</v>
      </c>
      <c r="AL246" s="85" t="s">
        <v>1737</v>
      </c>
      <c r="AM246" s="79" t="s">
        <v>1775</v>
      </c>
      <c r="AN246" s="79" t="b">
        <v>0</v>
      </c>
      <c r="AO246" s="85" t="s">
        <v>1657</v>
      </c>
      <c r="AP246" s="79" t="s">
        <v>176</v>
      </c>
      <c r="AQ246" s="79">
        <v>0</v>
      </c>
      <c r="AR246" s="79">
        <v>0</v>
      </c>
      <c r="AS246" s="79"/>
      <c r="AT246" s="79"/>
      <c r="AU246" s="79"/>
      <c r="AV246" s="79"/>
      <c r="AW246" s="79"/>
      <c r="AX246" s="79"/>
      <c r="AY246" s="79"/>
      <c r="AZ246" s="79"/>
      <c r="BA246">
        <v>3</v>
      </c>
      <c r="BB246" s="78" t="str">
        <f>REPLACE(INDEX(GroupVertices[Group],MATCH(Edges25[[#This Row],[Vertex 1]],GroupVertices[Vertex],0)),1,1,"")</f>
        <v>4</v>
      </c>
      <c r="BC246" s="78" t="str">
        <f>REPLACE(INDEX(GroupVertices[Group],MATCH(Edges25[[#This Row],[Vertex 2]],GroupVertices[Vertex],0)),1,1,"")</f>
        <v>4</v>
      </c>
      <c r="BD246" s="48">
        <v>0</v>
      </c>
      <c r="BE246" s="49">
        <v>0</v>
      </c>
      <c r="BF246" s="48">
        <v>0</v>
      </c>
      <c r="BG246" s="49">
        <v>0</v>
      </c>
      <c r="BH246" s="48">
        <v>0</v>
      </c>
      <c r="BI246" s="49">
        <v>0</v>
      </c>
      <c r="BJ246" s="48">
        <v>18</v>
      </c>
      <c r="BK246" s="49">
        <v>100</v>
      </c>
      <c r="BL246" s="48">
        <v>18</v>
      </c>
    </row>
    <row r="247" spans="1:64" ht="15">
      <c r="A247" s="64" t="s">
        <v>418</v>
      </c>
      <c r="B247" s="64" t="s">
        <v>417</v>
      </c>
      <c r="C247" s="65"/>
      <c r="D247" s="66"/>
      <c r="E247" s="67"/>
      <c r="F247" s="68"/>
      <c r="G247" s="65"/>
      <c r="H247" s="69"/>
      <c r="I247" s="70"/>
      <c r="J247" s="70"/>
      <c r="K247" s="34" t="s">
        <v>65</v>
      </c>
      <c r="L247" s="77">
        <v>359</v>
      </c>
      <c r="M247" s="77"/>
      <c r="N247" s="72"/>
      <c r="O247" s="79" t="s">
        <v>506</v>
      </c>
      <c r="P247" s="81">
        <v>43782.81054398148</v>
      </c>
      <c r="Q247" s="79" t="s">
        <v>626</v>
      </c>
      <c r="R247" s="79"/>
      <c r="S247" s="79"/>
      <c r="T247" s="79" t="s">
        <v>810</v>
      </c>
      <c r="U247" s="79"/>
      <c r="V247" s="82" t="s">
        <v>1068</v>
      </c>
      <c r="W247" s="81">
        <v>43782.81054398148</v>
      </c>
      <c r="X247" s="82" t="s">
        <v>1348</v>
      </c>
      <c r="Y247" s="79"/>
      <c r="Z247" s="79"/>
      <c r="AA247" s="85" t="s">
        <v>1658</v>
      </c>
      <c r="AB247" s="79"/>
      <c r="AC247" s="79" t="b">
        <v>0</v>
      </c>
      <c r="AD247" s="79">
        <v>0</v>
      </c>
      <c r="AE247" s="85" t="s">
        <v>1737</v>
      </c>
      <c r="AF247" s="79" t="b">
        <v>0</v>
      </c>
      <c r="AG247" s="79" t="s">
        <v>1751</v>
      </c>
      <c r="AH247" s="79"/>
      <c r="AI247" s="85" t="s">
        <v>1737</v>
      </c>
      <c r="AJ247" s="79" t="b">
        <v>0</v>
      </c>
      <c r="AK247" s="79">
        <v>2</v>
      </c>
      <c r="AL247" s="85" t="s">
        <v>1657</v>
      </c>
      <c r="AM247" s="79" t="s">
        <v>1773</v>
      </c>
      <c r="AN247" s="79" t="b">
        <v>0</v>
      </c>
      <c r="AO247" s="85" t="s">
        <v>1657</v>
      </c>
      <c r="AP247" s="79" t="s">
        <v>176</v>
      </c>
      <c r="AQ247" s="79">
        <v>0</v>
      </c>
      <c r="AR247" s="79">
        <v>0</v>
      </c>
      <c r="AS247" s="79"/>
      <c r="AT247" s="79"/>
      <c r="AU247" s="79"/>
      <c r="AV247" s="79"/>
      <c r="AW247" s="79"/>
      <c r="AX247" s="79"/>
      <c r="AY247" s="79"/>
      <c r="AZ247" s="79"/>
      <c r="BA247">
        <v>2</v>
      </c>
      <c r="BB247" s="78" t="str">
        <f>REPLACE(INDEX(GroupVertices[Group],MATCH(Edges25[[#This Row],[Vertex 1]],GroupVertices[Vertex],0)),1,1,"")</f>
        <v>4</v>
      </c>
      <c r="BC247" s="78" t="str">
        <f>REPLACE(INDEX(GroupVertices[Group],MATCH(Edges25[[#This Row],[Vertex 2]],GroupVertices[Vertex],0)),1,1,"")</f>
        <v>4</v>
      </c>
      <c r="BD247" s="48">
        <v>0</v>
      </c>
      <c r="BE247" s="49">
        <v>0</v>
      </c>
      <c r="BF247" s="48">
        <v>0</v>
      </c>
      <c r="BG247" s="49">
        <v>0</v>
      </c>
      <c r="BH247" s="48">
        <v>0</v>
      </c>
      <c r="BI247" s="49">
        <v>0</v>
      </c>
      <c r="BJ247" s="48">
        <v>20</v>
      </c>
      <c r="BK247" s="49">
        <v>100</v>
      </c>
      <c r="BL247" s="48">
        <v>20</v>
      </c>
    </row>
    <row r="248" spans="1:64" ht="15">
      <c r="A248" s="64" t="s">
        <v>419</v>
      </c>
      <c r="B248" s="64" t="s">
        <v>496</v>
      </c>
      <c r="C248" s="65"/>
      <c r="D248" s="66"/>
      <c r="E248" s="67"/>
      <c r="F248" s="68"/>
      <c r="G248" s="65"/>
      <c r="H248" s="69"/>
      <c r="I248" s="70"/>
      <c r="J248" s="70"/>
      <c r="K248" s="34" t="s">
        <v>65</v>
      </c>
      <c r="L248" s="77">
        <v>361</v>
      </c>
      <c r="M248" s="77"/>
      <c r="N248" s="72"/>
      <c r="O248" s="79" t="s">
        <v>506</v>
      </c>
      <c r="P248" s="81">
        <v>43785.192662037036</v>
      </c>
      <c r="Q248" s="79" t="s">
        <v>627</v>
      </c>
      <c r="R248" s="79"/>
      <c r="S248" s="79"/>
      <c r="T248" s="79" t="s">
        <v>811</v>
      </c>
      <c r="U248" s="79"/>
      <c r="V248" s="82" t="s">
        <v>1070</v>
      </c>
      <c r="W248" s="81">
        <v>43785.192662037036</v>
      </c>
      <c r="X248" s="82" t="s">
        <v>1349</v>
      </c>
      <c r="Y248" s="79"/>
      <c r="Z248" s="79"/>
      <c r="AA248" s="85" t="s">
        <v>1659</v>
      </c>
      <c r="AB248" s="79"/>
      <c r="AC248" s="79" t="b">
        <v>0</v>
      </c>
      <c r="AD248" s="79">
        <v>12</v>
      </c>
      <c r="AE248" s="85" t="s">
        <v>1737</v>
      </c>
      <c r="AF248" s="79" t="b">
        <v>0</v>
      </c>
      <c r="AG248" s="79" t="s">
        <v>1751</v>
      </c>
      <c r="AH248" s="79"/>
      <c r="AI248" s="85" t="s">
        <v>1737</v>
      </c>
      <c r="AJ248" s="79" t="b">
        <v>0</v>
      </c>
      <c r="AK248" s="79">
        <v>1</v>
      </c>
      <c r="AL248" s="85" t="s">
        <v>1737</v>
      </c>
      <c r="AM248" s="79" t="s">
        <v>1772</v>
      </c>
      <c r="AN248" s="79" t="b">
        <v>0</v>
      </c>
      <c r="AO248" s="85" t="s">
        <v>1659</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30</v>
      </c>
      <c r="BC248" s="78" t="str">
        <f>REPLACE(INDEX(GroupVertices[Group],MATCH(Edges25[[#This Row],[Vertex 2]],GroupVertices[Vertex],0)),1,1,"")</f>
        <v>30</v>
      </c>
      <c r="BD248" s="48">
        <v>1</v>
      </c>
      <c r="BE248" s="49">
        <v>3.7037037037037037</v>
      </c>
      <c r="BF248" s="48">
        <v>1</v>
      </c>
      <c r="BG248" s="49">
        <v>3.7037037037037037</v>
      </c>
      <c r="BH248" s="48">
        <v>0</v>
      </c>
      <c r="BI248" s="49">
        <v>0</v>
      </c>
      <c r="BJ248" s="48">
        <v>25</v>
      </c>
      <c r="BK248" s="49">
        <v>92.5925925925926</v>
      </c>
      <c r="BL248" s="48">
        <v>27</v>
      </c>
    </row>
    <row r="249" spans="1:64" ht="15">
      <c r="A249" s="64" t="s">
        <v>419</v>
      </c>
      <c r="B249" s="64" t="s">
        <v>419</v>
      </c>
      <c r="C249" s="65"/>
      <c r="D249" s="66"/>
      <c r="E249" s="67"/>
      <c r="F249" s="68"/>
      <c r="G249" s="65"/>
      <c r="H249" s="69"/>
      <c r="I249" s="70"/>
      <c r="J249" s="70"/>
      <c r="K249" s="34" t="s">
        <v>65</v>
      </c>
      <c r="L249" s="77">
        <v>362</v>
      </c>
      <c r="M249" s="77"/>
      <c r="N249" s="72"/>
      <c r="O249" s="79" t="s">
        <v>176</v>
      </c>
      <c r="P249" s="81">
        <v>43783.03611111111</v>
      </c>
      <c r="Q249" s="79" t="s">
        <v>628</v>
      </c>
      <c r="R249" s="79"/>
      <c r="S249" s="79"/>
      <c r="T249" s="79" t="s">
        <v>812</v>
      </c>
      <c r="U249" s="82" t="s">
        <v>869</v>
      </c>
      <c r="V249" s="82" t="s">
        <v>869</v>
      </c>
      <c r="W249" s="81">
        <v>43783.03611111111</v>
      </c>
      <c r="X249" s="82" t="s">
        <v>1350</v>
      </c>
      <c r="Y249" s="79"/>
      <c r="Z249" s="79"/>
      <c r="AA249" s="85" t="s">
        <v>1660</v>
      </c>
      <c r="AB249" s="79"/>
      <c r="AC249" s="79" t="b">
        <v>0</v>
      </c>
      <c r="AD249" s="79">
        <v>0</v>
      </c>
      <c r="AE249" s="85" t="s">
        <v>1737</v>
      </c>
      <c r="AF249" s="79" t="b">
        <v>0</v>
      </c>
      <c r="AG249" s="79" t="s">
        <v>1751</v>
      </c>
      <c r="AH249" s="79"/>
      <c r="AI249" s="85" t="s">
        <v>1737</v>
      </c>
      <c r="AJ249" s="79" t="b">
        <v>0</v>
      </c>
      <c r="AK249" s="79">
        <v>0</v>
      </c>
      <c r="AL249" s="85" t="s">
        <v>1737</v>
      </c>
      <c r="AM249" s="79" t="s">
        <v>1772</v>
      </c>
      <c r="AN249" s="79" t="b">
        <v>0</v>
      </c>
      <c r="AO249" s="85" t="s">
        <v>1660</v>
      </c>
      <c r="AP249" s="79" t="s">
        <v>176</v>
      </c>
      <c r="AQ249" s="79">
        <v>0</v>
      </c>
      <c r="AR249" s="79">
        <v>0</v>
      </c>
      <c r="AS249" s="79"/>
      <c r="AT249" s="79"/>
      <c r="AU249" s="79"/>
      <c r="AV249" s="79"/>
      <c r="AW249" s="79"/>
      <c r="AX249" s="79"/>
      <c r="AY249" s="79"/>
      <c r="AZ249" s="79"/>
      <c r="BA249">
        <v>8</v>
      </c>
      <c r="BB249" s="78" t="str">
        <f>REPLACE(INDEX(GroupVertices[Group],MATCH(Edges25[[#This Row],[Vertex 1]],GroupVertices[Vertex],0)),1,1,"")</f>
        <v>30</v>
      </c>
      <c r="BC249" s="78" t="str">
        <f>REPLACE(INDEX(GroupVertices[Group],MATCH(Edges25[[#This Row],[Vertex 2]],GroupVertices[Vertex],0)),1,1,"")</f>
        <v>30</v>
      </c>
      <c r="BD249" s="48">
        <v>0</v>
      </c>
      <c r="BE249" s="49">
        <v>0</v>
      </c>
      <c r="BF249" s="48">
        <v>0</v>
      </c>
      <c r="BG249" s="49">
        <v>0</v>
      </c>
      <c r="BH249" s="48">
        <v>0</v>
      </c>
      <c r="BI249" s="49">
        <v>0</v>
      </c>
      <c r="BJ249" s="48">
        <v>24</v>
      </c>
      <c r="BK249" s="49">
        <v>100</v>
      </c>
      <c r="BL249" s="48">
        <v>24</v>
      </c>
    </row>
    <row r="250" spans="1:64" ht="15">
      <c r="A250" s="64" t="s">
        <v>419</v>
      </c>
      <c r="B250" s="64" t="s">
        <v>419</v>
      </c>
      <c r="C250" s="65"/>
      <c r="D250" s="66"/>
      <c r="E250" s="67"/>
      <c r="F250" s="68"/>
      <c r="G250" s="65"/>
      <c r="H250" s="69"/>
      <c r="I250" s="70"/>
      <c r="J250" s="70"/>
      <c r="K250" s="34" t="s">
        <v>65</v>
      </c>
      <c r="L250" s="77">
        <v>363</v>
      </c>
      <c r="M250" s="77"/>
      <c r="N250" s="72"/>
      <c r="O250" s="79" t="s">
        <v>176</v>
      </c>
      <c r="P250" s="81">
        <v>43785.082962962966</v>
      </c>
      <c r="Q250" s="79" t="s">
        <v>629</v>
      </c>
      <c r="R250" s="79"/>
      <c r="S250" s="79"/>
      <c r="T250" s="79" t="s">
        <v>813</v>
      </c>
      <c r="U250" s="82" t="s">
        <v>870</v>
      </c>
      <c r="V250" s="82" t="s">
        <v>870</v>
      </c>
      <c r="W250" s="81">
        <v>43785.082962962966</v>
      </c>
      <c r="X250" s="82" t="s">
        <v>1351</v>
      </c>
      <c r="Y250" s="79"/>
      <c r="Z250" s="79"/>
      <c r="AA250" s="85" t="s">
        <v>1661</v>
      </c>
      <c r="AB250" s="79"/>
      <c r="AC250" s="79" t="b">
        <v>0</v>
      </c>
      <c r="AD250" s="79">
        <v>9</v>
      </c>
      <c r="AE250" s="85" t="s">
        <v>1737</v>
      </c>
      <c r="AF250" s="79" t="b">
        <v>0</v>
      </c>
      <c r="AG250" s="79" t="s">
        <v>1751</v>
      </c>
      <c r="AH250" s="79"/>
      <c r="AI250" s="85" t="s">
        <v>1737</v>
      </c>
      <c r="AJ250" s="79" t="b">
        <v>0</v>
      </c>
      <c r="AK250" s="79">
        <v>0</v>
      </c>
      <c r="AL250" s="85" t="s">
        <v>1737</v>
      </c>
      <c r="AM250" s="79" t="s">
        <v>1772</v>
      </c>
      <c r="AN250" s="79" t="b">
        <v>0</v>
      </c>
      <c r="AO250" s="85" t="s">
        <v>1661</v>
      </c>
      <c r="AP250" s="79" t="s">
        <v>176</v>
      </c>
      <c r="AQ250" s="79">
        <v>0</v>
      </c>
      <c r="AR250" s="79">
        <v>0</v>
      </c>
      <c r="AS250" s="79"/>
      <c r="AT250" s="79"/>
      <c r="AU250" s="79"/>
      <c r="AV250" s="79"/>
      <c r="AW250" s="79"/>
      <c r="AX250" s="79"/>
      <c r="AY250" s="79"/>
      <c r="AZ250" s="79"/>
      <c r="BA250">
        <v>8</v>
      </c>
      <c r="BB250" s="78" t="str">
        <f>REPLACE(INDEX(GroupVertices[Group],MATCH(Edges25[[#This Row],[Vertex 1]],GroupVertices[Vertex],0)),1,1,"")</f>
        <v>30</v>
      </c>
      <c r="BC250" s="78" t="str">
        <f>REPLACE(INDEX(GroupVertices[Group],MATCH(Edges25[[#This Row],[Vertex 2]],GroupVertices[Vertex],0)),1,1,"")</f>
        <v>30</v>
      </c>
      <c r="BD250" s="48">
        <v>0</v>
      </c>
      <c r="BE250" s="49">
        <v>0</v>
      </c>
      <c r="BF250" s="48">
        <v>1</v>
      </c>
      <c r="BG250" s="49">
        <v>2.9411764705882355</v>
      </c>
      <c r="BH250" s="48">
        <v>0</v>
      </c>
      <c r="BI250" s="49">
        <v>0</v>
      </c>
      <c r="BJ250" s="48">
        <v>33</v>
      </c>
      <c r="BK250" s="49">
        <v>97.05882352941177</v>
      </c>
      <c r="BL250" s="48">
        <v>34</v>
      </c>
    </row>
    <row r="251" spans="1:64" ht="15">
      <c r="A251" s="64" t="s">
        <v>419</v>
      </c>
      <c r="B251" s="64" t="s">
        <v>419</v>
      </c>
      <c r="C251" s="65"/>
      <c r="D251" s="66"/>
      <c r="E251" s="67"/>
      <c r="F251" s="68"/>
      <c r="G251" s="65"/>
      <c r="H251" s="69"/>
      <c r="I251" s="70"/>
      <c r="J251" s="70"/>
      <c r="K251" s="34" t="s">
        <v>65</v>
      </c>
      <c r="L251" s="77">
        <v>364</v>
      </c>
      <c r="M251" s="77"/>
      <c r="N251" s="72"/>
      <c r="O251" s="79" t="s">
        <v>176</v>
      </c>
      <c r="P251" s="81">
        <v>43785.086851851855</v>
      </c>
      <c r="Q251" s="79" t="s">
        <v>630</v>
      </c>
      <c r="R251" s="79"/>
      <c r="S251" s="79"/>
      <c r="T251" s="79" t="s">
        <v>813</v>
      </c>
      <c r="U251" s="79"/>
      <c r="V251" s="82" t="s">
        <v>1070</v>
      </c>
      <c r="W251" s="81">
        <v>43785.086851851855</v>
      </c>
      <c r="X251" s="82" t="s">
        <v>1352</v>
      </c>
      <c r="Y251" s="79"/>
      <c r="Z251" s="79"/>
      <c r="AA251" s="85" t="s">
        <v>1662</v>
      </c>
      <c r="AB251" s="79"/>
      <c r="AC251" s="79" t="b">
        <v>0</v>
      </c>
      <c r="AD251" s="79">
        <v>0</v>
      </c>
      <c r="AE251" s="85" t="s">
        <v>1737</v>
      </c>
      <c r="AF251" s="79" t="b">
        <v>0</v>
      </c>
      <c r="AG251" s="79" t="s">
        <v>1751</v>
      </c>
      <c r="AH251" s="79"/>
      <c r="AI251" s="85" t="s">
        <v>1737</v>
      </c>
      <c r="AJ251" s="79" t="b">
        <v>0</v>
      </c>
      <c r="AK251" s="79">
        <v>0</v>
      </c>
      <c r="AL251" s="85" t="s">
        <v>1737</v>
      </c>
      <c r="AM251" s="79" t="s">
        <v>1772</v>
      </c>
      <c r="AN251" s="79" t="b">
        <v>0</v>
      </c>
      <c r="AO251" s="85" t="s">
        <v>1662</v>
      </c>
      <c r="AP251" s="79" t="s">
        <v>176</v>
      </c>
      <c r="AQ251" s="79">
        <v>0</v>
      </c>
      <c r="AR251" s="79">
        <v>0</v>
      </c>
      <c r="AS251" s="79"/>
      <c r="AT251" s="79"/>
      <c r="AU251" s="79"/>
      <c r="AV251" s="79"/>
      <c r="AW251" s="79"/>
      <c r="AX251" s="79"/>
      <c r="AY251" s="79"/>
      <c r="AZ251" s="79"/>
      <c r="BA251">
        <v>8</v>
      </c>
      <c r="BB251" s="78" t="str">
        <f>REPLACE(INDEX(GroupVertices[Group],MATCH(Edges25[[#This Row],[Vertex 1]],GroupVertices[Vertex],0)),1,1,"")</f>
        <v>30</v>
      </c>
      <c r="BC251" s="78" t="str">
        <f>REPLACE(INDEX(GroupVertices[Group],MATCH(Edges25[[#This Row],[Vertex 2]],GroupVertices[Vertex],0)),1,1,"")</f>
        <v>30</v>
      </c>
      <c r="BD251" s="48">
        <v>0</v>
      </c>
      <c r="BE251" s="49">
        <v>0</v>
      </c>
      <c r="BF251" s="48">
        <v>1</v>
      </c>
      <c r="BG251" s="49">
        <v>2.5</v>
      </c>
      <c r="BH251" s="48">
        <v>0</v>
      </c>
      <c r="BI251" s="49">
        <v>0</v>
      </c>
      <c r="BJ251" s="48">
        <v>39</v>
      </c>
      <c r="BK251" s="49">
        <v>97.5</v>
      </c>
      <c r="BL251" s="48">
        <v>40</v>
      </c>
    </row>
    <row r="252" spans="1:64" ht="15">
      <c r="A252" s="64" t="s">
        <v>419</v>
      </c>
      <c r="B252" s="64" t="s">
        <v>419</v>
      </c>
      <c r="C252" s="65"/>
      <c r="D252" s="66"/>
      <c r="E252" s="67"/>
      <c r="F252" s="68"/>
      <c r="G252" s="65"/>
      <c r="H252" s="69"/>
      <c r="I252" s="70"/>
      <c r="J252" s="70"/>
      <c r="K252" s="34" t="s">
        <v>65</v>
      </c>
      <c r="L252" s="77">
        <v>365</v>
      </c>
      <c r="M252" s="77"/>
      <c r="N252" s="72"/>
      <c r="O252" s="79" t="s">
        <v>176</v>
      </c>
      <c r="P252" s="81">
        <v>43785.138506944444</v>
      </c>
      <c r="Q252" s="79" t="s">
        <v>631</v>
      </c>
      <c r="R252" s="79"/>
      <c r="S252" s="79"/>
      <c r="T252" s="79" t="s">
        <v>813</v>
      </c>
      <c r="U252" s="79"/>
      <c r="V252" s="82" t="s">
        <v>1070</v>
      </c>
      <c r="W252" s="81">
        <v>43785.138506944444</v>
      </c>
      <c r="X252" s="82" t="s">
        <v>1353</v>
      </c>
      <c r="Y252" s="79"/>
      <c r="Z252" s="79"/>
      <c r="AA252" s="85" t="s">
        <v>1663</v>
      </c>
      <c r="AB252" s="79"/>
      <c r="AC252" s="79" t="b">
        <v>0</v>
      </c>
      <c r="AD252" s="79">
        <v>5</v>
      </c>
      <c r="AE252" s="85" t="s">
        <v>1737</v>
      </c>
      <c r="AF252" s="79" t="b">
        <v>0</v>
      </c>
      <c r="AG252" s="79" t="s">
        <v>1751</v>
      </c>
      <c r="AH252" s="79"/>
      <c r="AI252" s="85" t="s">
        <v>1737</v>
      </c>
      <c r="AJ252" s="79" t="b">
        <v>0</v>
      </c>
      <c r="AK252" s="79">
        <v>0</v>
      </c>
      <c r="AL252" s="85" t="s">
        <v>1737</v>
      </c>
      <c r="AM252" s="79" t="s">
        <v>1772</v>
      </c>
      <c r="AN252" s="79" t="b">
        <v>0</v>
      </c>
      <c r="AO252" s="85" t="s">
        <v>1663</v>
      </c>
      <c r="AP252" s="79" t="s">
        <v>176</v>
      </c>
      <c r="AQ252" s="79">
        <v>0</v>
      </c>
      <c r="AR252" s="79">
        <v>0</v>
      </c>
      <c r="AS252" s="79"/>
      <c r="AT252" s="79"/>
      <c r="AU252" s="79"/>
      <c r="AV252" s="79"/>
      <c r="AW252" s="79"/>
      <c r="AX252" s="79"/>
      <c r="AY252" s="79"/>
      <c r="AZ252" s="79"/>
      <c r="BA252">
        <v>8</v>
      </c>
      <c r="BB252" s="78" t="str">
        <f>REPLACE(INDEX(GroupVertices[Group],MATCH(Edges25[[#This Row],[Vertex 1]],GroupVertices[Vertex],0)),1,1,"")</f>
        <v>30</v>
      </c>
      <c r="BC252" s="78" t="str">
        <f>REPLACE(INDEX(GroupVertices[Group],MATCH(Edges25[[#This Row],[Vertex 2]],GroupVertices[Vertex],0)),1,1,"")</f>
        <v>30</v>
      </c>
      <c r="BD252" s="48">
        <v>0</v>
      </c>
      <c r="BE252" s="49">
        <v>0</v>
      </c>
      <c r="BF252" s="48">
        <v>2</v>
      </c>
      <c r="BG252" s="49">
        <v>15.384615384615385</v>
      </c>
      <c r="BH252" s="48">
        <v>0</v>
      </c>
      <c r="BI252" s="49">
        <v>0</v>
      </c>
      <c r="BJ252" s="48">
        <v>11</v>
      </c>
      <c r="BK252" s="49">
        <v>84.61538461538461</v>
      </c>
      <c r="BL252" s="48">
        <v>13</v>
      </c>
    </row>
    <row r="253" spans="1:64" ht="15">
      <c r="A253" s="64" t="s">
        <v>419</v>
      </c>
      <c r="B253" s="64" t="s">
        <v>419</v>
      </c>
      <c r="C253" s="65"/>
      <c r="D253" s="66"/>
      <c r="E253" s="67"/>
      <c r="F253" s="68"/>
      <c r="G253" s="65"/>
      <c r="H253" s="69"/>
      <c r="I253" s="70"/>
      <c r="J253" s="70"/>
      <c r="K253" s="34" t="s">
        <v>65</v>
      </c>
      <c r="L253" s="77">
        <v>366</v>
      </c>
      <c r="M253" s="77"/>
      <c r="N253" s="72"/>
      <c r="O253" s="79" t="s">
        <v>176</v>
      </c>
      <c r="P253" s="81">
        <v>43785.244618055556</v>
      </c>
      <c r="Q253" s="79" t="s">
        <v>632</v>
      </c>
      <c r="R253" s="79"/>
      <c r="S253" s="79"/>
      <c r="T253" s="79" t="s">
        <v>814</v>
      </c>
      <c r="U253" s="82" t="s">
        <v>871</v>
      </c>
      <c r="V253" s="82" t="s">
        <v>871</v>
      </c>
      <c r="W253" s="81">
        <v>43785.244618055556</v>
      </c>
      <c r="X253" s="82" t="s">
        <v>1354</v>
      </c>
      <c r="Y253" s="79"/>
      <c r="Z253" s="79"/>
      <c r="AA253" s="85" t="s">
        <v>1664</v>
      </c>
      <c r="AB253" s="79"/>
      <c r="AC253" s="79" t="b">
        <v>0</v>
      </c>
      <c r="AD253" s="79">
        <v>4</v>
      </c>
      <c r="AE253" s="85" t="s">
        <v>1737</v>
      </c>
      <c r="AF253" s="79" t="b">
        <v>0</v>
      </c>
      <c r="AG253" s="79" t="s">
        <v>1751</v>
      </c>
      <c r="AH253" s="79"/>
      <c r="AI253" s="85" t="s">
        <v>1737</v>
      </c>
      <c r="AJ253" s="79" t="b">
        <v>0</v>
      </c>
      <c r="AK253" s="79">
        <v>0</v>
      </c>
      <c r="AL253" s="85" t="s">
        <v>1737</v>
      </c>
      <c r="AM253" s="79" t="s">
        <v>1772</v>
      </c>
      <c r="AN253" s="79" t="b">
        <v>0</v>
      </c>
      <c r="AO253" s="85" t="s">
        <v>1664</v>
      </c>
      <c r="AP253" s="79" t="s">
        <v>176</v>
      </c>
      <c r="AQ253" s="79">
        <v>0</v>
      </c>
      <c r="AR253" s="79">
        <v>0</v>
      </c>
      <c r="AS253" s="79"/>
      <c r="AT253" s="79"/>
      <c r="AU253" s="79"/>
      <c r="AV253" s="79"/>
      <c r="AW253" s="79"/>
      <c r="AX253" s="79"/>
      <c r="AY253" s="79"/>
      <c r="AZ253" s="79"/>
      <c r="BA253">
        <v>8</v>
      </c>
      <c r="BB253" s="78" t="str">
        <f>REPLACE(INDEX(GroupVertices[Group],MATCH(Edges25[[#This Row],[Vertex 1]],GroupVertices[Vertex],0)),1,1,"")</f>
        <v>30</v>
      </c>
      <c r="BC253" s="78" t="str">
        <f>REPLACE(INDEX(GroupVertices[Group],MATCH(Edges25[[#This Row],[Vertex 2]],GroupVertices[Vertex],0)),1,1,"")</f>
        <v>30</v>
      </c>
      <c r="BD253" s="48">
        <v>1</v>
      </c>
      <c r="BE253" s="49">
        <v>2</v>
      </c>
      <c r="BF253" s="48">
        <v>2</v>
      </c>
      <c r="BG253" s="49">
        <v>4</v>
      </c>
      <c r="BH253" s="48">
        <v>1</v>
      </c>
      <c r="BI253" s="49">
        <v>2</v>
      </c>
      <c r="BJ253" s="48">
        <v>47</v>
      </c>
      <c r="BK253" s="49">
        <v>94</v>
      </c>
      <c r="BL253" s="48">
        <v>50</v>
      </c>
    </row>
    <row r="254" spans="1:64" ht="15">
      <c r="A254" s="64" t="s">
        <v>419</v>
      </c>
      <c r="B254" s="64" t="s">
        <v>419</v>
      </c>
      <c r="C254" s="65"/>
      <c r="D254" s="66"/>
      <c r="E254" s="67"/>
      <c r="F254" s="68"/>
      <c r="G254" s="65"/>
      <c r="H254" s="69"/>
      <c r="I254" s="70"/>
      <c r="J254" s="70"/>
      <c r="K254" s="34" t="s">
        <v>65</v>
      </c>
      <c r="L254" s="77">
        <v>367</v>
      </c>
      <c r="M254" s="77"/>
      <c r="N254" s="72"/>
      <c r="O254" s="79" t="s">
        <v>176</v>
      </c>
      <c r="P254" s="81">
        <v>43785.27872685185</v>
      </c>
      <c r="Q254" s="79" t="s">
        <v>633</v>
      </c>
      <c r="R254" s="79"/>
      <c r="S254" s="79"/>
      <c r="T254" s="79" t="s">
        <v>813</v>
      </c>
      <c r="U254" s="79"/>
      <c r="V254" s="82" t="s">
        <v>1070</v>
      </c>
      <c r="W254" s="81">
        <v>43785.27872685185</v>
      </c>
      <c r="X254" s="82" t="s">
        <v>1355</v>
      </c>
      <c r="Y254" s="79"/>
      <c r="Z254" s="79"/>
      <c r="AA254" s="85" t="s">
        <v>1665</v>
      </c>
      <c r="AB254" s="79"/>
      <c r="AC254" s="79" t="b">
        <v>0</v>
      </c>
      <c r="AD254" s="79">
        <v>4</v>
      </c>
      <c r="AE254" s="85" t="s">
        <v>1737</v>
      </c>
      <c r="AF254" s="79" t="b">
        <v>0</v>
      </c>
      <c r="AG254" s="79" t="s">
        <v>1751</v>
      </c>
      <c r="AH254" s="79"/>
      <c r="AI254" s="85" t="s">
        <v>1737</v>
      </c>
      <c r="AJ254" s="79" t="b">
        <v>0</v>
      </c>
      <c r="AK254" s="79">
        <v>0</v>
      </c>
      <c r="AL254" s="85" t="s">
        <v>1737</v>
      </c>
      <c r="AM254" s="79" t="s">
        <v>1772</v>
      </c>
      <c r="AN254" s="79" t="b">
        <v>0</v>
      </c>
      <c r="AO254" s="85" t="s">
        <v>1665</v>
      </c>
      <c r="AP254" s="79" t="s">
        <v>176</v>
      </c>
      <c r="AQ254" s="79">
        <v>0</v>
      </c>
      <c r="AR254" s="79">
        <v>0</v>
      </c>
      <c r="AS254" s="79"/>
      <c r="AT254" s="79"/>
      <c r="AU254" s="79"/>
      <c r="AV254" s="79"/>
      <c r="AW254" s="79"/>
      <c r="AX254" s="79"/>
      <c r="AY254" s="79"/>
      <c r="AZ254" s="79"/>
      <c r="BA254">
        <v>8</v>
      </c>
      <c r="BB254" s="78" t="str">
        <f>REPLACE(INDEX(GroupVertices[Group],MATCH(Edges25[[#This Row],[Vertex 1]],GroupVertices[Vertex],0)),1,1,"")</f>
        <v>30</v>
      </c>
      <c r="BC254" s="78" t="str">
        <f>REPLACE(INDEX(GroupVertices[Group],MATCH(Edges25[[#This Row],[Vertex 2]],GroupVertices[Vertex],0)),1,1,"")</f>
        <v>30</v>
      </c>
      <c r="BD254" s="48">
        <v>1</v>
      </c>
      <c r="BE254" s="49">
        <v>4.3478260869565215</v>
      </c>
      <c r="BF254" s="48">
        <v>0</v>
      </c>
      <c r="BG254" s="49">
        <v>0</v>
      </c>
      <c r="BH254" s="48">
        <v>0</v>
      </c>
      <c r="BI254" s="49">
        <v>0</v>
      </c>
      <c r="BJ254" s="48">
        <v>22</v>
      </c>
      <c r="BK254" s="49">
        <v>95.65217391304348</v>
      </c>
      <c r="BL254" s="48">
        <v>23</v>
      </c>
    </row>
    <row r="255" spans="1:64" ht="15">
      <c r="A255" s="64" t="s">
        <v>419</v>
      </c>
      <c r="B255" s="64" t="s">
        <v>419</v>
      </c>
      <c r="C255" s="65"/>
      <c r="D255" s="66"/>
      <c r="E255" s="67"/>
      <c r="F255" s="68"/>
      <c r="G255" s="65"/>
      <c r="H255" s="69"/>
      <c r="I255" s="70"/>
      <c r="J255" s="70"/>
      <c r="K255" s="34" t="s">
        <v>65</v>
      </c>
      <c r="L255" s="77">
        <v>368</v>
      </c>
      <c r="M255" s="77"/>
      <c r="N255" s="72"/>
      <c r="O255" s="79" t="s">
        <v>176</v>
      </c>
      <c r="P255" s="81">
        <v>43785.36114583333</v>
      </c>
      <c r="Q255" s="79" t="s">
        <v>634</v>
      </c>
      <c r="R255" s="79"/>
      <c r="S255" s="79"/>
      <c r="T255" s="79" t="s">
        <v>815</v>
      </c>
      <c r="U255" s="82" t="s">
        <v>872</v>
      </c>
      <c r="V255" s="82" t="s">
        <v>872</v>
      </c>
      <c r="W255" s="81">
        <v>43785.36114583333</v>
      </c>
      <c r="X255" s="82" t="s">
        <v>1356</v>
      </c>
      <c r="Y255" s="79"/>
      <c r="Z255" s="79"/>
      <c r="AA255" s="85" t="s">
        <v>1666</v>
      </c>
      <c r="AB255" s="79"/>
      <c r="AC255" s="79" t="b">
        <v>0</v>
      </c>
      <c r="AD255" s="79">
        <v>3</v>
      </c>
      <c r="AE255" s="85" t="s">
        <v>1737</v>
      </c>
      <c r="AF255" s="79" t="b">
        <v>0</v>
      </c>
      <c r="AG255" s="79" t="s">
        <v>1751</v>
      </c>
      <c r="AH255" s="79"/>
      <c r="AI255" s="85" t="s">
        <v>1737</v>
      </c>
      <c r="AJ255" s="79" t="b">
        <v>0</v>
      </c>
      <c r="AK255" s="79">
        <v>0</v>
      </c>
      <c r="AL255" s="85" t="s">
        <v>1737</v>
      </c>
      <c r="AM255" s="79" t="s">
        <v>1772</v>
      </c>
      <c r="AN255" s="79" t="b">
        <v>0</v>
      </c>
      <c r="AO255" s="85" t="s">
        <v>1666</v>
      </c>
      <c r="AP255" s="79" t="s">
        <v>176</v>
      </c>
      <c r="AQ255" s="79">
        <v>0</v>
      </c>
      <c r="AR255" s="79">
        <v>0</v>
      </c>
      <c r="AS255" s="79"/>
      <c r="AT255" s="79"/>
      <c r="AU255" s="79"/>
      <c r="AV255" s="79"/>
      <c r="AW255" s="79"/>
      <c r="AX255" s="79"/>
      <c r="AY255" s="79"/>
      <c r="AZ255" s="79"/>
      <c r="BA255">
        <v>8</v>
      </c>
      <c r="BB255" s="78" t="str">
        <f>REPLACE(INDEX(GroupVertices[Group],MATCH(Edges25[[#This Row],[Vertex 1]],GroupVertices[Vertex],0)),1,1,"")</f>
        <v>30</v>
      </c>
      <c r="BC255" s="78" t="str">
        <f>REPLACE(INDEX(GroupVertices[Group],MATCH(Edges25[[#This Row],[Vertex 2]],GroupVertices[Vertex],0)),1,1,"")</f>
        <v>30</v>
      </c>
      <c r="BD255" s="48">
        <v>1</v>
      </c>
      <c r="BE255" s="49">
        <v>2.127659574468085</v>
      </c>
      <c r="BF255" s="48">
        <v>0</v>
      </c>
      <c r="BG255" s="49">
        <v>0</v>
      </c>
      <c r="BH255" s="48">
        <v>0</v>
      </c>
      <c r="BI255" s="49">
        <v>0</v>
      </c>
      <c r="BJ255" s="48">
        <v>46</v>
      </c>
      <c r="BK255" s="49">
        <v>97.87234042553192</v>
      </c>
      <c r="BL255" s="48">
        <v>47</v>
      </c>
    </row>
    <row r="256" spans="1:64" ht="15">
      <c r="A256" s="64" t="s">
        <v>419</v>
      </c>
      <c r="B256" s="64" t="s">
        <v>419</v>
      </c>
      <c r="C256" s="65"/>
      <c r="D256" s="66"/>
      <c r="E256" s="67"/>
      <c r="F256" s="68"/>
      <c r="G256" s="65"/>
      <c r="H256" s="69"/>
      <c r="I256" s="70"/>
      <c r="J256" s="70"/>
      <c r="K256" s="34" t="s">
        <v>65</v>
      </c>
      <c r="L256" s="77">
        <v>369</v>
      </c>
      <c r="M256" s="77"/>
      <c r="N256" s="72"/>
      <c r="O256" s="79" t="s">
        <v>176</v>
      </c>
      <c r="P256" s="81">
        <v>43785.517060185186</v>
      </c>
      <c r="Q256" s="79" t="s">
        <v>635</v>
      </c>
      <c r="R256" s="79"/>
      <c r="S256" s="79"/>
      <c r="T256" s="79" t="s">
        <v>813</v>
      </c>
      <c r="U256" s="79"/>
      <c r="V256" s="82" t="s">
        <v>1070</v>
      </c>
      <c r="W256" s="81">
        <v>43785.517060185186</v>
      </c>
      <c r="X256" s="82" t="s">
        <v>1357</v>
      </c>
      <c r="Y256" s="79"/>
      <c r="Z256" s="79"/>
      <c r="AA256" s="85" t="s">
        <v>1667</v>
      </c>
      <c r="AB256" s="79"/>
      <c r="AC256" s="79" t="b">
        <v>0</v>
      </c>
      <c r="AD256" s="79">
        <v>0</v>
      </c>
      <c r="AE256" s="85" t="s">
        <v>1737</v>
      </c>
      <c r="AF256" s="79" t="b">
        <v>0</v>
      </c>
      <c r="AG256" s="79" t="s">
        <v>1751</v>
      </c>
      <c r="AH256" s="79"/>
      <c r="AI256" s="85" t="s">
        <v>1737</v>
      </c>
      <c r="AJ256" s="79" t="b">
        <v>0</v>
      </c>
      <c r="AK256" s="79">
        <v>0</v>
      </c>
      <c r="AL256" s="85" t="s">
        <v>1737</v>
      </c>
      <c r="AM256" s="79" t="s">
        <v>1772</v>
      </c>
      <c r="AN256" s="79" t="b">
        <v>0</v>
      </c>
      <c r="AO256" s="85" t="s">
        <v>1667</v>
      </c>
      <c r="AP256" s="79" t="s">
        <v>176</v>
      </c>
      <c r="AQ256" s="79">
        <v>0</v>
      </c>
      <c r="AR256" s="79">
        <v>0</v>
      </c>
      <c r="AS256" s="79"/>
      <c r="AT256" s="79"/>
      <c r="AU256" s="79"/>
      <c r="AV256" s="79"/>
      <c r="AW256" s="79"/>
      <c r="AX256" s="79"/>
      <c r="AY256" s="79"/>
      <c r="AZ256" s="79"/>
      <c r="BA256">
        <v>8</v>
      </c>
      <c r="BB256" s="78" t="str">
        <f>REPLACE(INDEX(GroupVertices[Group],MATCH(Edges25[[#This Row],[Vertex 1]],GroupVertices[Vertex],0)),1,1,"")</f>
        <v>30</v>
      </c>
      <c r="BC256" s="78" t="str">
        <f>REPLACE(INDEX(GroupVertices[Group],MATCH(Edges25[[#This Row],[Vertex 2]],GroupVertices[Vertex],0)),1,1,"")</f>
        <v>30</v>
      </c>
      <c r="BD256" s="48">
        <v>0</v>
      </c>
      <c r="BE256" s="49">
        <v>0</v>
      </c>
      <c r="BF256" s="48">
        <v>2</v>
      </c>
      <c r="BG256" s="49">
        <v>15.384615384615385</v>
      </c>
      <c r="BH256" s="48">
        <v>0</v>
      </c>
      <c r="BI256" s="49">
        <v>0</v>
      </c>
      <c r="BJ256" s="48">
        <v>11</v>
      </c>
      <c r="BK256" s="49">
        <v>84.61538461538461</v>
      </c>
      <c r="BL256" s="48">
        <v>13</v>
      </c>
    </row>
    <row r="257" spans="1:64" ht="15">
      <c r="A257" s="64" t="s">
        <v>420</v>
      </c>
      <c r="B257" s="64" t="s">
        <v>497</v>
      </c>
      <c r="C257" s="65"/>
      <c r="D257" s="66"/>
      <c r="E257" s="67"/>
      <c r="F257" s="68"/>
      <c r="G257" s="65"/>
      <c r="H257" s="69"/>
      <c r="I257" s="70"/>
      <c r="J257" s="70"/>
      <c r="K257" s="34" t="s">
        <v>65</v>
      </c>
      <c r="L257" s="77">
        <v>370</v>
      </c>
      <c r="M257" s="77"/>
      <c r="N257" s="72"/>
      <c r="O257" s="79" t="s">
        <v>506</v>
      </c>
      <c r="P257" s="81">
        <v>43785.52099537037</v>
      </c>
      <c r="Q257" s="79" t="s">
        <v>636</v>
      </c>
      <c r="R257" s="82" t="s">
        <v>713</v>
      </c>
      <c r="S257" s="79" t="s">
        <v>719</v>
      </c>
      <c r="T257" s="79" t="s">
        <v>816</v>
      </c>
      <c r="U257" s="79"/>
      <c r="V257" s="82" t="s">
        <v>1071</v>
      </c>
      <c r="W257" s="81">
        <v>43785.52099537037</v>
      </c>
      <c r="X257" s="82" t="s">
        <v>1358</v>
      </c>
      <c r="Y257" s="79"/>
      <c r="Z257" s="79"/>
      <c r="AA257" s="85" t="s">
        <v>1668</v>
      </c>
      <c r="AB257" s="79"/>
      <c r="AC257" s="79" t="b">
        <v>0</v>
      </c>
      <c r="AD257" s="79">
        <v>7</v>
      </c>
      <c r="AE257" s="85" t="s">
        <v>1737</v>
      </c>
      <c r="AF257" s="79" t="b">
        <v>1</v>
      </c>
      <c r="AG257" s="79" t="s">
        <v>1751</v>
      </c>
      <c r="AH257" s="79"/>
      <c r="AI257" s="85" t="s">
        <v>1771</v>
      </c>
      <c r="AJ257" s="79" t="b">
        <v>0</v>
      </c>
      <c r="AK257" s="79">
        <v>4</v>
      </c>
      <c r="AL257" s="85" t="s">
        <v>1737</v>
      </c>
      <c r="AM257" s="79" t="s">
        <v>1772</v>
      </c>
      <c r="AN257" s="79" t="b">
        <v>0</v>
      </c>
      <c r="AO257" s="85" t="s">
        <v>1668</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9</v>
      </c>
      <c r="BC257" s="78" t="str">
        <f>REPLACE(INDEX(GroupVertices[Group],MATCH(Edges25[[#This Row],[Vertex 2]],GroupVertices[Vertex],0)),1,1,"")</f>
        <v>9</v>
      </c>
      <c r="BD257" s="48"/>
      <c r="BE257" s="49"/>
      <c r="BF257" s="48"/>
      <c r="BG257" s="49"/>
      <c r="BH257" s="48"/>
      <c r="BI257" s="49"/>
      <c r="BJ257" s="48"/>
      <c r="BK257" s="49"/>
      <c r="BL257" s="48"/>
    </row>
    <row r="258" spans="1:64" ht="15">
      <c r="A258" s="64" t="s">
        <v>421</v>
      </c>
      <c r="B258" s="64" t="s">
        <v>421</v>
      </c>
      <c r="C258" s="65"/>
      <c r="D258" s="66"/>
      <c r="E258" s="67"/>
      <c r="F258" s="68"/>
      <c r="G258" s="65"/>
      <c r="H258" s="69"/>
      <c r="I258" s="70"/>
      <c r="J258" s="70"/>
      <c r="K258" s="34" t="s">
        <v>65</v>
      </c>
      <c r="L258" s="77">
        <v>371</v>
      </c>
      <c r="M258" s="77"/>
      <c r="N258" s="72"/>
      <c r="O258" s="79" t="s">
        <v>176</v>
      </c>
      <c r="P258" s="81">
        <v>43775.47613425926</v>
      </c>
      <c r="Q258" s="79" t="s">
        <v>637</v>
      </c>
      <c r="R258" s="82" t="s">
        <v>714</v>
      </c>
      <c r="S258" s="79" t="s">
        <v>728</v>
      </c>
      <c r="T258" s="79" t="s">
        <v>817</v>
      </c>
      <c r="U258" s="79"/>
      <c r="V258" s="82" t="s">
        <v>1072</v>
      </c>
      <c r="W258" s="81">
        <v>43775.47613425926</v>
      </c>
      <c r="X258" s="82" t="s">
        <v>1359</v>
      </c>
      <c r="Y258" s="79"/>
      <c r="Z258" s="79"/>
      <c r="AA258" s="85" t="s">
        <v>1669</v>
      </c>
      <c r="AB258" s="79"/>
      <c r="AC258" s="79" t="b">
        <v>0</v>
      </c>
      <c r="AD258" s="79">
        <v>0</v>
      </c>
      <c r="AE258" s="85" t="s">
        <v>1737</v>
      </c>
      <c r="AF258" s="79" t="b">
        <v>0</v>
      </c>
      <c r="AG258" s="79" t="s">
        <v>1752</v>
      </c>
      <c r="AH258" s="79"/>
      <c r="AI258" s="85" t="s">
        <v>1737</v>
      </c>
      <c r="AJ258" s="79" t="b">
        <v>0</v>
      </c>
      <c r="AK258" s="79">
        <v>0</v>
      </c>
      <c r="AL258" s="85" t="s">
        <v>1737</v>
      </c>
      <c r="AM258" s="79" t="s">
        <v>1784</v>
      </c>
      <c r="AN258" s="79" t="b">
        <v>0</v>
      </c>
      <c r="AO258" s="85" t="s">
        <v>1669</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9</v>
      </c>
      <c r="BC258" s="78" t="str">
        <f>REPLACE(INDEX(GroupVertices[Group],MATCH(Edges25[[#This Row],[Vertex 2]],GroupVertices[Vertex],0)),1,1,"")</f>
        <v>9</v>
      </c>
      <c r="BD258" s="48">
        <v>0</v>
      </c>
      <c r="BE258" s="49">
        <v>0</v>
      </c>
      <c r="BF258" s="48">
        <v>0</v>
      </c>
      <c r="BG258" s="49">
        <v>0</v>
      </c>
      <c r="BH258" s="48">
        <v>0</v>
      </c>
      <c r="BI258" s="49">
        <v>0</v>
      </c>
      <c r="BJ258" s="48">
        <v>14</v>
      </c>
      <c r="BK258" s="49">
        <v>100</v>
      </c>
      <c r="BL258" s="48">
        <v>14</v>
      </c>
    </row>
    <row r="259" spans="1:64" ht="15">
      <c r="A259" s="64" t="s">
        <v>422</v>
      </c>
      <c r="B259" s="64" t="s">
        <v>421</v>
      </c>
      <c r="C259" s="65"/>
      <c r="D259" s="66"/>
      <c r="E259" s="67"/>
      <c r="F259" s="68"/>
      <c r="G259" s="65"/>
      <c r="H259" s="69"/>
      <c r="I259" s="70"/>
      <c r="J259" s="70"/>
      <c r="K259" s="34" t="s">
        <v>65</v>
      </c>
      <c r="L259" s="77">
        <v>372</v>
      </c>
      <c r="M259" s="77"/>
      <c r="N259" s="72"/>
      <c r="O259" s="79" t="s">
        <v>506</v>
      </c>
      <c r="P259" s="81">
        <v>43775.69515046296</v>
      </c>
      <c r="Q259" s="79" t="s">
        <v>638</v>
      </c>
      <c r="R259" s="82" t="s">
        <v>714</v>
      </c>
      <c r="S259" s="79" t="s">
        <v>728</v>
      </c>
      <c r="T259" s="79" t="s">
        <v>817</v>
      </c>
      <c r="U259" s="79"/>
      <c r="V259" s="82" t="s">
        <v>1073</v>
      </c>
      <c r="W259" s="81">
        <v>43775.69515046296</v>
      </c>
      <c r="X259" s="82" t="s">
        <v>1360</v>
      </c>
      <c r="Y259" s="79"/>
      <c r="Z259" s="79"/>
      <c r="AA259" s="85" t="s">
        <v>1670</v>
      </c>
      <c r="AB259" s="79"/>
      <c r="AC259" s="79" t="b">
        <v>0</v>
      </c>
      <c r="AD259" s="79">
        <v>0</v>
      </c>
      <c r="AE259" s="85" t="s">
        <v>1737</v>
      </c>
      <c r="AF259" s="79" t="b">
        <v>0</v>
      </c>
      <c r="AG259" s="79" t="s">
        <v>1752</v>
      </c>
      <c r="AH259" s="79"/>
      <c r="AI259" s="85" t="s">
        <v>1737</v>
      </c>
      <c r="AJ259" s="79" t="b">
        <v>0</v>
      </c>
      <c r="AK259" s="79">
        <v>1</v>
      </c>
      <c r="AL259" s="85" t="s">
        <v>1669</v>
      </c>
      <c r="AM259" s="79" t="s">
        <v>1772</v>
      </c>
      <c r="AN259" s="79" t="b">
        <v>0</v>
      </c>
      <c r="AO259" s="85" t="s">
        <v>1669</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9</v>
      </c>
      <c r="BC259" s="78" t="str">
        <f>REPLACE(INDEX(GroupVertices[Group],MATCH(Edges25[[#This Row],[Vertex 2]],GroupVertices[Vertex],0)),1,1,"")</f>
        <v>9</v>
      </c>
      <c r="BD259" s="48">
        <v>0</v>
      </c>
      <c r="BE259" s="49">
        <v>0</v>
      </c>
      <c r="BF259" s="48">
        <v>0</v>
      </c>
      <c r="BG259" s="49">
        <v>0</v>
      </c>
      <c r="BH259" s="48">
        <v>0</v>
      </c>
      <c r="BI259" s="49">
        <v>0</v>
      </c>
      <c r="BJ259" s="48">
        <v>16</v>
      </c>
      <c r="BK259" s="49">
        <v>100</v>
      </c>
      <c r="BL259" s="48">
        <v>16</v>
      </c>
    </row>
    <row r="260" spans="1:64" ht="15">
      <c r="A260" s="64" t="s">
        <v>423</v>
      </c>
      <c r="B260" s="64" t="s">
        <v>423</v>
      </c>
      <c r="C260" s="65"/>
      <c r="D260" s="66"/>
      <c r="E260" s="67"/>
      <c r="F260" s="68"/>
      <c r="G260" s="65"/>
      <c r="H260" s="69"/>
      <c r="I260" s="70"/>
      <c r="J260" s="70"/>
      <c r="K260" s="34" t="s">
        <v>65</v>
      </c>
      <c r="L260" s="77">
        <v>373</v>
      </c>
      <c r="M260" s="77"/>
      <c r="N260" s="72"/>
      <c r="O260" s="79" t="s">
        <v>176</v>
      </c>
      <c r="P260" s="81">
        <v>43785.50158564815</v>
      </c>
      <c r="Q260" s="79" t="s">
        <v>639</v>
      </c>
      <c r="R260" s="82" t="s">
        <v>715</v>
      </c>
      <c r="S260" s="79" t="s">
        <v>743</v>
      </c>
      <c r="T260" s="79" t="s">
        <v>818</v>
      </c>
      <c r="U260" s="79"/>
      <c r="V260" s="82" t="s">
        <v>1074</v>
      </c>
      <c r="W260" s="81">
        <v>43785.50158564815</v>
      </c>
      <c r="X260" s="82" t="s">
        <v>1361</v>
      </c>
      <c r="Y260" s="79"/>
      <c r="Z260" s="79"/>
      <c r="AA260" s="85" t="s">
        <v>1671</v>
      </c>
      <c r="AB260" s="79"/>
      <c r="AC260" s="79" t="b">
        <v>0</v>
      </c>
      <c r="AD260" s="79">
        <v>0</v>
      </c>
      <c r="AE260" s="85" t="s">
        <v>1737</v>
      </c>
      <c r="AF260" s="79" t="b">
        <v>0</v>
      </c>
      <c r="AG260" s="79" t="s">
        <v>1759</v>
      </c>
      <c r="AH260" s="79"/>
      <c r="AI260" s="85" t="s">
        <v>1737</v>
      </c>
      <c r="AJ260" s="79" t="b">
        <v>0</v>
      </c>
      <c r="AK260" s="79">
        <v>1</v>
      </c>
      <c r="AL260" s="85" t="s">
        <v>1737</v>
      </c>
      <c r="AM260" s="79" t="s">
        <v>1775</v>
      </c>
      <c r="AN260" s="79" t="b">
        <v>0</v>
      </c>
      <c r="AO260" s="85" t="s">
        <v>1671</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29</v>
      </c>
      <c r="BC260" s="78" t="str">
        <f>REPLACE(INDEX(GroupVertices[Group],MATCH(Edges25[[#This Row],[Vertex 2]],GroupVertices[Vertex],0)),1,1,"")</f>
        <v>29</v>
      </c>
      <c r="BD260" s="48">
        <v>0</v>
      </c>
      <c r="BE260" s="49">
        <v>0</v>
      </c>
      <c r="BF260" s="48">
        <v>0</v>
      </c>
      <c r="BG260" s="49">
        <v>0</v>
      </c>
      <c r="BH260" s="48">
        <v>0</v>
      </c>
      <c r="BI260" s="49">
        <v>0</v>
      </c>
      <c r="BJ260" s="48">
        <v>17</v>
      </c>
      <c r="BK260" s="49">
        <v>100</v>
      </c>
      <c r="BL260" s="48">
        <v>17</v>
      </c>
    </row>
    <row r="261" spans="1:64" ht="15">
      <c r="A261" s="64" t="s">
        <v>424</v>
      </c>
      <c r="B261" s="64" t="s">
        <v>423</v>
      </c>
      <c r="C261" s="65"/>
      <c r="D261" s="66"/>
      <c r="E261" s="67"/>
      <c r="F261" s="68"/>
      <c r="G261" s="65"/>
      <c r="H261" s="69"/>
      <c r="I261" s="70"/>
      <c r="J261" s="70"/>
      <c r="K261" s="34" t="s">
        <v>65</v>
      </c>
      <c r="L261" s="77">
        <v>374</v>
      </c>
      <c r="M261" s="77"/>
      <c r="N261" s="72"/>
      <c r="O261" s="79" t="s">
        <v>506</v>
      </c>
      <c r="P261" s="81">
        <v>43785.54209490741</v>
      </c>
      <c r="Q261" s="79" t="s">
        <v>640</v>
      </c>
      <c r="R261" s="82" t="s">
        <v>715</v>
      </c>
      <c r="S261" s="79" t="s">
        <v>743</v>
      </c>
      <c r="T261" s="79" t="s">
        <v>818</v>
      </c>
      <c r="U261" s="79"/>
      <c r="V261" s="82" t="s">
        <v>1075</v>
      </c>
      <c r="W261" s="81">
        <v>43785.54209490741</v>
      </c>
      <c r="X261" s="82" t="s">
        <v>1362</v>
      </c>
      <c r="Y261" s="79"/>
      <c r="Z261" s="79"/>
      <c r="AA261" s="85" t="s">
        <v>1672</v>
      </c>
      <c r="AB261" s="79"/>
      <c r="AC261" s="79" t="b">
        <v>0</v>
      </c>
      <c r="AD261" s="79">
        <v>0</v>
      </c>
      <c r="AE261" s="85" t="s">
        <v>1737</v>
      </c>
      <c r="AF261" s="79" t="b">
        <v>0</v>
      </c>
      <c r="AG261" s="79" t="s">
        <v>1759</v>
      </c>
      <c r="AH261" s="79"/>
      <c r="AI261" s="85" t="s">
        <v>1737</v>
      </c>
      <c r="AJ261" s="79" t="b">
        <v>0</v>
      </c>
      <c r="AK261" s="79">
        <v>1</v>
      </c>
      <c r="AL261" s="85" t="s">
        <v>1671</v>
      </c>
      <c r="AM261" s="79" t="s">
        <v>1800</v>
      </c>
      <c r="AN261" s="79" t="b">
        <v>0</v>
      </c>
      <c r="AO261" s="85" t="s">
        <v>1671</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29</v>
      </c>
      <c r="BC261" s="78" t="str">
        <f>REPLACE(INDEX(GroupVertices[Group],MATCH(Edges25[[#This Row],[Vertex 2]],GroupVertices[Vertex],0)),1,1,"")</f>
        <v>29</v>
      </c>
      <c r="BD261" s="48">
        <v>0</v>
      </c>
      <c r="BE261" s="49">
        <v>0</v>
      </c>
      <c r="BF261" s="48">
        <v>0</v>
      </c>
      <c r="BG261" s="49">
        <v>0</v>
      </c>
      <c r="BH261" s="48">
        <v>0</v>
      </c>
      <c r="BI261" s="49">
        <v>0</v>
      </c>
      <c r="BJ261" s="48">
        <v>19</v>
      </c>
      <c r="BK261" s="49">
        <v>100</v>
      </c>
      <c r="BL261" s="48">
        <v>19</v>
      </c>
    </row>
    <row r="262" spans="1:64" ht="15">
      <c r="A262" s="64" t="s">
        <v>425</v>
      </c>
      <c r="B262" s="64" t="s">
        <v>422</v>
      </c>
      <c r="C262" s="65"/>
      <c r="D262" s="66"/>
      <c r="E262" s="67"/>
      <c r="F262" s="68"/>
      <c r="G262" s="65"/>
      <c r="H262" s="69"/>
      <c r="I262" s="70"/>
      <c r="J262" s="70"/>
      <c r="K262" s="34" t="s">
        <v>65</v>
      </c>
      <c r="L262" s="77">
        <v>375</v>
      </c>
      <c r="M262" s="77"/>
      <c r="N262" s="72"/>
      <c r="O262" s="79" t="s">
        <v>506</v>
      </c>
      <c r="P262" s="81">
        <v>43785.62568287037</v>
      </c>
      <c r="Q262" s="79" t="s">
        <v>641</v>
      </c>
      <c r="R262" s="79"/>
      <c r="S262" s="79"/>
      <c r="T262" s="79" t="s">
        <v>819</v>
      </c>
      <c r="U262" s="79"/>
      <c r="V262" s="82" t="s">
        <v>1076</v>
      </c>
      <c r="W262" s="81">
        <v>43785.62568287037</v>
      </c>
      <c r="X262" s="82" t="s">
        <v>1363</v>
      </c>
      <c r="Y262" s="79"/>
      <c r="Z262" s="79"/>
      <c r="AA262" s="85" t="s">
        <v>1673</v>
      </c>
      <c r="AB262" s="79"/>
      <c r="AC262" s="79" t="b">
        <v>0</v>
      </c>
      <c r="AD262" s="79">
        <v>0</v>
      </c>
      <c r="AE262" s="85" t="s">
        <v>1737</v>
      </c>
      <c r="AF262" s="79" t="b">
        <v>1</v>
      </c>
      <c r="AG262" s="79" t="s">
        <v>1751</v>
      </c>
      <c r="AH262" s="79"/>
      <c r="AI262" s="85" t="s">
        <v>1771</v>
      </c>
      <c r="AJ262" s="79" t="b">
        <v>0</v>
      </c>
      <c r="AK262" s="79">
        <v>4</v>
      </c>
      <c r="AL262" s="85" t="s">
        <v>1668</v>
      </c>
      <c r="AM262" s="79" t="s">
        <v>1772</v>
      </c>
      <c r="AN262" s="79" t="b">
        <v>0</v>
      </c>
      <c r="AO262" s="85" t="s">
        <v>1668</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9</v>
      </c>
      <c r="BC262" s="78" t="str">
        <f>REPLACE(INDEX(GroupVertices[Group],MATCH(Edges25[[#This Row],[Vertex 2]],GroupVertices[Vertex],0)),1,1,"")</f>
        <v>9</v>
      </c>
      <c r="BD262" s="48"/>
      <c r="BE262" s="49"/>
      <c r="BF262" s="48"/>
      <c r="BG262" s="49"/>
      <c r="BH262" s="48"/>
      <c r="BI262" s="49"/>
      <c r="BJ262" s="48"/>
      <c r="BK262" s="49"/>
      <c r="BL262" s="48"/>
    </row>
    <row r="263" spans="1:64" ht="15">
      <c r="A263" s="64" t="s">
        <v>426</v>
      </c>
      <c r="B263" s="64" t="s">
        <v>426</v>
      </c>
      <c r="C263" s="65"/>
      <c r="D263" s="66"/>
      <c r="E263" s="67"/>
      <c r="F263" s="68"/>
      <c r="G263" s="65"/>
      <c r="H263" s="69"/>
      <c r="I263" s="70"/>
      <c r="J263" s="70"/>
      <c r="K263" s="34" t="s">
        <v>65</v>
      </c>
      <c r="L263" s="77">
        <v>378</v>
      </c>
      <c r="M263" s="77"/>
      <c r="N263" s="72"/>
      <c r="O263" s="79" t="s">
        <v>176</v>
      </c>
      <c r="P263" s="81">
        <v>43784.83681712963</v>
      </c>
      <c r="Q263" s="79" t="s">
        <v>642</v>
      </c>
      <c r="R263" s="79"/>
      <c r="S263" s="79"/>
      <c r="T263" s="79" t="s">
        <v>746</v>
      </c>
      <c r="U263" s="82" t="s">
        <v>873</v>
      </c>
      <c r="V263" s="82" t="s">
        <v>873</v>
      </c>
      <c r="W263" s="81">
        <v>43784.83681712963</v>
      </c>
      <c r="X263" s="82" t="s">
        <v>1364</v>
      </c>
      <c r="Y263" s="79"/>
      <c r="Z263" s="79"/>
      <c r="AA263" s="85" t="s">
        <v>1674</v>
      </c>
      <c r="AB263" s="85" t="s">
        <v>1735</v>
      </c>
      <c r="AC263" s="79" t="b">
        <v>0</v>
      </c>
      <c r="AD263" s="79">
        <v>19</v>
      </c>
      <c r="AE263" s="85" t="s">
        <v>1749</v>
      </c>
      <c r="AF263" s="79" t="b">
        <v>0</v>
      </c>
      <c r="AG263" s="79" t="s">
        <v>1751</v>
      </c>
      <c r="AH263" s="79"/>
      <c r="AI263" s="85" t="s">
        <v>1737</v>
      </c>
      <c r="AJ263" s="79" t="b">
        <v>0</v>
      </c>
      <c r="AK263" s="79">
        <v>16</v>
      </c>
      <c r="AL263" s="85" t="s">
        <v>1737</v>
      </c>
      <c r="AM263" s="79" t="s">
        <v>1775</v>
      </c>
      <c r="AN263" s="79" t="b">
        <v>0</v>
      </c>
      <c r="AO263" s="85" t="s">
        <v>1735</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5</v>
      </c>
      <c r="BC263" s="78" t="str">
        <f>REPLACE(INDEX(GroupVertices[Group],MATCH(Edges25[[#This Row],[Vertex 2]],GroupVertices[Vertex],0)),1,1,"")</f>
        <v>5</v>
      </c>
      <c r="BD263" s="48">
        <v>0</v>
      </c>
      <c r="BE263" s="49">
        <v>0</v>
      </c>
      <c r="BF263" s="48">
        <v>0</v>
      </c>
      <c r="BG263" s="49">
        <v>0</v>
      </c>
      <c r="BH263" s="48">
        <v>0</v>
      </c>
      <c r="BI263" s="49">
        <v>0</v>
      </c>
      <c r="BJ263" s="48">
        <v>48</v>
      </c>
      <c r="BK263" s="49">
        <v>100</v>
      </c>
      <c r="BL263" s="48">
        <v>48</v>
      </c>
    </row>
    <row r="264" spans="1:64" ht="15">
      <c r="A264" s="64" t="s">
        <v>427</v>
      </c>
      <c r="B264" s="64" t="s">
        <v>426</v>
      </c>
      <c r="C264" s="65"/>
      <c r="D264" s="66"/>
      <c r="E264" s="67"/>
      <c r="F264" s="68"/>
      <c r="G264" s="65"/>
      <c r="H264" s="69"/>
      <c r="I264" s="70"/>
      <c r="J264" s="70"/>
      <c r="K264" s="34" t="s">
        <v>65</v>
      </c>
      <c r="L264" s="77">
        <v>379</v>
      </c>
      <c r="M264" s="77"/>
      <c r="N264" s="72"/>
      <c r="O264" s="79" t="s">
        <v>506</v>
      </c>
      <c r="P264" s="81">
        <v>43785.625972222224</v>
      </c>
      <c r="Q264" s="79" t="s">
        <v>608</v>
      </c>
      <c r="R264" s="79"/>
      <c r="S264" s="79"/>
      <c r="T264" s="79" t="s">
        <v>746</v>
      </c>
      <c r="U264" s="79"/>
      <c r="V264" s="82" t="s">
        <v>1077</v>
      </c>
      <c r="W264" s="81">
        <v>43785.625972222224</v>
      </c>
      <c r="X264" s="82" t="s">
        <v>1365</v>
      </c>
      <c r="Y264" s="79"/>
      <c r="Z264" s="79"/>
      <c r="AA264" s="85" t="s">
        <v>1675</v>
      </c>
      <c r="AB264" s="79"/>
      <c r="AC264" s="79" t="b">
        <v>0</v>
      </c>
      <c r="AD264" s="79">
        <v>0</v>
      </c>
      <c r="AE264" s="85" t="s">
        <v>1737</v>
      </c>
      <c r="AF264" s="79" t="b">
        <v>0</v>
      </c>
      <c r="AG264" s="79" t="s">
        <v>1751</v>
      </c>
      <c r="AH264" s="79"/>
      <c r="AI264" s="85" t="s">
        <v>1737</v>
      </c>
      <c r="AJ264" s="79" t="b">
        <v>0</v>
      </c>
      <c r="AK264" s="79">
        <v>16</v>
      </c>
      <c r="AL264" s="85" t="s">
        <v>1674</v>
      </c>
      <c r="AM264" s="79" t="s">
        <v>1775</v>
      </c>
      <c r="AN264" s="79" t="b">
        <v>0</v>
      </c>
      <c r="AO264" s="85" t="s">
        <v>1674</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5</v>
      </c>
      <c r="BC264" s="78" t="str">
        <f>REPLACE(INDEX(GroupVertices[Group],MATCH(Edges25[[#This Row],[Vertex 2]],GroupVertices[Vertex],0)),1,1,"")</f>
        <v>5</v>
      </c>
      <c r="BD264" s="48">
        <v>0</v>
      </c>
      <c r="BE264" s="49">
        <v>0</v>
      </c>
      <c r="BF264" s="48">
        <v>0</v>
      </c>
      <c r="BG264" s="49">
        <v>0</v>
      </c>
      <c r="BH264" s="48">
        <v>0</v>
      </c>
      <c r="BI264" s="49">
        <v>0</v>
      </c>
      <c r="BJ264" s="48">
        <v>24</v>
      </c>
      <c r="BK264" s="49">
        <v>100</v>
      </c>
      <c r="BL264" s="48">
        <v>24</v>
      </c>
    </row>
    <row r="265" spans="1:64" ht="15">
      <c r="A265" s="64" t="s">
        <v>428</v>
      </c>
      <c r="B265" s="64" t="s">
        <v>493</v>
      </c>
      <c r="C265" s="65"/>
      <c r="D265" s="66"/>
      <c r="E265" s="67"/>
      <c r="F265" s="68"/>
      <c r="G265" s="65"/>
      <c r="H265" s="69"/>
      <c r="I265" s="70"/>
      <c r="J265" s="70"/>
      <c r="K265" s="34" t="s">
        <v>65</v>
      </c>
      <c r="L265" s="77">
        <v>380</v>
      </c>
      <c r="M265" s="77"/>
      <c r="N265" s="72"/>
      <c r="O265" s="79" t="s">
        <v>506</v>
      </c>
      <c r="P265" s="81">
        <v>43785.651608796295</v>
      </c>
      <c r="Q265" s="79" t="s">
        <v>607</v>
      </c>
      <c r="R265" s="79"/>
      <c r="S265" s="79"/>
      <c r="T265" s="79"/>
      <c r="U265" s="79"/>
      <c r="V265" s="82" t="s">
        <v>1078</v>
      </c>
      <c r="W265" s="81">
        <v>43785.651608796295</v>
      </c>
      <c r="X265" s="82" t="s">
        <v>1366</v>
      </c>
      <c r="Y265" s="79"/>
      <c r="Z265" s="79"/>
      <c r="AA265" s="85" t="s">
        <v>1676</v>
      </c>
      <c r="AB265" s="79"/>
      <c r="AC265" s="79" t="b">
        <v>0</v>
      </c>
      <c r="AD265" s="79">
        <v>0</v>
      </c>
      <c r="AE265" s="85" t="s">
        <v>1737</v>
      </c>
      <c r="AF265" s="79" t="b">
        <v>1</v>
      </c>
      <c r="AG265" s="79" t="s">
        <v>1751</v>
      </c>
      <c r="AH265" s="79"/>
      <c r="AI265" s="85" t="s">
        <v>1770</v>
      </c>
      <c r="AJ265" s="79" t="b">
        <v>0</v>
      </c>
      <c r="AK265" s="79">
        <v>42</v>
      </c>
      <c r="AL265" s="85" t="s">
        <v>1682</v>
      </c>
      <c r="AM265" s="79" t="s">
        <v>1778</v>
      </c>
      <c r="AN265" s="79" t="b">
        <v>0</v>
      </c>
      <c r="AO265" s="85" t="s">
        <v>1682</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v>
      </c>
      <c r="BC265" s="78" t="str">
        <f>REPLACE(INDEX(GroupVertices[Group],MATCH(Edges25[[#This Row],[Vertex 2]],GroupVertices[Vertex],0)),1,1,"")</f>
        <v>1</v>
      </c>
      <c r="BD265" s="48"/>
      <c r="BE265" s="49"/>
      <c r="BF265" s="48"/>
      <c r="BG265" s="49"/>
      <c r="BH265" s="48"/>
      <c r="BI265" s="49"/>
      <c r="BJ265" s="48"/>
      <c r="BK265" s="49"/>
      <c r="BL265" s="48"/>
    </row>
    <row r="266" spans="1:64" ht="15">
      <c r="A266" s="64" t="s">
        <v>429</v>
      </c>
      <c r="B266" s="64" t="s">
        <v>493</v>
      </c>
      <c r="C266" s="65"/>
      <c r="D266" s="66"/>
      <c r="E266" s="67"/>
      <c r="F266" s="68"/>
      <c r="G266" s="65"/>
      <c r="H266" s="69"/>
      <c r="I266" s="70"/>
      <c r="J266" s="70"/>
      <c r="K266" s="34" t="s">
        <v>65</v>
      </c>
      <c r="L266" s="77">
        <v>383</v>
      </c>
      <c r="M266" s="77"/>
      <c r="N266" s="72"/>
      <c r="O266" s="79" t="s">
        <v>506</v>
      </c>
      <c r="P266" s="81">
        <v>43785.65358796297</v>
      </c>
      <c r="Q266" s="79" t="s">
        <v>607</v>
      </c>
      <c r="R266" s="79"/>
      <c r="S266" s="79"/>
      <c r="T266" s="79"/>
      <c r="U266" s="79"/>
      <c r="V266" s="82" t="s">
        <v>1079</v>
      </c>
      <c r="W266" s="81">
        <v>43785.65358796297</v>
      </c>
      <c r="X266" s="82" t="s">
        <v>1367</v>
      </c>
      <c r="Y266" s="79"/>
      <c r="Z266" s="79"/>
      <c r="AA266" s="85" t="s">
        <v>1677</v>
      </c>
      <c r="AB266" s="79"/>
      <c r="AC266" s="79" t="b">
        <v>0</v>
      </c>
      <c r="AD266" s="79">
        <v>0</v>
      </c>
      <c r="AE266" s="85" t="s">
        <v>1737</v>
      </c>
      <c r="AF266" s="79" t="b">
        <v>1</v>
      </c>
      <c r="AG266" s="79" t="s">
        <v>1751</v>
      </c>
      <c r="AH266" s="79"/>
      <c r="AI266" s="85" t="s">
        <v>1770</v>
      </c>
      <c r="AJ266" s="79" t="b">
        <v>0</v>
      </c>
      <c r="AK266" s="79">
        <v>42</v>
      </c>
      <c r="AL266" s="85" t="s">
        <v>1682</v>
      </c>
      <c r="AM266" s="79" t="s">
        <v>1772</v>
      </c>
      <c r="AN266" s="79" t="b">
        <v>0</v>
      </c>
      <c r="AO266" s="85" t="s">
        <v>1682</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v>
      </c>
      <c r="BC266" s="78" t="str">
        <f>REPLACE(INDEX(GroupVertices[Group],MATCH(Edges25[[#This Row],[Vertex 2]],GroupVertices[Vertex],0)),1,1,"")</f>
        <v>1</v>
      </c>
      <c r="BD266" s="48"/>
      <c r="BE266" s="49"/>
      <c r="BF266" s="48"/>
      <c r="BG266" s="49"/>
      <c r="BH266" s="48"/>
      <c r="BI266" s="49"/>
      <c r="BJ266" s="48"/>
      <c r="BK266" s="49"/>
      <c r="BL266" s="48"/>
    </row>
    <row r="267" spans="1:64" ht="15">
      <c r="A267" s="64" t="s">
        <v>430</v>
      </c>
      <c r="B267" s="64" t="s">
        <v>493</v>
      </c>
      <c r="C267" s="65"/>
      <c r="D267" s="66"/>
      <c r="E267" s="67"/>
      <c r="F267" s="68"/>
      <c r="G267" s="65"/>
      <c r="H267" s="69"/>
      <c r="I267" s="70"/>
      <c r="J267" s="70"/>
      <c r="K267" s="34" t="s">
        <v>65</v>
      </c>
      <c r="L267" s="77">
        <v>386</v>
      </c>
      <c r="M267" s="77"/>
      <c r="N267" s="72"/>
      <c r="O267" s="79" t="s">
        <v>506</v>
      </c>
      <c r="P267" s="81">
        <v>43785.654282407406</v>
      </c>
      <c r="Q267" s="79" t="s">
        <v>607</v>
      </c>
      <c r="R267" s="79"/>
      <c r="S267" s="79"/>
      <c r="T267" s="79"/>
      <c r="U267" s="79"/>
      <c r="V267" s="82" t="s">
        <v>1080</v>
      </c>
      <c r="W267" s="81">
        <v>43785.654282407406</v>
      </c>
      <c r="X267" s="82" t="s">
        <v>1368</v>
      </c>
      <c r="Y267" s="79"/>
      <c r="Z267" s="79"/>
      <c r="AA267" s="85" t="s">
        <v>1678</v>
      </c>
      <c r="AB267" s="79"/>
      <c r="AC267" s="79" t="b">
        <v>0</v>
      </c>
      <c r="AD267" s="79">
        <v>0</v>
      </c>
      <c r="AE267" s="85" t="s">
        <v>1737</v>
      </c>
      <c r="AF267" s="79" t="b">
        <v>1</v>
      </c>
      <c r="AG267" s="79" t="s">
        <v>1751</v>
      </c>
      <c r="AH267" s="79"/>
      <c r="AI267" s="85" t="s">
        <v>1770</v>
      </c>
      <c r="AJ267" s="79" t="b">
        <v>0</v>
      </c>
      <c r="AK267" s="79">
        <v>42</v>
      </c>
      <c r="AL267" s="85" t="s">
        <v>1682</v>
      </c>
      <c r="AM267" s="79" t="s">
        <v>1782</v>
      </c>
      <c r="AN267" s="79" t="b">
        <v>0</v>
      </c>
      <c r="AO267" s="85" t="s">
        <v>1682</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1</v>
      </c>
      <c r="BC267" s="78" t="str">
        <f>REPLACE(INDEX(GroupVertices[Group],MATCH(Edges25[[#This Row],[Vertex 2]],GroupVertices[Vertex],0)),1,1,"")</f>
        <v>1</v>
      </c>
      <c r="BD267" s="48"/>
      <c r="BE267" s="49"/>
      <c r="BF267" s="48"/>
      <c r="BG267" s="49"/>
      <c r="BH267" s="48"/>
      <c r="BI267" s="49"/>
      <c r="BJ267" s="48"/>
      <c r="BK267" s="49"/>
      <c r="BL267" s="48"/>
    </row>
    <row r="268" spans="1:64" ht="15">
      <c r="A268" s="64" t="s">
        <v>431</v>
      </c>
      <c r="B268" s="64" t="s">
        <v>493</v>
      </c>
      <c r="C268" s="65"/>
      <c r="D268" s="66"/>
      <c r="E268" s="67"/>
      <c r="F268" s="68"/>
      <c r="G268" s="65"/>
      <c r="H268" s="69"/>
      <c r="I268" s="70"/>
      <c r="J268" s="70"/>
      <c r="K268" s="34" t="s">
        <v>65</v>
      </c>
      <c r="L268" s="77">
        <v>389</v>
      </c>
      <c r="M268" s="77"/>
      <c r="N268" s="72"/>
      <c r="O268" s="79" t="s">
        <v>506</v>
      </c>
      <c r="P268" s="81">
        <v>43785.65630787037</v>
      </c>
      <c r="Q268" s="79" t="s">
        <v>607</v>
      </c>
      <c r="R268" s="79"/>
      <c r="S268" s="79"/>
      <c r="T268" s="79"/>
      <c r="U268" s="79"/>
      <c r="V268" s="82" t="s">
        <v>1081</v>
      </c>
      <c r="W268" s="81">
        <v>43785.65630787037</v>
      </c>
      <c r="X268" s="82" t="s">
        <v>1369</v>
      </c>
      <c r="Y268" s="79"/>
      <c r="Z268" s="79"/>
      <c r="AA268" s="85" t="s">
        <v>1679</v>
      </c>
      <c r="AB268" s="79"/>
      <c r="AC268" s="79" t="b">
        <v>0</v>
      </c>
      <c r="AD268" s="79">
        <v>0</v>
      </c>
      <c r="AE268" s="85" t="s">
        <v>1737</v>
      </c>
      <c r="AF268" s="79" t="b">
        <v>1</v>
      </c>
      <c r="AG268" s="79" t="s">
        <v>1751</v>
      </c>
      <c r="AH268" s="79"/>
      <c r="AI268" s="85" t="s">
        <v>1770</v>
      </c>
      <c r="AJ268" s="79" t="b">
        <v>0</v>
      </c>
      <c r="AK268" s="79">
        <v>42</v>
      </c>
      <c r="AL268" s="85" t="s">
        <v>1682</v>
      </c>
      <c r="AM268" s="79" t="s">
        <v>1772</v>
      </c>
      <c r="AN268" s="79" t="b">
        <v>0</v>
      </c>
      <c r="AO268" s="85" t="s">
        <v>1682</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1</v>
      </c>
      <c r="BC268" s="78" t="str">
        <f>REPLACE(INDEX(GroupVertices[Group],MATCH(Edges25[[#This Row],[Vertex 2]],GroupVertices[Vertex],0)),1,1,"")</f>
        <v>1</v>
      </c>
      <c r="BD268" s="48"/>
      <c r="BE268" s="49"/>
      <c r="BF268" s="48"/>
      <c r="BG268" s="49"/>
      <c r="BH268" s="48"/>
      <c r="BI268" s="49"/>
      <c r="BJ268" s="48"/>
      <c r="BK268" s="49"/>
      <c r="BL268" s="48"/>
    </row>
    <row r="269" spans="1:64" ht="15">
      <c r="A269" s="64" t="s">
        <v>432</v>
      </c>
      <c r="B269" s="64" t="s">
        <v>493</v>
      </c>
      <c r="C269" s="65"/>
      <c r="D269" s="66"/>
      <c r="E269" s="67"/>
      <c r="F269" s="68"/>
      <c r="G269" s="65"/>
      <c r="H269" s="69"/>
      <c r="I269" s="70"/>
      <c r="J269" s="70"/>
      <c r="K269" s="34" t="s">
        <v>65</v>
      </c>
      <c r="L269" s="77">
        <v>392</v>
      </c>
      <c r="M269" s="77"/>
      <c r="N269" s="72"/>
      <c r="O269" s="79" t="s">
        <v>506</v>
      </c>
      <c r="P269" s="81">
        <v>43785.658321759256</v>
      </c>
      <c r="Q269" s="79" t="s">
        <v>607</v>
      </c>
      <c r="R269" s="79"/>
      <c r="S269" s="79"/>
      <c r="T269" s="79"/>
      <c r="U269" s="79"/>
      <c r="V269" s="82" t="s">
        <v>1082</v>
      </c>
      <c r="W269" s="81">
        <v>43785.658321759256</v>
      </c>
      <c r="X269" s="82" t="s">
        <v>1370</v>
      </c>
      <c r="Y269" s="79"/>
      <c r="Z269" s="79"/>
      <c r="AA269" s="85" t="s">
        <v>1680</v>
      </c>
      <c r="AB269" s="79"/>
      <c r="AC269" s="79" t="b">
        <v>0</v>
      </c>
      <c r="AD269" s="79">
        <v>0</v>
      </c>
      <c r="AE269" s="85" t="s">
        <v>1737</v>
      </c>
      <c r="AF269" s="79" t="b">
        <v>1</v>
      </c>
      <c r="AG269" s="79" t="s">
        <v>1751</v>
      </c>
      <c r="AH269" s="79"/>
      <c r="AI269" s="85" t="s">
        <v>1770</v>
      </c>
      <c r="AJ269" s="79" t="b">
        <v>0</v>
      </c>
      <c r="AK269" s="79">
        <v>42</v>
      </c>
      <c r="AL269" s="85" t="s">
        <v>1682</v>
      </c>
      <c r="AM269" s="79" t="s">
        <v>1772</v>
      </c>
      <c r="AN269" s="79" t="b">
        <v>0</v>
      </c>
      <c r="AO269" s="85" t="s">
        <v>1682</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1</v>
      </c>
      <c r="BC269" s="78" t="str">
        <f>REPLACE(INDEX(GroupVertices[Group],MATCH(Edges25[[#This Row],[Vertex 2]],GroupVertices[Vertex],0)),1,1,"")</f>
        <v>1</v>
      </c>
      <c r="BD269" s="48"/>
      <c r="BE269" s="49"/>
      <c r="BF269" s="48"/>
      <c r="BG269" s="49"/>
      <c r="BH269" s="48"/>
      <c r="BI269" s="49"/>
      <c r="BJ269" s="48"/>
      <c r="BK269" s="49"/>
      <c r="BL269" s="48"/>
    </row>
    <row r="270" spans="1:64" ht="15">
      <c r="A270" s="64" t="s">
        <v>433</v>
      </c>
      <c r="B270" s="64" t="s">
        <v>493</v>
      </c>
      <c r="C270" s="65"/>
      <c r="D270" s="66"/>
      <c r="E270" s="67"/>
      <c r="F270" s="68"/>
      <c r="G270" s="65"/>
      <c r="H270" s="69"/>
      <c r="I270" s="70"/>
      <c r="J270" s="70"/>
      <c r="K270" s="34" t="s">
        <v>65</v>
      </c>
      <c r="L270" s="77">
        <v>395</v>
      </c>
      <c r="M270" s="77"/>
      <c r="N270" s="72"/>
      <c r="O270" s="79" t="s">
        <v>506</v>
      </c>
      <c r="P270" s="81">
        <v>43785.66030092593</v>
      </c>
      <c r="Q270" s="79" t="s">
        <v>607</v>
      </c>
      <c r="R270" s="79"/>
      <c r="S270" s="79"/>
      <c r="T270" s="79"/>
      <c r="U270" s="79"/>
      <c r="V270" s="82" t="s">
        <v>1083</v>
      </c>
      <c r="W270" s="81">
        <v>43785.66030092593</v>
      </c>
      <c r="X270" s="82" t="s">
        <v>1371</v>
      </c>
      <c r="Y270" s="79"/>
      <c r="Z270" s="79"/>
      <c r="AA270" s="85" t="s">
        <v>1681</v>
      </c>
      <c r="AB270" s="79"/>
      <c r="AC270" s="79" t="b">
        <v>0</v>
      </c>
      <c r="AD270" s="79">
        <v>0</v>
      </c>
      <c r="AE270" s="85" t="s">
        <v>1737</v>
      </c>
      <c r="AF270" s="79" t="b">
        <v>1</v>
      </c>
      <c r="AG270" s="79" t="s">
        <v>1751</v>
      </c>
      <c r="AH270" s="79"/>
      <c r="AI270" s="85" t="s">
        <v>1770</v>
      </c>
      <c r="AJ270" s="79" t="b">
        <v>0</v>
      </c>
      <c r="AK270" s="79">
        <v>42</v>
      </c>
      <c r="AL270" s="85" t="s">
        <v>1682</v>
      </c>
      <c r="AM270" s="79" t="s">
        <v>1773</v>
      </c>
      <c r="AN270" s="79" t="b">
        <v>0</v>
      </c>
      <c r="AO270" s="85" t="s">
        <v>1682</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c r="BE270" s="49"/>
      <c r="BF270" s="48"/>
      <c r="BG270" s="49"/>
      <c r="BH270" s="48"/>
      <c r="BI270" s="49"/>
      <c r="BJ270" s="48"/>
      <c r="BK270" s="49"/>
      <c r="BL270" s="48"/>
    </row>
    <row r="271" spans="1:64" ht="15">
      <c r="A271" s="64" t="s">
        <v>434</v>
      </c>
      <c r="B271" s="64" t="s">
        <v>493</v>
      </c>
      <c r="C271" s="65"/>
      <c r="D271" s="66"/>
      <c r="E271" s="67"/>
      <c r="F271" s="68"/>
      <c r="G271" s="65"/>
      <c r="H271" s="69"/>
      <c r="I271" s="70"/>
      <c r="J271" s="70"/>
      <c r="K271" s="34" t="s">
        <v>65</v>
      </c>
      <c r="L271" s="77">
        <v>398</v>
      </c>
      <c r="M271" s="77"/>
      <c r="N271" s="72"/>
      <c r="O271" s="79" t="s">
        <v>506</v>
      </c>
      <c r="P271" s="81">
        <v>43784.809328703705</v>
      </c>
      <c r="Q271" s="79" t="s">
        <v>643</v>
      </c>
      <c r="R271" s="82" t="s">
        <v>716</v>
      </c>
      <c r="S271" s="79" t="s">
        <v>719</v>
      </c>
      <c r="T271" s="79" t="s">
        <v>746</v>
      </c>
      <c r="U271" s="79"/>
      <c r="V271" s="82" t="s">
        <v>1084</v>
      </c>
      <c r="W271" s="81">
        <v>43784.809328703705</v>
      </c>
      <c r="X271" s="82" t="s">
        <v>1372</v>
      </c>
      <c r="Y271" s="79"/>
      <c r="Z271" s="79"/>
      <c r="AA271" s="85" t="s">
        <v>1682</v>
      </c>
      <c r="AB271" s="79"/>
      <c r="AC271" s="79" t="b">
        <v>0</v>
      </c>
      <c r="AD271" s="79">
        <v>76</v>
      </c>
      <c r="AE271" s="85" t="s">
        <v>1737</v>
      </c>
      <c r="AF271" s="79" t="b">
        <v>1</v>
      </c>
      <c r="AG271" s="79" t="s">
        <v>1751</v>
      </c>
      <c r="AH271" s="79"/>
      <c r="AI271" s="85" t="s">
        <v>1770</v>
      </c>
      <c r="AJ271" s="79" t="b">
        <v>0</v>
      </c>
      <c r="AK271" s="79">
        <v>42</v>
      </c>
      <c r="AL271" s="85" t="s">
        <v>1737</v>
      </c>
      <c r="AM271" s="79" t="s">
        <v>1775</v>
      </c>
      <c r="AN271" s="79" t="b">
        <v>0</v>
      </c>
      <c r="AO271" s="85" t="s">
        <v>1682</v>
      </c>
      <c r="AP271" s="79" t="s">
        <v>176</v>
      </c>
      <c r="AQ271" s="79">
        <v>0</v>
      </c>
      <c r="AR271" s="79">
        <v>0</v>
      </c>
      <c r="AS271" s="79"/>
      <c r="AT271" s="79"/>
      <c r="AU271" s="79"/>
      <c r="AV271" s="79"/>
      <c r="AW271" s="79"/>
      <c r="AX271" s="79"/>
      <c r="AY271" s="79"/>
      <c r="AZ271" s="79"/>
      <c r="BA271">
        <v>2</v>
      </c>
      <c r="BB271" s="78" t="str">
        <f>REPLACE(INDEX(GroupVertices[Group],MATCH(Edges25[[#This Row],[Vertex 1]],GroupVertices[Vertex],0)),1,1,"")</f>
        <v>1</v>
      </c>
      <c r="BC271" s="78" t="str">
        <f>REPLACE(INDEX(GroupVertices[Group],MATCH(Edges25[[#This Row],[Vertex 2]],GroupVertices[Vertex],0)),1,1,"")</f>
        <v>1</v>
      </c>
      <c r="BD271" s="48"/>
      <c r="BE271" s="49"/>
      <c r="BF271" s="48"/>
      <c r="BG271" s="49"/>
      <c r="BH271" s="48"/>
      <c r="BI271" s="49"/>
      <c r="BJ271" s="48"/>
      <c r="BK271" s="49"/>
      <c r="BL271" s="48"/>
    </row>
    <row r="272" spans="1:64" ht="15">
      <c r="A272" s="64" t="s">
        <v>434</v>
      </c>
      <c r="B272" s="64" t="s">
        <v>493</v>
      </c>
      <c r="C272" s="65"/>
      <c r="D272" s="66"/>
      <c r="E272" s="67"/>
      <c r="F272" s="68"/>
      <c r="G272" s="65"/>
      <c r="H272" s="69"/>
      <c r="I272" s="70"/>
      <c r="J272" s="70"/>
      <c r="K272" s="34" t="s">
        <v>65</v>
      </c>
      <c r="L272" s="77">
        <v>399</v>
      </c>
      <c r="M272" s="77"/>
      <c r="N272" s="72"/>
      <c r="O272" s="79" t="s">
        <v>506</v>
      </c>
      <c r="P272" s="81">
        <v>43785.651284722226</v>
      </c>
      <c r="Q272" s="79" t="s">
        <v>607</v>
      </c>
      <c r="R272" s="79"/>
      <c r="S272" s="79"/>
      <c r="T272" s="79"/>
      <c r="U272" s="79"/>
      <c r="V272" s="82" t="s">
        <v>1084</v>
      </c>
      <c r="W272" s="81">
        <v>43785.651284722226</v>
      </c>
      <c r="X272" s="82" t="s">
        <v>1373</v>
      </c>
      <c r="Y272" s="79"/>
      <c r="Z272" s="79"/>
      <c r="AA272" s="85" t="s">
        <v>1683</v>
      </c>
      <c r="AB272" s="79"/>
      <c r="AC272" s="79" t="b">
        <v>0</v>
      </c>
      <c r="AD272" s="79">
        <v>0</v>
      </c>
      <c r="AE272" s="85" t="s">
        <v>1737</v>
      </c>
      <c r="AF272" s="79" t="b">
        <v>1</v>
      </c>
      <c r="AG272" s="79" t="s">
        <v>1751</v>
      </c>
      <c r="AH272" s="79"/>
      <c r="AI272" s="85" t="s">
        <v>1770</v>
      </c>
      <c r="AJ272" s="79" t="b">
        <v>0</v>
      </c>
      <c r="AK272" s="79">
        <v>42</v>
      </c>
      <c r="AL272" s="85" t="s">
        <v>1682</v>
      </c>
      <c r="AM272" s="79" t="s">
        <v>1775</v>
      </c>
      <c r="AN272" s="79" t="b">
        <v>0</v>
      </c>
      <c r="AO272" s="85" t="s">
        <v>1682</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1</v>
      </c>
      <c r="BC272" s="78" t="str">
        <f>REPLACE(INDEX(GroupVertices[Group],MATCH(Edges25[[#This Row],[Vertex 2]],GroupVertices[Vertex],0)),1,1,"")</f>
        <v>1</v>
      </c>
      <c r="BD272" s="48"/>
      <c r="BE272" s="49"/>
      <c r="BF272" s="48"/>
      <c r="BG272" s="49"/>
      <c r="BH272" s="48"/>
      <c r="BI272" s="49"/>
      <c r="BJ272" s="48"/>
      <c r="BK272" s="49"/>
      <c r="BL272" s="48"/>
    </row>
    <row r="273" spans="1:64" ht="15">
      <c r="A273" s="64" t="s">
        <v>435</v>
      </c>
      <c r="B273" s="64" t="s">
        <v>493</v>
      </c>
      <c r="C273" s="65"/>
      <c r="D273" s="66"/>
      <c r="E273" s="67"/>
      <c r="F273" s="68"/>
      <c r="G273" s="65"/>
      <c r="H273" s="69"/>
      <c r="I273" s="70"/>
      <c r="J273" s="70"/>
      <c r="K273" s="34" t="s">
        <v>65</v>
      </c>
      <c r="L273" s="77">
        <v>400</v>
      </c>
      <c r="M273" s="77"/>
      <c r="N273" s="72"/>
      <c r="O273" s="79" t="s">
        <v>506</v>
      </c>
      <c r="P273" s="81">
        <v>43785.66311342592</v>
      </c>
      <c r="Q273" s="79" t="s">
        <v>607</v>
      </c>
      <c r="R273" s="79"/>
      <c r="S273" s="79"/>
      <c r="T273" s="79"/>
      <c r="U273" s="79"/>
      <c r="V273" s="82" t="s">
        <v>1085</v>
      </c>
      <c r="W273" s="81">
        <v>43785.66311342592</v>
      </c>
      <c r="X273" s="82" t="s">
        <v>1374</v>
      </c>
      <c r="Y273" s="79"/>
      <c r="Z273" s="79"/>
      <c r="AA273" s="85" t="s">
        <v>1684</v>
      </c>
      <c r="AB273" s="79"/>
      <c r="AC273" s="79" t="b">
        <v>0</v>
      </c>
      <c r="AD273" s="79">
        <v>0</v>
      </c>
      <c r="AE273" s="85" t="s">
        <v>1737</v>
      </c>
      <c r="AF273" s="79" t="b">
        <v>1</v>
      </c>
      <c r="AG273" s="79" t="s">
        <v>1751</v>
      </c>
      <c r="AH273" s="79"/>
      <c r="AI273" s="85" t="s">
        <v>1770</v>
      </c>
      <c r="AJ273" s="79" t="b">
        <v>0</v>
      </c>
      <c r="AK273" s="79">
        <v>42</v>
      </c>
      <c r="AL273" s="85" t="s">
        <v>1682</v>
      </c>
      <c r="AM273" s="79" t="s">
        <v>1775</v>
      </c>
      <c r="AN273" s="79" t="b">
        <v>0</v>
      </c>
      <c r="AO273" s="85" t="s">
        <v>1682</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1</v>
      </c>
      <c r="BC273" s="78" t="str">
        <f>REPLACE(INDEX(GroupVertices[Group],MATCH(Edges25[[#This Row],[Vertex 2]],GroupVertices[Vertex],0)),1,1,"")</f>
        <v>1</v>
      </c>
      <c r="BD273" s="48"/>
      <c r="BE273" s="49"/>
      <c r="BF273" s="48"/>
      <c r="BG273" s="49"/>
      <c r="BH273" s="48"/>
      <c r="BI273" s="49"/>
      <c r="BJ273" s="48"/>
      <c r="BK273" s="49"/>
      <c r="BL273" s="48"/>
    </row>
    <row r="274" spans="1:64" ht="15">
      <c r="A274" s="64" t="s">
        <v>436</v>
      </c>
      <c r="B274" s="64" t="s">
        <v>422</v>
      </c>
      <c r="C274" s="65"/>
      <c r="D274" s="66"/>
      <c r="E274" s="67"/>
      <c r="F274" s="68"/>
      <c r="G274" s="65"/>
      <c r="H274" s="69"/>
      <c r="I274" s="70"/>
      <c r="J274" s="70"/>
      <c r="K274" s="34" t="s">
        <v>65</v>
      </c>
      <c r="L274" s="77">
        <v>405</v>
      </c>
      <c r="M274" s="77"/>
      <c r="N274" s="72"/>
      <c r="O274" s="79" t="s">
        <v>506</v>
      </c>
      <c r="P274" s="81">
        <v>43785.704039351855</v>
      </c>
      <c r="Q274" s="79" t="s">
        <v>641</v>
      </c>
      <c r="R274" s="79"/>
      <c r="S274" s="79"/>
      <c r="T274" s="79" t="s">
        <v>819</v>
      </c>
      <c r="U274" s="79"/>
      <c r="V274" s="82" t="s">
        <v>1086</v>
      </c>
      <c r="W274" s="81">
        <v>43785.704039351855</v>
      </c>
      <c r="X274" s="82" t="s">
        <v>1375</v>
      </c>
      <c r="Y274" s="79"/>
      <c r="Z274" s="79"/>
      <c r="AA274" s="85" t="s">
        <v>1685</v>
      </c>
      <c r="AB274" s="79"/>
      <c r="AC274" s="79" t="b">
        <v>0</v>
      </c>
      <c r="AD274" s="79">
        <v>0</v>
      </c>
      <c r="AE274" s="85" t="s">
        <v>1737</v>
      </c>
      <c r="AF274" s="79" t="b">
        <v>1</v>
      </c>
      <c r="AG274" s="79" t="s">
        <v>1751</v>
      </c>
      <c r="AH274" s="79"/>
      <c r="AI274" s="85" t="s">
        <v>1771</v>
      </c>
      <c r="AJ274" s="79" t="b">
        <v>0</v>
      </c>
      <c r="AK274" s="79">
        <v>4</v>
      </c>
      <c r="AL274" s="85" t="s">
        <v>1668</v>
      </c>
      <c r="AM274" s="79" t="s">
        <v>1773</v>
      </c>
      <c r="AN274" s="79" t="b">
        <v>0</v>
      </c>
      <c r="AO274" s="85" t="s">
        <v>1668</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9</v>
      </c>
      <c r="BC274" s="78" t="str">
        <f>REPLACE(INDEX(GroupVertices[Group],MATCH(Edges25[[#This Row],[Vertex 2]],GroupVertices[Vertex],0)),1,1,"")</f>
        <v>9</v>
      </c>
      <c r="BD274" s="48"/>
      <c r="BE274" s="49"/>
      <c r="BF274" s="48"/>
      <c r="BG274" s="49"/>
      <c r="BH274" s="48"/>
      <c r="BI274" s="49"/>
      <c r="BJ274" s="48"/>
      <c r="BK274" s="49"/>
      <c r="BL274" s="48"/>
    </row>
    <row r="275" spans="1:64" ht="15">
      <c r="A275" s="64" t="s">
        <v>437</v>
      </c>
      <c r="B275" s="64" t="s">
        <v>490</v>
      </c>
      <c r="C275" s="65"/>
      <c r="D275" s="66"/>
      <c r="E275" s="67"/>
      <c r="F275" s="68"/>
      <c r="G275" s="65"/>
      <c r="H275" s="69"/>
      <c r="I275" s="70"/>
      <c r="J275" s="70"/>
      <c r="K275" s="34" t="s">
        <v>65</v>
      </c>
      <c r="L275" s="77">
        <v>408</v>
      </c>
      <c r="M275" s="77"/>
      <c r="N275" s="72"/>
      <c r="O275" s="79" t="s">
        <v>506</v>
      </c>
      <c r="P275" s="81">
        <v>43783.869988425926</v>
      </c>
      <c r="Q275" s="79" t="s">
        <v>644</v>
      </c>
      <c r="R275" s="79"/>
      <c r="S275" s="79"/>
      <c r="T275" s="79" t="s">
        <v>820</v>
      </c>
      <c r="U275" s="82" t="s">
        <v>874</v>
      </c>
      <c r="V275" s="82" t="s">
        <v>874</v>
      </c>
      <c r="W275" s="81">
        <v>43783.869988425926</v>
      </c>
      <c r="X275" s="82" t="s">
        <v>1376</v>
      </c>
      <c r="Y275" s="79"/>
      <c r="Z275" s="79"/>
      <c r="AA275" s="85" t="s">
        <v>1686</v>
      </c>
      <c r="AB275" s="79"/>
      <c r="AC275" s="79" t="b">
        <v>0</v>
      </c>
      <c r="AD275" s="79">
        <v>15</v>
      </c>
      <c r="AE275" s="85" t="s">
        <v>1737</v>
      </c>
      <c r="AF275" s="79" t="b">
        <v>0</v>
      </c>
      <c r="AG275" s="79" t="s">
        <v>1751</v>
      </c>
      <c r="AH275" s="79"/>
      <c r="AI275" s="85" t="s">
        <v>1737</v>
      </c>
      <c r="AJ275" s="79" t="b">
        <v>0</v>
      </c>
      <c r="AK275" s="79">
        <v>1</v>
      </c>
      <c r="AL275" s="85" t="s">
        <v>1737</v>
      </c>
      <c r="AM275" s="79" t="s">
        <v>1773</v>
      </c>
      <c r="AN275" s="79" t="b">
        <v>0</v>
      </c>
      <c r="AO275" s="85" t="s">
        <v>1686</v>
      </c>
      <c r="AP275" s="79" t="s">
        <v>176</v>
      </c>
      <c r="AQ275" s="79">
        <v>0</v>
      </c>
      <c r="AR275" s="79">
        <v>0</v>
      </c>
      <c r="AS275" s="79" t="s">
        <v>1808</v>
      </c>
      <c r="AT275" s="79" t="s">
        <v>1810</v>
      </c>
      <c r="AU275" s="79" t="s">
        <v>1813</v>
      </c>
      <c r="AV275" s="79" t="s">
        <v>1819</v>
      </c>
      <c r="AW275" s="79" t="s">
        <v>1824</v>
      </c>
      <c r="AX275" s="79" t="s">
        <v>1819</v>
      </c>
      <c r="AY275" s="79" t="s">
        <v>1831</v>
      </c>
      <c r="AZ275" s="82" t="s">
        <v>1835</v>
      </c>
      <c r="BA275">
        <v>1</v>
      </c>
      <c r="BB275" s="78" t="str">
        <f>REPLACE(INDEX(GroupVertices[Group],MATCH(Edges25[[#This Row],[Vertex 1]],GroupVertices[Vertex],0)),1,1,"")</f>
        <v>18</v>
      </c>
      <c r="BC275" s="78" t="str">
        <f>REPLACE(INDEX(GroupVertices[Group],MATCH(Edges25[[#This Row],[Vertex 2]],GroupVertices[Vertex],0)),1,1,"")</f>
        <v>18</v>
      </c>
      <c r="BD275" s="48"/>
      <c r="BE275" s="49"/>
      <c r="BF275" s="48"/>
      <c r="BG275" s="49"/>
      <c r="BH275" s="48"/>
      <c r="BI275" s="49"/>
      <c r="BJ275" s="48"/>
      <c r="BK275" s="49"/>
      <c r="BL275" s="48"/>
    </row>
    <row r="276" spans="1:64" ht="15">
      <c r="A276" s="64" t="s">
        <v>438</v>
      </c>
      <c r="B276" s="64" t="s">
        <v>490</v>
      </c>
      <c r="C276" s="65"/>
      <c r="D276" s="66"/>
      <c r="E276" s="67"/>
      <c r="F276" s="68"/>
      <c r="G276" s="65"/>
      <c r="H276" s="69"/>
      <c r="I276" s="70"/>
      <c r="J276" s="70"/>
      <c r="K276" s="34" t="s">
        <v>65</v>
      </c>
      <c r="L276" s="77">
        <v>409</v>
      </c>
      <c r="M276" s="77"/>
      <c r="N276" s="72"/>
      <c r="O276" s="79" t="s">
        <v>506</v>
      </c>
      <c r="P276" s="81">
        <v>43785.705925925926</v>
      </c>
      <c r="Q276" s="79" t="s">
        <v>591</v>
      </c>
      <c r="R276" s="79"/>
      <c r="S276" s="79"/>
      <c r="T276" s="79" t="s">
        <v>796</v>
      </c>
      <c r="U276" s="79"/>
      <c r="V276" s="82" t="s">
        <v>1087</v>
      </c>
      <c r="W276" s="81">
        <v>43785.705925925926</v>
      </c>
      <c r="X276" s="82" t="s">
        <v>1377</v>
      </c>
      <c r="Y276" s="79"/>
      <c r="Z276" s="79"/>
      <c r="AA276" s="85" t="s">
        <v>1687</v>
      </c>
      <c r="AB276" s="79"/>
      <c r="AC276" s="79" t="b">
        <v>0</v>
      </c>
      <c r="AD276" s="79">
        <v>0</v>
      </c>
      <c r="AE276" s="85" t="s">
        <v>1737</v>
      </c>
      <c r="AF276" s="79" t="b">
        <v>0</v>
      </c>
      <c r="AG276" s="79" t="s">
        <v>1751</v>
      </c>
      <c r="AH276" s="79"/>
      <c r="AI276" s="85" t="s">
        <v>1737</v>
      </c>
      <c r="AJ276" s="79" t="b">
        <v>0</v>
      </c>
      <c r="AK276" s="79">
        <v>2</v>
      </c>
      <c r="AL276" s="85" t="s">
        <v>1686</v>
      </c>
      <c r="AM276" s="79" t="s">
        <v>1772</v>
      </c>
      <c r="AN276" s="79" t="b">
        <v>0</v>
      </c>
      <c r="AO276" s="85" t="s">
        <v>1686</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18</v>
      </c>
      <c r="BC276" s="78" t="str">
        <f>REPLACE(INDEX(GroupVertices[Group],MATCH(Edges25[[#This Row],[Vertex 2]],GroupVertices[Vertex],0)),1,1,"")</f>
        <v>18</v>
      </c>
      <c r="BD276" s="48"/>
      <c r="BE276" s="49"/>
      <c r="BF276" s="48"/>
      <c r="BG276" s="49"/>
      <c r="BH276" s="48"/>
      <c r="BI276" s="49"/>
      <c r="BJ276" s="48"/>
      <c r="BK276" s="49"/>
      <c r="BL276" s="48"/>
    </row>
    <row r="277" spans="1:64" ht="15">
      <c r="A277" s="64" t="s">
        <v>439</v>
      </c>
      <c r="B277" s="64" t="s">
        <v>439</v>
      </c>
      <c r="C277" s="65"/>
      <c r="D277" s="66"/>
      <c r="E277" s="67"/>
      <c r="F277" s="68"/>
      <c r="G277" s="65"/>
      <c r="H277" s="69"/>
      <c r="I277" s="70"/>
      <c r="J277" s="70"/>
      <c r="K277" s="34" t="s">
        <v>65</v>
      </c>
      <c r="L277" s="77">
        <v>413</v>
      </c>
      <c r="M277" s="77"/>
      <c r="N277" s="72"/>
      <c r="O277" s="79" t="s">
        <v>176</v>
      </c>
      <c r="P277" s="81">
        <v>43785.92456018519</v>
      </c>
      <c r="Q277" s="79" t="s">
        <v>645</v>
      </c>
      <c r="R277" s="79"/>
      <c r="S277" s="79"/>
      <c r="T277" s="79" t="s">
        <v>821</v>
      </c>
      <c r="U277" s="82" t="s">
        <v>875</v>
      </c>
      <c r="V277" s="82" t="s">
        <v>875</v>
      </c>
      <c r="W277" s="81">
        <v>43785.92456018519</v>
      </c>
      <c r="X277" s="82" t="s">
        <v>1378</v>
      </c>
      <c r="Y277" s="79"/>
      <c r="Z277" s="79"/>
      <c r="AA277" s="85" t="s">
        <v>1688</v>
      </c>
      <c r="AB277" s="79"/>
      <c r="AC277" s="79" t="b">
        <v>0</v>
      </c>
      <c r="AD277" s="79">
        <v>0</v>
      </c>
      <c r="AE277" s="85" t="s">
        <v>1737</v>
      </c>
      <c r="AF277" s="79" t="b">
        <v>0</v>
      </c>
      <c r="AG277" s="79" t="s">
        <v>1751</v>
      </c>
      <c r="AH277" s="79"/>
      <c r="AI277" s="85" t="s">
        <v>1737</v>
      </c>
      <c r="AJ277" s="79" t="b">
        <v>0</v>
      </c>
      <c r="AK277" s="79">
        <v>0</v>
      </c>
      <c r="AL277" s="85" t="s">
        <v>1737</v>
      </c>
      <c r="AM277" s="79" t="s">
        <v>1772</v>
      </c>
      <c r="AN277" s="79" t="b">
        <v>0</v>
      </c>
      <c r="AO277" s="85" t="s">
        <v>1688</v>
      </c>
      <c r="AP277" s="79" t="s">
        <v>176</v>
      </c>
      <c r="AQ277" s="79">
        <v>0</v>
      </c>
      <c r="AR277" s="79">
        <v>0</v>
      </c>
      <c r="AS277" s="79" t="s">
        <v>1809</v>
      </c>
      <c r="AT277" s="79" t="s">
        <v>1812</v>
      </c>
      <c r="AU277" s="79" t="s">
        <v>1815</v>
      </c>
      <c r="AV277" s="79" t="s">
        <v>1820</v>
      </c>
      <c r="AW277" s="79" t="s">
        <v>1825</v>
      </c>
      <c r="AX277" s="79" t="s">
        <v>1829</v>
      </c>
      <c r="AY277" s="79" t="s">
        <v>1830</v>
      </c>
      <c r="AZ277" s="82" t="s">
        <v>1836</v>
      </c>
      <c r="BA277">
        <v>1</v>
      </c>
      <c r="BB277" s="78" t="str">
        <f>REPLACE(INDEX(GroupVertices[Group],MATCH(Edges25[[#This Row],[Vertex 1]],GroupVertices[Vertex],0)),1,1,"")</f>
        <v>3</v>
      </c>
      <c r="BC277" s="78" t="str">
        <f>REPLACE(INDEX(GroupVertices[Group],MATCH(Edges25[[#This Row],[Vertex 2]],GroupVertices[Vertex],0)),1,1,"")</f>
        <v>3</v>
      </c>
      <c r="BD277" s="48">
        <v>0</v>
      </c>
      <c r="BE277" s="49">
        <v>0</v>
      </c>
      <c r="BF277" s="48">
        <v>0</v>
      </c>
      <c r="BG277" s="49">
        <v>0</v>
      </c>
      <c r="BH277" s="48">
        <v>0</v>
      </c>
      <c r="BI277" s="49">
        <v>0</v>
      </c>
      <c r="BJ277" s="48">
        <v>10</v>
      </c>
      <c r="BK277" s="49">
        <v>100</v>
      </c>
      <c r="BL277" s="48">
        <v>10</v>
      </c>
    </row>
    <row r="278" spans="1:64" ht="15">
      <c r="A278" s="64" t="s">
        <v>440</v>
      </c>
      <c r="B278" s="64" t="s">
        <v>444</v>
      </c>
      <c r="C278" s="65"/>
      <c r="D278" s="66"/>
      <c r="E278" s="67"/>
      <c r="F278" s="68"/>
      <c r="G278" s="65"/>
      <c r="H278" s="69"/>
      <c r="I278" s="70"/>
      <c r="J278" s="70"/>
      <c r="K278" s="34" t="s">
        <v>65</v>
      </c>
      <c r="L278" s="77">
        <v>414</v>
      </c>
      <c r="M278" s="77"/>
      <c r="N278" s="72"/>
      <c r="O278" s="79" t="s">
        <v>506</v>
      </c>
      <c r="P278" s="81">
        <v>43786.04027777778</v>
      </c>
      <c r="Q278" s="79" t="s">
        <v>646</v>
      </c>
      <c r="R278" s="79"/>
      <c r="S278" s="79"/>
      <c r="T278" s="79" t="s">
        <v>746</v>
      </c>
      <c r="U278" s="79"/>
      <c r="V278" s="82" t="s">
        <v>1088</v>
      </c>
      <c r="W278" s="81">
        <v>43786.04027777778</v>
      </c>
      <c r="X278" s="82" t="s">
        <v>1379</v>
      </c>
      <c r="Y278" s="79"/>
      <c r="Z278" s="79"/>
      <c r="AA278" s="85" t="s">
        <v>1689</v>
      </c>
      <c r="AB278" s="79"/>
      <c r="AC278" s="79" t="b">
        <v>0</v>
      </c>
      <c r="AD278" s="79">
        <v>0</v>
      </c>
      <c r="AE278" s="85" t="s">
        <v>1737</v>
      </c>
      <c r="AF278" s="79" t="b">
        <v>0</v>
      </c>
      <c r="AG278" s="79" t="s">
        <v>1751</v>
      </c>
      <c r="AH278" s="79"/>
      <c r="AI278" s="85" t="s">
        <v>1737</v>
      </c>
      <c r="AJ278" s="79" t="b">
        <v>0</v>
      </c>
      <c r="AK278" s="79">
        <v>2</v>
      </c>
      <c r="AL278" s="85" t="s">
        <v>1697</v>
      </c>
      <c r="AM278" s="79" t="s">
        <v>1780</v>
      </c>
      <c r="AN278" s="79" t="b">
        <v>0</v>
      </c>
      <c r="AO278" s="85" t="s">
        <v>1697</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13</v>
      </c>
      <c r="BC278" s="78" t="str">
        <f>REPLACE(INDEX(GroupVertices[Group],MATCH(Edges25[[#This Row],[Vertex 2]],GroupVertices[Vertex],0)),1,1,"")</f>
        <v>13</v>
      </c>
      <c r="BD278" s="48">
        <v>1</v>
      </c>
      <c r="BE278" s="49">
        <v>3.8461538461538463</v>
      </c>
      <c r="BF278" s="48">
        <v>0</v>
      </c>
      <c r="BG278" s="49">
        <v>0</v>
      </c>
      <c r="BH278" s="48">
        <v>0</v>
      </c>
      <c r="BI278" s="49">
        <v>0</v>
      </c>
      <c r="BJ278" s="48">
        <v>25</v>
      </c>
      <c r="BK278" s="49">
        <v>96.15384615384616</v>
      </c>
      <c r="BL278" s="48">
        <v>26</v>
      </c>
    </row>
    <row r="279" spans="1:64" ht="15">
      <c r="A279" s="64" t="s">
        <v>441</v>
      </c>
      <c r="B279" s="64" t="s">
        <v>359</v>
      </c>
      <c r="C279" s="65"/>
      <c r="D279" s="66"/>
      <c r="E279" s="67"/>
      <c r="F279" s="68"/>
      <c r="G279" s="65"/>
      <c r="H279" s="69"/>
      <c r="I279" s="70"/>
      <c r="J279" s="70"/>
      <c r="K279" s="34" t="s">
        <v>65</v>
      </c>
      <c r="L279" s="77">
        <v>415</v>
      </c>
      <c r="M279" s="77"/>
      <c r="N279" s="72"/>
      <c r="O279" s="79" t="s">
        <v>506</v>
      </c>
      <c r="P279" s="81">
        <v>43786.49928240741</v>
      </c>
      <c r="Q279" s="79" t="s">
        <v>556</v>
      </c>
      <c r="R279" s="82" t="s">
        <v>682</v>
      </c>
      <c r="S279" s="79" t="s">
        <v>726</v>
      </c>
      <c r="T279" s="79" t="s">
        <v>772</v>
      </c>
      <c r="U279" s="79"/>
      <c r="V279" s="82" t="s">
        <v>1089</v>
      </c>
      <c r="W279" s="81">
        <v>43786.49928240741</v>
      </c>
      <c r="X279" s="82" t="s">
        <v>1380</v>
      </c>
      <c r="Y279" s="79"/>
      <c r="Z279" s="79"/>
      <c r="AA279" s="85" t="s">
        <v>1690</v>
      </c>
      <c r="AB279" s="79"/>
      <c r="AC279" s="79" t="b">
        <v>0</v>
      </c>
      <c r="AD279" s="79">
        <v>0</v>
      </c>
      <c r="AE279" s="85" t="s">
        <v>1737</v>
      </c>
      <c r="AF279" s="79" t="b">
        <v>1</v>
      </c>
      <c r="AG279" s="79" t="s">
        <v>1751</v>
      </c>
      <c r="AH279" s="79"/>
      <c r="AI279" s="85" t="s">
        <v>1765</v>
      </c>
      <c r="AJ279" s="79" t="b">
        <v>0</v>
      </c>
      <c r="AK279" s="79">
        <v>30</v>
      </c>
      <c r="AL279" s="85" t="s">
        <v>1584</v>
      </c>
      <c r="AM279" s="79" t="s">
        <v>1773</v>
      </c>
      <c r="AN279" s="79" t="b">
        <v>0</v>
      </c>
      <c r="AO279" s="85" t="s">
        <v>1584</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2</v>
      </c>
      <c r="BC279" s="78" t="str">
        <f>REPLACE(INDEX(GroupVertices[Group],MATCH(Edges25[[#This Row],[Vertex 2]],GroupVertices[Vertex],0)),1,1,"")</f>
        <v>2</v>
      </c>
      <c r="BD279" s="48">
        <v>3</v>
      </c>
      <c r="BE279" s="49">
        <v>16.666666666666668</v>
      </c>
      <c r="BF279" s="48">
        <v>0</v>
      </c>
      <c r="BG279" s="49">
        <v>0</v>
      </c>
      <c r="BH279" s="48">
        <v>0</v>
      </c>
      <c r="BI279" s="49">
        <v>0</v>
      </c>
      <c r="BJ279" s="48">
        <v>15</v>
      </c>
      <c r="BK279" s="49">
        <v>83.33333333333333</v>
      </c>
      <c r="BL279" s="48">
        <v>18</v>
      </c>
    </row>
    <row r="280" spans="1:64" ht="15">
      <c r="A280" s="64" t="s">
        <v>359</v>
      </c>
      <c r="B280" s="64" t="s">
        <v>359</v>
      </c>
      <c r="C280" s="65"/>
      <c r="D280" s="66"/>
      <c r="E280" s="67"/>
      <c r="F280" s="68"/>
      <c r="G280" s="65"/>
      <c r="H280" s="69"/>
      <c r="I280" s="70"/>
      <c r="J280" s="70"/>
      <c r="K280" s="34" t="s">
        <v>65</v>
      </c>
      <c r="L280" s="77">
        <v>416</v>
      </c>
      <c r="M280" s="77"/>
      <c r="N280" s="72"/>
      <c r="O280" s="79" t="s">
        <v>176</v>
      </c>
      <c r="P280" s="81">
        <v>43780.69136574074</v>
      </c>
      <c r="Q280" s="79" t="s">
        <v>556</v>
      </c>
      <c r="R280" s="82" t="s">
        <v>682</v>
      </c>
      <c r="S280" s="79" t="s">
        <v>726</v>
      </c>
      <c r="T280" s="79" t="s">
        <v>772</v>
      </c>
      <c r="U280" s="79"/>
      <c r="V280" s="82" t="s">
        <v>1018</v>
      </c>
      <c r="W280" s="81">
        <v>43780.69136574074</v>
      </c>
      <c r="X280" s="82" t="s">
        <v>1381</v>
      </c>
      <c r="Y280" s="79"/>
      <c r="Z280" s="79"/>
      <c r="AA280" s="85" t="s">
        <v>1691</v>
      </c>
      <c r="AB280" s="79"/>
      <c r="AC280" s="79" t="b">
        <v>0</v>
      </c>
      <c r="AD280" s="79">
        <v>0</v>
      </c>
      <c r="AE280" s="85" t="s">
        <v>1737</v>
      </c>
      <c r="AF280" s="79" t="b">
        <v>1</v>
      </c>
      <c r="AG280" s="79" t="s">
        <v>1751</v>
      </c>
      <c r="AH280" s="79"/>
      <c r="AI280" s="85" t="s">
        <v>1765</v>
      </c>
      <c r="AJ280" s="79" t="b">
        <v>0</v>
      </c>
      <c r="AK280" s="79">
        <v>11</v>
      </c>
      <c r="AL280" s="85" t="s">
        <v>1584</v>
      </c>
      <c r="AM280" s="79" t="s">
        <v>1772</v>
      </c>
      <c r="AN280" s="79" t="b">
        <v>0</v>
      </c>
      <c r="AO280" s="85" t="s">
        <v>1584</v>
      </c>
      <c r="AP280" s="79" t="s">
        <v>176</v>
      </c>
      <c r="AQ280" s="79">
        <v>0</v>
      </c>
      <c r="AR280" s="79">
        <v>0</v>
      </c>
      <c r="AS280" s="79"/>
      <c r="AT280" s="79"/>
      <c r="AU280" s="79"/>
      <c r="AV280" s="79"/>
      <c r="AW280" s="79"/>
      <c r="AX280" s="79"/>
      <c r="AY280" s="79"/>
      <c r="AZ280" s="79"/>
      <c r="BA280">
        <v>4</v>
      </c>
      <c r="BB280" s="78" t="str">
        <f>REPLACE(INDEX(GroupVertices[Group],MATCH(Edges25[[#This Row],[Vertex 1]],GroupVertices[Vertex],0)),1,1,"")</f>
        <v>2</v>
      </c>
      <c r="BC280" s="78" t="str">
        <f>REPLACE(INDEX(GroupVertices[Group],MATCH(Edges25[[#This Row],[Vertex 2]],GroupVertices[Vertex],0)),1,1,"")</f>
        <v>2</v>
      </c>
      <c r="BD280" s="48">
        <v>3</v>
      </c>
      <c r="BE280" s="49">
        <v>16.666666666666668</v>
      </c>
      <c r="BF280" s="48">
        <v>0</v>
      </c>
      <c r="BG280" s="49">
        <v>0</v>
      </c>
      <c r="BH280" s="48">
        <v>0</v>
      </c>
      <c r="BI280" s="49">
        <v>0</v>
      </c>
      <c r="BJ280" s="48">
        <v>15</v>
      </c>
      <c r="BK280" s="49">
        <v>83.33333333333333</v>
      </c>
      <c r="BL280" s="48">
        <v>18</v>
      </c>
    </row>
    <row r="281" spans="1:64" ht="15">
      <c r="A281" s="64" t="s">
        <v>359</v>
      </c>
      <c r="B281" s="64" t="s">
        <v>359</v>
      </c>
      <c r="C281" s="65"/>
      <c r="D281" s="66"/>
      <c r="E281" s="67"/>
      <c r="F281" s="68"/>
      <c r="G281" s="65"/>
      <c r="H281" s="69"/>
      <c r="I281" s="70"/>
      <c r="J281" s="70"/>
      <c r="K281" s="34" t="s">
        <v>65</v>
      </c>
      <c r="L281" s="77">
        <v>417</v>
      </c>
      <c r="M281" s="77"/>
      <c r="N281" s="72"/>
      <c r="O281" s="79" t="s">
        <v>176</v>
      </c>
      <c r="P281" s="81">
        <v>43781.591898148145</v>
      </c>
      <c r="Q281" s="79" t="s">
        <v>556</v>
      </c>
      <c r="R281" s="82" t="s">
        <v>682</v>
      </c>
      <c r="S281" s="79" t="s">
        <v>726</v>
      </c>
      <c r="T281" s="79" t="s">
        <v>772</v>
      </c>
      <c r="U281" s="79"/>
      <c r="V281" s="82" t="s">
        <v>1018</v>
      </c>
      <c r="W281" s="81">
        <v>43781.591898148145</v>
      </c>
      <c r="X281" s="82" t="s">
        <v>1382</v>
      </c>
      <c r="Y281" s="79"/>
      <c r="Z281" s="79"/>
      <c r="AA281" s="85" t="s">
        <v>1692</v>
      </c>
      <c r="AB281" s="79"/>
      <c r="AC281" s="79" t="b">
        <v>0</v>
      </c>
      <c r="AD281" s="79">
        <v>0</v>
      </c>
      <c r="AE281" s="85" t="s">
        <v>1737</v>
      </c>
      <c r="AF281" s="79" t="b">
        <v>1</v>
      </c>
      <c r="AG281" s="79" t="s">
        <v>1751</v>
      </c>
      <c r="AH281" s="79"/>
      <c r="AI281" s="85" t="s">
        <v>1765</v>
      </c>
      <c r="AJ281" s="79" t="b">
        <v>0</v>
      </c>
      <c r="AK281" s="79">
        <v>19</v>
      </c>
      <c r="AL281" s="85" t="s">
        <v>1584</v>
      </c>
      <c r="AM281" s="79" t="s">
        <v>1772</v>
      </c>
      <c r="AN281" s="79" t="b">
        <v>0</v>
      </c>
      <c r="AO281" s="85" t="s">
        <v>1584</v>
      </c>
      <c r="AP281" s="79" t="s">
        <v>176</v>
      </c>
      <c r="AQ281" s="79">
        <v>0</v>
      </c>
      <c r="AR281" s="79">
        <v>0</v>
      </c>
      <c r="AS281" s="79"/>
      <c r="AT281" s="79"/>
      <c r="AU281" s="79"/>
      <c r="AV281" s="79"/>
      <c r="AW281" s="79"/>
      <c r="AX281" s="79"/>
      <c r="AY281" s="79"/>
      <c r="AZ281" s="79"/>
      <c r="BA281">
        <v>4</v>
      </c>
      <c r="BB281" s="78" t="str">
        <f>REPLACE(INDEX(GroupVertices[Group],MATCH(Edges25[[#This Row],[Vertex 1]],GroupVertices[Vertex],0)),1,1,"")</f>
        <v>2</v>
      </c>
      <c r="BC281" s="78" t="str">
        <f>REPLACE(INDEX(GroupVertices[Group],MATCH(Edges25[[#This Row],[Vertex 2]],GroupVertices[Vertex],0)),1,1,"")</f>
        <v>2</v>
      </c>
      <c r="BD281" s="48">
        <v>3</v>
      </c>
      <c r="BE281" s="49">
        <v>16.666666666666668</v>
      </c>
      <c r="BF281" s="48">
        <v>0</v>
      </c>
      <c r="BG281" s="49">
        <v>0</v>
      </c>
      <c r="BH281" s="48">
        <v>0</v>
      </c>
      <c r="BI281" s="49">
        <v>0</v>
      </c>
      <c r="BJ281" s="48">
        <v>15</v>
      </c>
      <c r="BK281" s="49">
        <v>83.33333333333333</v>
      </c>
      <c r="BL281" s="48">
        <v>18</v>
      </c>
    </row>
    <row r="282" spans="1:64" ht="15">
      <c r="A282" s="64" t="s">
        <v>359</v>
      </c>
      <c r="B282" s="64" t="s">
        <v>359</v>
      </c>
      <c r="C282" s="65"/>
      <c r="D282" s="66"/>
      <c r="E282" s="67"/>
      <c r="F282" s="68"/>
      <c r="G282" s="65"/>
      <c r="H282" s="69"/>
      <c r="I282" s="70"/>
      <c r="J282" s="70"/>
      <c r="K282" s="34" t="s">
        <v>65</v>
      </c>
      <c r="L282" s="77">
        <v>418</v>
      </c>
      <c r="M282" s="77"/>
      <c r="N282" s="72"/>
      <c r="O282" s="79" t="s">
        <v>176</v>
      </c>
      <c r="P282" s="81">
        <v>43783.39366898148</v>
      </c>
      <c r="Q282" s="79" t="s">
        <v>556</v>
      </c>
      <c r="R282" s="82" t="s">
        <v>682</v>
      </c>
      <c r="S282" s="79" t="s">
        <v>726</v>
      </c>
      <c r="T282" s="79" t="s">
        <v>772</v>
      </c>
      <c r="U282" s="79"/>
      <c r="V282" s="82" t="s">
        <v>1018</v>
      </c>
      <c r="W282" s="81">
        <v>43783.39366898148</v>
      </c>
      <c r="X282" s="82" t="s">
        <v>1383</v>
      </c>
      <c r="Y282" s="79"/>
      <c r="Z282" s="79"/>
      <c r="AA282" s="85" t="s">
        <v>1693</v>
      </c>
      <c r="AB282" s="79"/>
      <c r="AC282" s="79" t="b">
        <v>0</v>
      </c>
      <c r="AD282" s="79">
        <v>0</v>
      </c>
      <c r="AE282" s="85" t="s">
        <v>1737</v>
      </c>
      <c r="AF282" s="79" t="b">
        <v>1</v>
      </c>
      <c r="AG282" s="79" t="s">
        <v>1751</v>
      </c>
      <c r="AH282" s="79"/>
      <c r="AI282" s="85" t="s">
        <v>1765</v>
      </c>
      <c r="AJ282" s="79" t="b">
        <v>0</v>
      </c>
      <c r="AK282" s="79">
        <v>26</v>
      </c>
      <c r="AL282" s="85" t="s">
        <v>1584</v>
      </c>
      <c r="AM282" s="79" t="s">
        <v>1772</v>
      </c>
      <c r="AN282" s="79" t="b">
        <v>0</v>
      </c>
      <c r="AO282" s="85" t="s">
        <v>1584</v>
      </c>
      <c r="AP282" s="79" t="s">
        <v>176</v>
      </c>
      <c r="AQ282" s="79">
        <v>0</v>
      </c>
      <c r="AR282" s="79">
        <v>0</v>
      </c>
      <c r="AS282" s="79"/>
      <c r="AT282" s="79"/>
      <c r="AU282" s="79"/>
      <c r="AV282" s="79"/>
      <c r="AW282" s="79"/>
      <c r="AX282" s="79"/>
      <c r="AY282" s="79"/>
      <c r="AZ282" s="79"/>
      <c r="BA282">
        <v>4</v>
      </c>
      <c r="BB282" s="78" t="str">
        <f>REPLACE(INDEX(GroupVertices[Group],MATCH(Edges25[[#This Row],[Vertex 1]],GroupVertices[Vertex],0)),1,1,"")</f>
        <v>2</v>
      </c>
      <c r="BC282" s="78" t="str">
        <f>REPLACE(INDEX(GroupVertices[Group],MATCH(Edges25[[#This Row],[Vertex 2]],GroupVertices[Vertex],0)),1,1,"")</f>
        <v>2</v>
      </c>
      <c r="BD282" s="48">
        <v>3</v>
      </c>
      <c r="BE282" s="49">
        <v>16.666666666666668</v>
      </c>
      <c r="BF282" s="48">
        <v>0</v>
      </c>
      <c r="BG282" s="49">
        <v>0</v>
      </c>
      <c r="BH282" s="48">
        <v>0</v>
      </c>
      <c r="BI282" s="49">
        <v>0</v>
      </c>
      <c r="BJ282" s="48">
        <v>15</v>
      </c>
      <c r="BK282" s="49">
        <v>83.33333333333333</v>
      </c>
      <c r="BL282" s="48">
        <v>18</v>
      </c>
    </row>
    <row r="283" spans="1:64" ht="15">
      <c r="A283" s="64" t="s">
        <v>359</v>
      </c>
      <c r="B283" s="64" t="s">
        <v>359</v>
      </c>
      <c r="C283" s="65"/>
      <c r="D283" s="66"/>
      <c r="E283" s="67"/>
      <c r="F283" s="68"/>
      <c r="G283" s="65"/>
      <c r="H283" s="69"/>
      <c r="I283" s="70"/>
      <c r="J283" s="70"/>
      <c r="K283" s="34" t="s">
        <v>65</v>
      </c>
      <c r="L283" s="77">
        <v>419</v>
      </c>
      <c r="M283" s="77"/>
      <c r="N283" s="72"/>
      <c r="O283" s="79" t="s">
        <v>176</v>
      </c>
      <c r="P283" s="81">
        <v>43784.50356481481</v>
      </c>
      <c r="Q283" s="79" t="s">
        <v>556</v>
      </c>
      <c r="R283" s="82" t="s">
        <v>682</v>
      </c>
      <c r="S283" s="79" t="s">
        <v>726</v>
      </c>
      <c r="T283" s="79" t="s">
        <v>772</v>
      </c>
      <c r="U283" s="79"/>
      <c r="V283" s="82" t="s">
        <v>1018</v>
      </c>
      <c r="W283" s="81">
        <v>43784.50356481481</v>
      </c>
      <c r="X283" s="82" t="s">
        <v>1384</v>
      </c>
      <c r="Y283" s="79"/>
      <c r="Z283" s="79"/>
      <c r="AA283" s="85" t="s">
        <v>1694</v>
      </c>
      <c r="AB283" s="79"/>
      <c r="AC283" s="79" t="b">
        <v>0</v>
      </c>
      <c r="AD283" s="79">
        <v>0</v>
      </c>
      <c r="AE283" s="85" t="s">
        <v>1737</v>
      </c>
      <c r="AF283" s="79" t="b">
        <v>1</v>
      </c>
      <c r="AG283" s="79" t="s">
        <v>1751</v>
      </c>
      <c r="AH283" s="79"/>
      <c r="AI283" s="85" t="s">
        <v>1765</v>
      </c>
      <c r="AJ283" s="79" t="b">
        <v>0</v>
      </c>
      <c r="AK283" s="79">
        <v>26</v>
      </c>
      <c r="AL283" s="85" t="s">
        <v>1584</v>
      </c>
      <c r="AM283" s="79" t="s">
        <v>1772</v>
      </c>
      <c r="AN283" s="79" t="b">
        <v>0</v>
      </c>
      <c r="AO283" s="85" t="s">
        <v>1584</v>
      </c>
      <c r="AP283" s="79" t="s">
        <v>176</v>
      </c>
      <c r="AQ283" s="79">
        <v>0</v>
      </c>
      <c r="AR283" s="79">
        <v>0</v>
      </c>
      <c r="AS283" s="79"/>
      <c r="AT283" s="79"/>
      <c r="AU283" s="79"/>
      <c r="AV283" s="79"/>
      <c r="AW283" s="79"/>
      <c r="AX283" s="79"/>
      <c r="AY283" s="79"/>
      <c r="AZ283" s="79"/>
      <c r="BA283">
        <v>4</v>
      </c>
      <c r="BB283" s="78" t="str">
        <f>REPLACE(INDEX(GroupVertices[Group],MATCH(Edges25[[#This Row],[Vertex 1]],GroupVertices[Vertex],0)),1,1,"")</f>
        <v>2</v>
      </c>
      <c r="BC283" s="78" t="str">
        <f>REPLACE(INDEX(GroupVertices[Group],MATCH(Edges25[[#This Row],[Vertex 2]],GroupVertices[Vertex],0)),1,1,"")</f>
        <v>2</v>
      </c>
      <c r="BD283" s="48">
        <v>3</v>
      </c>
      <c r="BE283" s="49">
        <v>16.666666666666668</v>
      </c>
      <c r="BF283" s="48">
        <v>0</v>
      </c>
      <c r="BG283" s="49">
        <v>0</v>
      </c>
      <c r="BH283" s="48">
        <v>0</v>
      </c>
      <c r="BI283" s="49">
        <v>0</v>
      </c>
      <c r="BJ283" s="48">
        <v>15</v>
      </c>
      <c r="BK283" s="49">
        <v>83.33333333333333</v>
      </c>
      <c r="BL283" s="48">
        <v>18</v>
      </c>
    </row>
    <row r="284" spans="1:64" ht="15">
      <c r="A284" s="64" t="s">
        <v>442</v>
      </c>
      <c r="B284" s="64" t="s">
        <v>359</v>
      </c>
      <c r="C284" s="65"/>
      <c r="D284" s="66"/>
      <c r="E284" s="67"/>
      <c r="F284" s="68"/>
      <c r="G284" s="65"/>
      <c r="H284" s="69"/>
      <c r="I284" s="70"/>
      <c r="J284" s="70"/>
      <c r="K284" s="34" t="s">
        <v>65</v>
      </c>
      <c r="L284" s="77">
        <v>420</v>
      </c>
      <c r="M284" s="77"/>
      <c r="N284" s="72"/>
      <c r="O284" s="79" t="s">
        <v>506</v>
      </c>
      <c r="P284" s="81">
        <v>43786.50578703704</v>
      </c>
      <c r="Q284" s="79" t="s">
        <v>556</v>
      </c>
      <c r="R284" s="82" t="s">
        <v>682</v>
      </c>
      <c r="S284" s="79" t="s">
        <v>726</v>
      </c>
      <c r="T284" s="79" t="s">
        <v>772</v>
      </c>
      <c r="U284" s="79"/>
      <c r="V284" s="82" t="s">
        <v>1090</v>
      </c>
      <c r="W284" s="81">
        <v>43786.50578703704</v>
      </c>
      <c r="X284" s="82" t="s">
        <v>1385</v>
      </c>
      <c r="Y284" s="79"/>
      <c r="Z284" s="79"/>
      <c r="AA284" s="85" t="s">
        <v>1695</v>
      </c>
      <c r="AB284" s="79"/>
      <c r="AC284" s="79" t="b">
        <v>0</v>
      </c>
      <c r="AD284" s="79">
        <v>0</v>
      </c>
      <c r="AE284" s="85" t="s">
        <v>1737</v>
      </c>
      <c r="AF284" s="79" t="b">
        <v>1</v>
      </c>
      <c r="AG284" s="79" t="s">
        <v>1751</v>
      </c>
      <c r="AH284" s="79"/>
      <c r="AI284" s="85" t="s">
        <v>1765</v>
      </c>
      <c r="AJ284" s="79" t="b">
        <v>0</v>
      </c>
      <c r="AK284" s="79">
        <v>30</v>
      </c>
      <c r="AL284" s="85" t="s">
        <v>1584</v>
      </c>
      <c r="AM284" s="79" t="s">
        <v>1801</v>
      </c>
      <c r="AN284" s="79" t="b">
        <v>0</v>
      </c>
      <c r="AO284" s="85" t="s">
        <v>1584</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2</v>
      </c>
      <c r="BC284" s="78" t="str">
        <f>REPLACE(INDEX(GroupVertices[Group],MATCH(Edges25[[#This Row],[Vertex 2]],GroupVertices[Vertex],0)),1,1,"")</f>
        <v>2</v>
      </c>
      <c r="BD284" s="48">
        <v>3</v>
      </c>
      <c r="BE284" s="49">
        <v>16.666666666666668</v>
      </c>
      <c r="BF284" s="48">
        <v>0</v>
      </c>
      <c r="BG284" s="49">
        <v>0</v>
      </c>
      <c r="BH284" s="48">
        <v>0</v>
      </c>
      <c r="BI284" s="49">
        <v>0</v>
      </c>
      <c r="BJ284" s="48">
        <v>15</v>
      </c>
      <c r="BK284" s="49">
        <v>83.33333333333333</v>
      </c>
      <c r="BL284" s="48">
        <v>18</v>
      </c>
    </row>
    <row r="285" spans="1:64" ht="15">
      <c r="A285" s="64" t="s">
        <v>443</v>
      </c>
      <c r="B285" s="64" t="s">
        <v>446</v>
      </c>
      <c r="C285" s="65"/>
      <c r="D285" s="66"/>
      <c r="E285" s="67"/>
      <c r="F285" s="68"/>
      <c r="G285" s="65"/>
      <c r="H285" s="69"/>
      <c r="I285" s="70"/>
      <c r="J285" s="70"/>
      <c r="K285" s="34" t="s">
        <v>65</v>
      </c>
      <c r="L285" s="77">
        <v>421</v>
      </c>
      <c r="M285" s="77"/>
      <c r="N285" s="72"/>
      <c r="O285" s="79" t="s">
        <v>506</v>
      </c>
      <c r="P285" s="81">
        <v>43786.520902777775</v>
      </c>
      <c r="Q285" s="79" t="s">
        <v>647</v>
      </c>
      <c r="R285" s="79"/>
      <c r="S285" s="79"/>
      <c r="T285" s="79"/>
      <c r="U285" s="79"/>
      <c r="V285" s="82" t="s">
        <v>1091</v>
      </c>
      <c r="W285" s="81">
        <v>43786.520902777775</v>
      </c>
      <c r="X285" s="82" t="s">
        <v>1386</v>
      </c>
      <c r="Y285" s="79"/>
      <c r="Z285" s="79"/>
      <c r="AA285" s="85" t="s">
        <v>1696</v>
      </c>
      <c r="AB285" s="79"/>
      <c r="AC285" s="79" t="b">
        <v>0</v>
      </c>
      <c r="AD285" s="79">
        <v>0</v>
      </c>
      <c r="AE285" s="85" t="s">
        <v>1737</v>
      </c>
      <c r="AF285" s="79" t="b">
        <v>0</v>
      </c>
      <c r="AG285" s="79" t="s">
        <v>1751</v>
      </c>
      <c r="AH285" s="79"/>
      <c r="AI285" s="85" t="s">
        <v>1737</v>
      </c>
      <c r="AJ285" s="79" t="b">
        <v>0</v>
      </c>
      <c r="AK285" s="79">
        <v>3</v>
      </c>
      <c r="AL285" s="85" t="s">
        <v>1702</v>
      </c>
      <c r="AM285" s="79" t="s">
        <v>1773</v>
      </c>
      <c r="AN285" s="79" t="b">
        <v>0</v>
      </c>
      <c r="AO285" s="85" t="s">
        <v>1702</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13</v>
      </c>
      <c r="BC285" s="78" t="str">
        <f>REPLACE(INDEX(GroupVertices[Group],MATCH(Edges25[[#This Row],[Vertex 2]],GroupVertices[Vertex],0)),1,1,"")</f>
        <v>13</v>
      </c>
      <c r="BD285" s="48">
        <v>0</v>
      </c>
      <c r="BE285" s="49">
        <v>0</v>
      </c>
      <c r="BF285" s="48">
        <v>1</v>
      </c>
      <c r="BG285" s="49">
        <v>4.166666666666667</v>
      </c>
      <c r="BH285" s="48">
        <v>0</v>
      </c>
      <c r="BI285" s="49">
        <v>0</v>
      </c>
      <c r="BJ285" s="48">
        <v>23</v>
      </c>
      <c r="BK285" s="49">
        <v>95.83333333333333</v>
      </c>
      <c r="BL285" s="48">
        <v>24</v>
      </c>
    </row>
    <row r="286" spans="1:64" ht="15">
      <c r="A286" s="64" t="s">
        <v>444</v>
      </c>
      <c r="B286" s="64" t="s">
        <v>445</v>
      </c>
      <c r="C286" s="65"/>
      <c r="D286" s="66"/>
      <c r="E286" s="67"/>
      <c r="F286" s="68"/>
      <c r="G286" s="65"/>
      <c r="H286" s="69"/>
      <c r="I286" s="70"/>
      <c r="J286" s="70"/>
      <c r="K286" s="34" t="s">
        <v>66</v>
      </c>
      <c r="L286" s="77">
        <v>422</v>
      </c>
      <c r="M286" s="77"/>
      <c r="N286" s="72"/>
      <c r="O286" s="79" t="s">
        <v>506</v>
      </c>
      <c r="P286" s="81">
        <v>43786.03601851852</v>
      </c>
      <c r="Q286" s="79" t="s">
        <v>648</v>
      </c>
      <c r="R286" s="79"/>
      <c r="S286" s="79"/>
      <c r="T286" s="79" t="s">
        <v>822</v>
      </c>
      <c r="U286" s="79"/>
      <c r="V286" s="82" t="s">
        <v>1092</v>
      </c>
      <c r="W286" s="81">
        <v>43786.03601851852</v>
      </c>
      <c r="X286" s="82" t="s">
        <v>1387</v>
      </c>
      <c r="Y286" s="79"/>
      <c r="Z286" s="79"/>
      <c r="AA286" s="85" t="s">
        <v>1697</v>
      </c>
      <c r="AB286" s="79"/>
      <c r="AC286" s="79" t="b">
        <v>0</v>
      </c>
      <c r="AD286" s="79">
        <v>20</v>
      </c>
      <c r="AE286" s="85" t="s">
        <v>1737</v>
      </c>
      <c r="AF286" s="79" t="b">
        <v>0</v>
      </c>
      <c r="AG286" s="79" t="s">
        <v>1751</v>
      </c>
      <c r="AH286" s="79"/>
      <c r="AI286" s="85" t="s">
        <v>1737</v>
      </c>
      <c r="AJ286" s="79" t="b">
        <v>0</v>
      </c>
      <c r="AK286" s="79">
        <v>2</v>
      </c>
      <c r="AL286" s="85" t="s">
        <v>1737</v>
      </c>
      <c r="AM286" s="79" t="s">
        <v>1772</v>
      </c>
      <c r="AN286" s="79" t="b">
        <v>0</v>
      </c>
      <c r="AO286" s="85" t="s">
        <v>1697</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13</v>
      </c>
      <c r="BC286" s="78" t="str">
        <f>REPLACE(INDEX(GroupVertices[Group],MATCH(Edges25[[#This Row],[Vertex 2]],GroupVertices[Vertex],0)),1,1,"")</f>
        <v>13</v>
      </c>
      <c r="BD286" s="48">
        <v>1</v>
      </c>
      <c r="BE286" s="49">
        <v>3.225806451612903</v>
      </c>
      <c r="BF286" s="48">
        <v>0</v>
      </c>
      <c r="BG286" s="49">
        <v>0</v>
      </c>
      <c r="BH286" s="48">
        <v>0</v>
      </c>
      <c r="BI286" s="49">
        <v>0</v>
      </c>
      <c r="BJ286" s="48">
        <v>30</v>
      </c>
      <c r="BK286" s="49">
        <v>96.7741935483871</v>
      </c>
      <c r="BL286" s="48">
        <v>31</v>
      </c>
    </row>
    <row r="287" spans="1:64" ht="15">
      <c r="A287" s="64" t="s">
        <v>445</v>
      </c>
      <c r="B287" s="64" t="s">
        <v>444</v>
      </c>
      <c r="C287" s="65"/>
      <c r="D287" s="66"/>
      <c r="E287" s="67"/>
      <c r="F287" s="68"/>
      <c r="G287" s="65"/>
      <c r="H287" s="69"/>
      <c r="I287" s="70"/>
      <c r="J287" s="70"/>
      <c r="K287" s="34" t="s">
        <v>66</v>
      </c>
      <c r="L287" s="77">
        <v>423</v>
      </c>
      <c r="M287" s="77"/>
      <c r="N287" s="72"/>
      <c r="O287" s="79" t="s">
        <v>506</v>
      </c>
      <c r="P287" s="81">
        <v>43786.05013888889</v>
      </c>
      <c r="Q287" s="79" t="s">
        <v>646</v>
      </c>
      <c r="R287" s="79"/>
      <c r="S287" s="79"/>
      <c r="T287" s="79" t="s">
        <v>746</v>
      </c>
      <c r="U287" s="79"/>
      <c r="V287" s="82" t="s">
        <v>1093</v>
      </c>
      <c r="W287" s="81">
        <v>43786.05013888889</v>
      </c>
      <c r="X287" s="82" t="s">
        <v>1388</v>
      </c>
      <c r="Y287" s="79"/>
      <c r="Z287" s="79"/>
      <c r="AA287" s="85" t="s">
        <v>1698</v>
      </c>
      <c r="AB287" s="79"/>
      <c r="AC287" s="79" t="b">
        <v>0</v>
      </c>
      <c r="AD287" s="79">
        <v>0</v>
      </c>
      <c r="AE287" s="85" t="s">
        <v>1737</v>
      </c>
      <c r="AF287" s="79" t="b">
        <v>0</v>
      </c>
      <c r="AG287" s="79" t="s">
        <v>1751</v>
      </c>
      <c r="AH287" s="79"/>
      <c r="AI287" s="85" t="s">
        <v>1737</v>
      </c>
      <c r="AJ287" s="79" t="b">
        <v>0</v>
      </c>
      <c r="AK287" s="79">
        <v>2</v>
      </c>
      <c r="AL287" s="85" t="s">
        <v>1697</v>
      </c>
      <c r="AM287" s="79" t="s">
        <v>1772</v>
      </c>
      <c r="AN287" s="79" t="b">
        <v>0</v>
      </c>
      <c r="AO287" s="85" t="s">
        <v>1697</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13</v>
      </c>
      <c r="BC287" s="78" t="str">
        <f>REPLACE(INDEX(GroupVertices[Group],MATCH(Edges25[[#This Row],[Vertex 2]],GroupVertices[Vertex],0)),1,1,"")</f>
        <v>13</v>
      </c>
      <c r="BD287" s="48">
        <v>1</v>
      </c>
      <c r="BE287" s="49">
        <v>3.8461538461538463</v>
      </c>
      <c r="BF287" s="48">
        <v>0</v>
      </c>
      <c r="BG287" s="49">
        <v>0</v>
      </c>
      <c r="BH287" s="48">
        <v>0</v>
      </c>
      <c r="BI287" s="49">
        <v>0</v>
      </c>
      <c r="BJ287" s="48">
        <v>25</v>
      </c>
      <c r="BK287" s="49">
        <v>96.15384615384616</v>
      </c>
      <c r="BL287" s="48">
        <v>26</v>
      </c>
    </row>
    <row r="288" spans="1:64" ht="15">
      <c r="A288" s="64" t="s">
        <v>445</v>
      </c>
      <c r="B288" s="64" t="s">
        <v>446</v>
      </c>
      <c r="C288" s="65"/>
      <c r="D288" s="66"/>
      <c r="E288" s="67"/>
      <c r="F288" s="68"/>
      <c r="G288" s="65"/>
      <c r="H288" s="69"/>
      <c r="I288" s="70"/>
      <c r="J288" s="70"/>
      <c r="K288" s="34" t="s">
        <v>65</v>
      </c>
      <c r="L288" s="77">
        <v>424</v>
      </c>
      <c r="M288" s="77"/>
      <c r="N288" s="72"/>
      <c r="O288" s="79" t="s">
        <v>506</v>
      </c>
      <c r="P288" s="81">
        <v>43786.04993055556</v>
      </c>
      <c r="Q288" s="79" t="s">
        <v>649</v>
      </c>
      <c r="R288" s="79"/>
      <c r="S288" s="79"/>
      <c r="T288" s="79"/>
      <c r="U288" s="79"/>
      <c r="V288" s="82" t="s">
        <v>1093</v>
      </c>
      <c r="W288" s="81">
        <v>43786.04993055556</v>
      </c>
      <c r="X288" s="82" t="s">
        <v>1389</v>
      </c>
      <c r="Y288" s="79"/>
      <c r="Z288" s="79"/>
      <c r="AA288" s="85" t="s">
        <v>1699</v>
      </c>
      <c r="AB288" s="79"/>
      <c r="AC288" s="79" t="b">
        <v>0</v>
      </c>
      <c r="AD288" s="79">
        <v>0</v>
      </c>
      <c r="AE288" s="85" t="s">
        <v>1737</v>
      </c>
      <c r="AF288" s="79" t="b">
        <v>0</v>
      </c>
      <c r="AG288" s="79" t="s">
        <v>1751</v>
      </c>
      <c r="AH288" s="79"/>
      <c r="AI288" s="85" t="s">
        <v>1737</v>
      </c>
      <c r="AJ288" s="79" t="b">
        <v>0</v>
      </c>
      <c r="AK288" s="79">
        <v>1</v>
      </c>
      <c r="AL288" s="85" t="s">
        <v>1701</v>
      </c>
      <c r="AM288" s="79" t="s">
        <v>1772</v>
      </c>
      <c r="AN288" s="79" t="b">
        <v>0</v>
      </c>
      <c r="AO288" s="85" t="s">
        <v>1701</v>
      </c>
      <c r="AP288" s="79" t="s">
        <v>176</v>
      </c>
      <c r="AQ288" s="79">
        <v>0</v>
      </c>
      <c r="AR288" s="79">
        <v>0</v>
      </c>
      <c r="AS288" s="79"/>
      <c r="AT288" s="79"/>
      <c r="AU288" s="79"/>
      <c r="AV288" s="79"/>
      <c r="AW288" s="79"/>
      <c r="AX288" s="79"/>
      <c r="AY288" s="79"/>
      <c r="AZ288" s="79"/>
      <c r="BA288">
        <v>2</v>
      </c>
      <c r="BB288" s="78" t="str">
        <f>REPLACE(INDEX(GroupVertices[Group],MATCH(Edges25[[#This Row],[Vertex 1]],GroupVertices[Vertex],0)),1,1,"")</f>
        <v>13</v>
      </c>
      <c r="BC288" s="78" t="str">
        <f>REPLACE(INDEX(GroupVertices[Group],MATCH(Edges25[[#This Row],[Vertex 2]],GroupVertices[Vertex],0)),1,1,"")</f>
        <v>13</v>
      </c>
      <c r="BD288" s="48">
        <v>0</v>
      </c>
      <c r="BE288" s="49">
        <v>0</v>
      </c>
      <c r="BF288" s="48">
        <v>0</v>
      </c>
      <c r="BG288" s="49">
        <v>0</v>
      </c>
      <c r="BH288" s="48">
        <v>0</v>
      </c>
      <c r="BI288" s="49">
        <v>0</v>
      </c>
      <c r="BJ288" s="48">
        <v>24</v>
      </c>
      <c r="BK288" s="49">
        <v>100</v>
      </c>
      <c r="BL288" s="48">
        <v>24</v>
      </c>
    </row>
    <row r="289" spans="1:64" ht="15">
      <c r="A289" s="64" t="s">
        <v>445</v>
      </c>
      <c r="B289" s="64" t="s">
        <v>446</v>
      </c>
      <c r="C289" s="65"/>
      <c r="D289" s="66"/>
      <c r="E289" s="67"/>
      <c r="F289" s="68"/>
      <c r="G289" s="65"/>
      <c r="H289" s="69"/>
      <c r="I289" s="70"/>
      <c r="J289" s="70"/>
      <c r="K289" s="34" t="s">
        <v>65</v>
      </c>
      <c r="L289" s="77">
        <v>425</v>
      </c>
      <c r="M289" s="77"/>
      <c r="N289" s="72"/>
      <c r="O289" s="79" t="s">
        <v>506</v>
      </c>
      <c r="P289" s="81">
        <v>43786.526666666665</v>
      </c>
      <c r="Q289" s="79" t="s">
        <v>647</v>
      </c>
      <c r="R289" s="79"/>
      <c r="S289" s="79"/>
      <c r="T289" s="79"/>
      <c r="U289" s="79"/>
      <c r="V289" s="82" t="s">
        <v>1093</v>
      </c>
      <c r="W289" s="81">
        <v>43786.526666666665</v>
      </c>
      <c r="X289" s="82" t="s">
        <v>1390</v>
      </c>
      <c r="Y289" s="79"/>
      <c r="Z289" s="79"/>
      <c r="AA289" s="85" t="s">
        <v>1700</v>
      </c>
      <c r="AB289" s="79"/>
      <c r="AC289" s="79" t="b">
        <v>0</v>
      </c>
      <c r="AD289" s="79">
        <v>0</v>
      </c>
      <c r="AE289" s="85" t="s">
        <v>1737</v>
      </c>
      <c r="AF289" s="79" t="b">
        <v>0</v>
      </c>
      <c r="AG289" s="79" t="s">
        <v>1751</v>
      </c>
      <c r="AH289" s="79"/>
      <c r="AI289" s="85" t="s">
        <v>1737</v>
      </c>
      <c r="AJ289" s="79" t="b">
        <v>0</v>
      </c>
      <c r="AK289" s="79">
        <v>3</v>
      </c>
      <c r="AL289" s="85" t="s">
        <v>1702</v>
      </c>
      <c r="AM289" s="79" t="s">
        <v>1772</v>
      </c>
      <c r="AN289" s="79" t="b">
        <v>0</v>
      </c>
      <c r="AO289" s="85" t="s">
        <v>1702</v>
      </c>
      <c r="AP289" s="79" t="s">
        <v>176</v>
      </c>
      <c r="AQ289" s="79">
        <v>0</v>
      </c>
      <c r="AR289" s="79">
        <v>0</v>
      </c>
      <c r="AS289" s="79"/>
      <c r="AT289" s="79"/>
      <c r="AU289" s="79"/>
      <c r="AV289" s="79"/>
      <c r="AW289" s="79"/>
      <c r="AX289" s="79"/>
      <c r="AY289" s="79"/>
      <c r="AZ289" s="79"/>
      <c r="BA289">
        <v>2</v>
      </c>
      <c r="BB289" s="78" t="str">
        <f>REPLACE(INDEX(GroupVertices[Group],MATCH(Edges25[[#This Row],[Vertex 1]],GroupVertices[Vertex],0)),1,1,"")</f>
        <v>13</v>
      </c>
      <c r="BC289" s="78" t="str">
        <f>REPLACE(INDEX(GroupVertices[Group],MATCH(Edges25[[#This Row],[Vertex 2]],GroupVertices[Vertex],0)),1,1,"")</f>
        <v>13</v>
      </c>
      <c r="BD289" s="48">
        <v>0</v>
      </c>
      <c r="BE289" s="49">
        <v>0</v>
      </c>
      <c r="BF289" s="48">
        <v>1</v>
      </c>
      <c r="BG289" s="49">
        <v>4.166666666666667</v>
      </c>
      <c r="BH289" s="48">
        <v>0</v>
      </c>
      <c r="BI289" s="49">
        <v>0</v>
      </c>
      <c r="BJ289" s="48">
        <v>23</v>
      </c>
      <c r="BK289" s="49">
        <v>95.83333333333333</v>
      </c>
      <c r="BL289" s="48">
        <v>24</v>
      </c>
    </row>
    <row r="290" spans="1:64" ht="15">
      <c r="A290" s="64" t="s">
        <v>446</v>
      </c>
      <c r="B290" s="64" t="s">
        <v>446</v>
      </c>
      <c r="C290" s="65"/>
      <c r="D290" s="66"/>
      <c r="E290" s="67"/>
      <c r="F290" s="68"/>
      <c r="G290" s="65"/>
      <c r="H290" s="69"/>
      <c r="I290" s="70"/>
      <c r="J290" s="70"/>
      <c r="K290" s="34" t="s">
        <v>65</v>
      </c>
      <c r="L290" s="77">
        <v>426</v>
      </c>
      <c r="M290" s="77"/>
      <c r="N290" s="72"/>
      <c r="O290" s="79" t="s">
        <v>176</v>
      </c>
      <c r="P290" s="81">
        <v>43786.04582175926</v>
      </c>
      <c r="Q290" s="79" t="s">
        <v>650</v>
      </c>
      <c r="R290" s="79"/>
      <c r="S290" s="79"/>
      <c r="T290" s="79" t="s">
        <v>823</v>
      </c>
      <c r="U290" s="82" t="s">
        <v>876</v>
      </c>
      <c r="V290" s="82" t="s">
        <v>876</v>
      </c>
      <c r="W290" s="81">
        <v>43786.04582175926</v>
      </c>
      <c r="X290" s="82" t="s">
        <v>1391</v>
      </c>
      <c r="Y290" s="79"/>
      <c r="Z290" s="79"/>
      <c r="AA290" s="85" t="s">
        <v>1701</v>
      </c>
      <c r="AB290" s="79"/>
      <c r="AC290" s="79" t="b">
        <v>0</v>
      </c>
      <c r="AD290" s="79">
        <v>11</v>
      </c>
      <c r="AE290" s="85" t="s">
        <v>1737</v>
      </c>
      <c r="AF290" s="79" t="b">
        <v>0</v>
      </c>
      <c r="AG290" s="79" t="s">
        <v>1751</v>
      </c>
      <c r="AH290" s="79"/>
      <c r="AI290" s="85" t="s">
        <v>1737</v>
      </c>
      <c r="AJ290" s="79" t="b">
        <v>0</v>
      </c>
      <c r="AK290" s="79">
        <v>1</v>
      </c>
      <c r="AL290" s="85" t="s">
        <v>1737</v>
      </c>
      <c r="AM290" s="79" t="s">
        <v>1773</v>
      </c>
      <c r="AN290" s="79" t="b">
        <v>0</v>
      </c>
      <c r="AO290" s="85" t="s">
        <v>1701</v>
      </c>
      <c r="AP290" s="79" t="s">
        <v>176</v>
      </c>
      <c r="AQ290" s="79">
        <v>0</v>
      </c>
      <c r="AR290" s="79">
        <v>0</v>
      </c>
      <c r="AS290" s="79"/>
      <c r="AT290" s="79"/>
      <c r="AU290" s="79"/>
      <c r="AV290" s="79"/>
      <c r="AW290" s="79"/>
      <c r="AX290" s="79"/>
      <c r="AY290" s="79"/>
      <c r="AZ290" s="79"/>
      <c r="BA290">
        <v>2</v>
      </c>
      <c r="BB290" s="78" t="str">
        <f>REPLACE(INDEX(GroupVertices[Group],MATCH(Edges25[[#This Row],[Vertex 1]],GroupVertices[Vertex],0)),1,1,"")</f>
        <v>13</v>
      </c>
      <c r="BC290" s="78" t="str">
        <f>REPLACE(INDEX(GroupVertices[Group],MATCH(Edges25[[#This Row],[Vertex 2]],GroupVertices[Vertex],0)),1,1,"")</f>
        <v>13</v>
      </c>
      <c r="BD290" s="48">
        <v>0</v>
      </c>
      <c r="BE290" s="49">
        <v>0</v>
      </c>
      <c r="BF290" s="48">
        <v>1</v>
      </c>
      <c r="BG290" s="49">
        <v>3.5714285714285716</v>
      </c>
      <c r="BH290" s="48">
        <v>0</v>
      </c>
      <c r="BI290" s="49">
        <v>0</v>
      </c>
      <c r="BJ290" s="48">
        <v>27</v>
      </c>
      <c r="BK290" s="49">
        <v>96.42857142857143</v>
      </c>
      <c r="BL290" s="48">
        <v>28</v>
      </c>
    </row>
    <row r="291" spans="1:64" ht="15">
      <c r="A291" s="64" t="s">
        <v>446</v>
      </c>
      <c r="B291" s="64" t="s">
        <v>446</v>
      </c>
      <c r="C291" s="65"/>
      <c r="D291" s="66"/>
      <c r="E291" s="67"/>
      <c r="F291" s="68"/>
      <c r="G291" s="65"/>
      <c r="H291" s="69"/>
      <c r="I291" s="70"/>
      <c r="J291" s="70"/>
      <c r="K291" s="34" t="s">
        <v>65</v>
      </c>
      <c r="L291" s="77">
        <v>427</v>
      </c>
      <c r="M291" s="77"/>
      <c r="N291" s="72"/>
      <c r="O291" s="79" t="s">
        <v>176</v>
      </c>
      <c r="P291" s="81">
        <v>43786.52061342593</v>
      </c>
      <c r="Q291" s="79" t="s">
        <v>651</v>
      </c>
      <c r="R291" s="79"/>
      <c r="S291" s="79"/>
      <c r="T291" s="79" t="s">
        <v>824</v>
      </c>
      <c r="U291" s="79"/>
      <c r="V291" s="82" t="s">
        <v>1094</v>
      </c>
      <c r="W291" s="81">
        <v>43786.52061342593</v>
      </c>
      <c r="X291" s="82" t="s">
        <v>1392</v>
      </c>
      <c r="Y291" s="79"/>
      <c r="Z291" s="79"/>
      <c r="AA291" s="85" t="s">
        <v>1702</v>
      </c>
      <c r="AB291" s="79"/>
      <c r="AC291" s="79" t="b">
        <v>0</v>
      </c>
      <c r="AD291" s="79">
        <v>17</v>
      </c>
      <c r="AE291" s="85" t="s">
        <v>1737</v>
      </c>
      <c r="AF291" s="79" t="b">
        <v>0</v>
      </c>
      <c r="AG291" s="79" t="s">
        <v>1751</v>
      </c>
      <c r="AH291" s="79"/>
      <c r="AI291" s="85" t="s">
        <v>1737</v>
      </c>
      <c r="AJ291" s="79" t="b">
        <v>0</v>
      </c>
      <c r="AK291" s="79">
        <v>3</v>
      </c>
      <c r="AL291" s="85" t="s">
        <v>1737</v>
      </c>
      <c r="AM291" s="79" t="s">
        <v>1773</v>
      </c>
      <c r="AN291" s="79" t="b">
        <v>0</v>
      </c>
      <c r="AO291" s="85" t="s">
        <v>1702</v>
      </c>
      <c r="AP291" s="79" t="s">
        <v>176</v>
      </c>
      <c r="AQ291" s="79">
        <v>0</v>
      </c>
      <c r="AR291" s="79">
        <v>0</v>
      </c>
      <c r="AS291" s="79"/>
      <c r="AT291" s="79"/>
      <c r="AU291" s="79"/>
      <c r="AV291" s="79"/>
      <c r="AW291" s="79"/>
      <c r="AX291" s="79"/>
      <c r="AY291" s="79"/>
      <c r="AZ291" s="79"/>
      <c r="BA291">
        <v>2</v>
      </c>
      <c r="BB291" s="78" t="str">
        <f>REPLACE(INDEX(GroupVertices[Group],MATCH(Edges25[[#This Row],[Vertex 1]],GroupVertices[Vertex],0)),1,1,"")</f>
        <v>13</v>
      </c>
      <c r="BC291" s="78" t="str">
        <f>REPLACE(INDEX(GroupVertices[Group],MATCH(Edges25[[#This Row],[Vertex 2]],GroupVertices[Vertex],0)),1,1,"")</f>
        <v>13</v>
      </c>
      <c r="BD291" s="48">
        <v>0</v>
      </c>
      <c r="BE291" s="49">
        <v>0</v>
      </c>
      <c r="BF291" s="48">
        <v>1</v>
      </c>
      <c r="BG291" s="49">
        <v>2.0408163265306123</v>
      </c>
      <c r="BH291" s="48">
        <v>0</v>
      </c>
      <c r="BI291" s="49">
        <v>0</v>
      </c>
      <c r="BJ291" s="48">
        <v>48</v>
      </c>
      <c r="BK291" s="49">
        <v>97.95918367346938</v>
      </c>
      <c r="BL291" s="48">
        <v>49</v>
      </c>
    </row>
    <row r="292" spans="1:64" ht="15">
      <c r="A292" s="64" t="s">
        <v>447</v>
      </c>
      <c r="B292" s="64" t="s">
        <v>446</v>
      </c>
      <c r="C292" s="65"/>
      <c r="D292" s="66"/>
      <c r="E292" s="67"/>
      <c r="F292" s="68"/>
      <c r="G292" s="65"/>
      <c r="H292" s="69"/>
      <c r="I292" s="70"/>
      <c r="J292" s="70"/>
      <c r="K292" s="34" t="s">
        <v>65</v>
      </c>
      <c r="L292" s="77">
        <v>428</v>
      </c>
      <c r="M292" s="77"/>
      <c r="N292" s="72"/>
      <c r="O292" s="79" t="s">
        <v>506</v>
      </c>
      <c r="P292" s="81">
        <v>43786.597337962965</v>
      </c>
      <c r="Q292" s="79" t="s">
        <v>647</v>
      </c>
      <c r="R292" s="79"/>
      <c r="S292" s="79"/>
      <c r="T292" s="79"/>
      <c r="U292" s="79"/>
      <c r="V292" s="82" t="s">
        <v>1095</v>
      </c>
      <c r="W292" s="81">
        <v>43786.597337962965</v>
      </c>
      <c r="X292" s="82" t="s">
        <v>1393</v>
      </c>
      <c r="Y292" s="79"/>
      <c r="Z292" s="79"/>
      <c r="AA292" s="85" t="s">
        <v>1703</v>
      </c>
      <c r="AB292" s="79"/>
      <c r="AC292" s="79" t="b">
        <v>0</v>
      </c>
      <c r="AD292" s="79">
        <v>0</v>
      </c>
      <c r="AE292" s="85" t="s">
        <v>1737</v>
      </c>
      <c r="AF292" s="79" t="b">
        <v>0</v>
      </c>
      <c r="AG292" s="79" t="s">
        <v>1751</v>
      </c>
      <c r="AH292" s="79"/>
      <c r="AI292" s="85" t="s">
        <v>1737</v>
      </c>
      <c r="AJ292" s="79" t="b">
        <v>0</v>
      </c>
      <c r="AK292" s="79">
        <v>3</v>
      </c>
      <c r="AL292" s="85" t="s">
        <v>1702</v>
      </c>
      <c r="AM292" s="79" t="s">
        <v>1772</v>
      </c>
      <c r="AN292" s="79" t="b">
        <v>0</v>
      </c>
      <c r="AO292" s="85" t="s">
        <v>1702</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13</v>
      </c>
      <c r="BC292" s="78" t="str">
        <f>REPLACE(INDEX(GroupVertices[Group],MATCH(Edges25[[#This Row],[Vertex 2]],GroupVertices[Vertex],0)),1,1,"")</f>
        <v>13</v>
      </c>
      <c r="BD292" s="48">
        <v>0</v>
      </c>
      <c r="BE292" s="49">
        <v>0</v>
      </c>
      <c r="BF292" s="48">
        <v>1</v>
      </c>
      <c r="BG292" s="49">
        <v>4.166666666666667</v>
      </c>
      <c r="BH292" s="48">
        <v>0</v>
      </c>
      <c r="BI292" s="49">
        <v>0</v>
      </c>
      <c r="BJ292" s="48">
        <v>23</v>
      </c>
      <c r="BK292" s="49">
        <v>95.83333333333333</v>
      </c>
      <c r="BL292" s="48">
        <v>24</v>
      </c>
    </row>
    <row r="293" spans="1:64" ht="15">
      <c r="A293" s="64" t="s">
        <v>448</v>
      </c>
      <c r="B293" s="64" t="s">
        <v>448</v>
      </c>
      <c r="C293" s="65"/>
      <c r="D293" s="66"/>
      <c r="E293" s="67"/>
      <c r="F293" s="68"/>
      <c r="G293" s="65"/>
      <c r="H293" s="69"/>
      <c r="I293" s="70"/>
      <c r="J293" s="70"/>
      <c r="K293" s="34" t="s">
        <v>65</v>
      </c>
      <c r="L293" s="77">
        <v>429</v>
      </c>
      <c r="M293" s="77"/>
      <c r="N293" s="72"/>
      <c r="O293" s="79" t="s">
        <v>176</v>
      </c>
      <c r="P293" s="81">
        <v>43784.81619212963</v>
      </c>
      <c r="Q293" s="79" t="s">
        <v>652</v>
      </c>
      <c r="R293" s="79"/>
      <c r="S293" s="79"/>
      <c r="T293" s="79" t="s">
        <v>825</v>
      </c>
      <c r="U293" s="82" t="s">
        <v>877</v>
      </c>
      <c r="V293" s="82" t="s">
        <v>877</v>
      </c>
      <c r="W293" s="81">
        <v>43784.81619212963</v>
      </c>
      <c r="X293" s="82" t="s">
        <v>1394</v>
      </c>
      <c r="Y293" s="79"/>
      <c r="Z293" s="79"/>
      <c r="AA293" s="85" t="s">
        <v>1704</v>
      </c>
      <c r="AB293" s="79"/>
      <c r="AC293" s="79" t="b">
        <v>0</v>
      </c>
      <c r="AD293" s="79">
        <v>0</v>
      </c>
      <c r="AE293" s="85" t="s">
        <v>1737</v>
      </c>
      <c r="AF293" s="79" t="b">
        <v>0</v>
      </c>
      <c r="AG293" s="79" t="s">
        <v>1753</v>
      </c>
      <c r="AH293" s="79"/>
      <c r="AI293" s="85" t="s">
        <v>1737</v>
      </c>
      <c r="AJ293" s="79" t="b">
        <v>0</v>
      </c>
      <c r="AK293" s="79">
        <v>0</v>
      </c>
      <c r="AL293" s="85" t="s">
        <v>1737</v>
      </c>
      <c r="AM293" s="79" t="s">
        <v>1802</v>
      </c>
      <c r="AN293" s="79" t="b">
        <v>0</v>
      </c>
      <c r="AO293" s="85" t="s">
        <v>1704</v>
      </c>
      <c r="AP293" s="79" t="s">
        <v>176</v>
      </c>
      <c r="AQ293" s="79">
        <v>0</v>
      </c>
      <c r="AR293" s="79">
        <v>0</v>
      </c>
      <c r="AS293" s="79"/>
      <c r="AT293" s="79"/>
      <c r="AU293" s="79"/>
      <c r="AV293" s="79"/>
      <c r="AW293" s="79"/>
      <c r="AX293" s="79"/>
      <c r="AY293" s="79"/>
      <c r="AZ293" s="79"/>
      <c r="BA293">
        <v>2</v>
      </c>
      <c r="BB293" s="78" t="str">
        <f>REPLACE(INDEX(GroupVertices[Group],MATCH(Edges25[[#This Row],[Vertex 1]],GroupVertices[Vertex],0)),1,1,"")</f>
        <v>3</v>
      </c>
      <c r="BC293" s="78" t="str">
        <f>REPLACE(INDEX(GroupVertices[Group],MATCH(Edges25[[#This Row],[Vertex 2]],GroupVertices[Vertex],0)),1,1,"")</f>
        <v>3</v>
      </c>
      <c r="BD293" s="48">
        <v>0</v>
      </c>
      <c r="BE293" s="49">
        <v>0</v>
      </c>
      <c r="BF293" s="48">
        <v>0</v>
      </c>
      <c r="BG293" s="49">
        <v>0</v>
      </c>
      <c r="BH293" s="48">
        <v>0</v>
      </c>
      <c r="BI293" s="49">
        <v>0</v>
      </c>
      <c r="BJ293" s="48">
        <v>33</v>
      </c>
      <c r="BK293" s="49">
        <v>100</v>
      </c>
      <c r="BL293" s="48">
        <v>33</v>
      </c>
    </row>
    <row r="294" spans="1:64" ht="15">
      <c r="A294" s="64" t="s">
        <v>448</v>
      </c>
      <c r="B294" s="64" t="s">
        <v>448</v>
      </c>
      <c r="C294" s="65"/>
      <c r="D294" s="66"/>
      <c r="E294" s="67"/>
      <c r="F294" s="68"/>
      <c r="G294" s="65"/>
      <c r="H294" s="69"/>
      <c r="I294" s="70"/>
      <c r="J294" s="70"/>
      <c r="K294" s="34" t="s">
        <v>65</v>
      </c>
      <c r="L294" s="77">
        <v>430</v>
      </c>
      <c r="M294" s="77"/>
      <c r="N294" s="72"/>
      <c r="O294" s="79" t="s">
        <v>176</v>
      </c>
      <c r="P294" s="81">
        <v>43786.61572916667</v>
      </c>
      <c r="Q294" s="79" t="s">
        <v>653</v>
      </c>
      <c r="R294" s="79"/>
      <c r="S294" s="79"/>
      <c r="T294" s="79" t="s">
        <v>826</v>
      </c>
      <c r="U294" s="82" t="s">
        <v>878</v>
      </c>
      <c r="V294" s="82" t="s">
        <v>878</v>
      </c>
      <c r="W294" s="81">
        <v>43786.61572916667</v>
      </c>
      <c r="X294" s="82" t="s">
        <v>1395</v>
      </c>
      <c r="Y294" s="79"/>
      <c r="Z294" s="79"/>
      <c r="AA294" s="85" t="s">
        <v>1705</v>
      </c>
      <c r="AB294" s="79"/>
      <c r="AC294" s="79" t="b">
        <v>0</v>
      </c>
      <c r="AD294" s="79">
        <v>0</v>
      </c>
      <c r="AE294" s="85" t="s">
        <v>1737</v>
      </c>
      <c r="AF294" s="79" t="b">
        <v>0</v>
      </c>
      <c r="AG294" s="79" t="s">
        <v>1751</v>
      </c>
      <c r="AH294" s="79"/>
      <c r="AI294" s="85" t="s">
        <v>1737</v>
      </c>
      <c r="AJ294" s="79" t="b">
        <v>0</v>
      </c>
      <c r="AK294" s="79">
        <v>0</v>
      </c>
      <c r="AL294" s="85" t="s">
        <v>1737</v>
      </c>
      <c r="AM294" s="79" t="s">
        <v>1802</v>
      </c>
      <c r="AN294" s="79" t="b">
        <v>0</v>
      </c>
      <c r="AO294" s="85" t="s">
        <v>1705</v>
      </c>
      <c r="AP294" s="79" t="s">
        <v>176</v>
      </c>
      <c r="AQ294" s="79">
        <v>0</v>
      </c>
      <c r="AR294" s="79">
        <v>0</v>
      </c>
      <c r="AS294" s="79"/>
      <c r="AT294" s="79"/>
      <c r="AU294" s="79"/>
      <c r="AV294" s="79"/>
      <c r="AW294" s="79"/>
      <c r="AX294" s="79"/>
      <c r="AY294" s="79"/>
      <c r="AZ294" s="79"/>
      <c r="BA294">
        <v>2</v>
      </c>
      <c r="BB294" s="78" t="str">
        <f>REPLACE(INDEX(GroupVertices[Group],MATCH(Edges25[[#This Row],[Vertex 1]],GroupVertices[Vertex],0)),1,1,"")</f>
        <v>3</v>
      </c>
      <c r="BC294" s="78" t="str">
        <f>REPLACE(INDEX(GroupVertices[Group],MATCH(Edges25[[#This Row],[Vertex 2]],GroupVertices[Vertex],0)),1,1,"")</f>
        <v>3</v>
      </c>
      <c r="BD294" s="48">
        <v>0</v>
      </c>
      <c r="BE294" s="49">
        <v>0</v>
      </c>
      <c r="BF294" s="48">
        <v>0</v>
      </c>
      <c r="BG294" s="49">
        <v>0</v>
      </c>
      <c r="BH294" s="48">
        <v>0</v>
      </c>
      <c r="BI294" s="49">
        <v>0</v>
      </c>
      <c r="BJ294" s="48">
        <v>32</v>
      </c>
      <c r="BK294" s="49">
        <v>100</v>
      </c>
      <c r="BL294" s="48">
        <v>32</v>
      </c>
    </row>
    <row r="295" spans="1:64" ht="15">
      <c r="A295" s="64" t="s">
        <v>449</v>
      </c>
      <c r="B295" s="64" t="s">
        <v>498</v>
      </c>
      <c r="C295" s="65"/>
      <c r="D295" s="66"/>
      <c r="E295" s="67"/>
      <c r="F295" s="68"/>
      <c r="G295" s="65"/>
      <c r="H295" s="69"/>
      <c r="I295" s="70"/>
      <c r="J295" s="70"/>
      <c r="K295" s="34" t="s">
        <v>65</v>
      </c>
      <c r="L295" s="77">
        <v>431</v>
      </c>
      <c r="M295" s="77"/>
      <c r="N295" s="72"/>
      <c r="O295" s="79" t="s">
        <v>506</v>
      </c>
      <c r="P295" s="81">
        <v>43785.03472222222</v>
      </c>
      <c r="Q295" s="79" t="s">
        <v>654</v>
      </c>
      <c r="R295" s="79"/>
      <c r="S295" s="79"/>
      <c r="T295" s="79" t="s">
        <v>827</v>
      </c>
      <c r="U295" s="79"/>
      <c r="V295" s="82" t="s">
        <v>1096</v>
      </c>
      <c r="W295" s="81">
        <v>43785.03472222222</v>
      </c>
      <c r="X295" s="82" t="s">
        <v>1396</v>
      </c>
      <c r="Y295" s="79"/>
      <c r="Z295" s="79"/>
      <c r="AA295" s="85" t="s">
        <v>1706</v>
      </c>
      <c r="AB295" s="85" t="s">
        <v>1736</v>
      </c>
      <c r="AC295" s="79" t="b">
        <v>0</v>
      </c>
      <c r="AD295" s="79">
        <v>0</v>
      </c>
      <c r="AE295" s="85" t="s">
        <v>1750</v>
      </c>
      <c r="AF295" s="79" t="b">
        <v>0</v>
      </c>
      <c r="AG295" s="79" t="s">
        <v>1751</v>
      </c>
      <c r="AH295" s="79"/>
      <c r="AI295" s="85" t="s">
        <v>1737</v>
      </c>
      <c r="AJ295" s="79" t="b">
        <v>0</v>
      </c>
      <c r="AK295" s="79">
        <v>0</v>
      </c>
      <c r="AL295" s="85" t="s">
        <v>1737</v>
      </c>
      <c r="AM295" s="79" t="s">
        <v>1772</v>
      </c>
      <c r="AN295" s="79" t="b">
        <v>0</v>
      </c>
      <c r="AO295" s="85" t="s">
        <v>1736</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12</v>
      </c>
      <c r="BC295" s="78" t="str">
        <f>REPLACE(INDEX(GroupVertices[Group],MATCH(Edges25[[#This Row],[Vertex 2]],GroupVertices[Vertex],0)),1,1,"")</f>
        <v>12</v>
      </c>
      <c r="BD295" s="48"/>
      <c r="BE295" s="49"/>
      <c r="BF295" s="48"/>
      <c r="BG295" s="49"/>
      <c r="BH295" s="48"/>
      <c r="BI295" s="49"/>
      <c r="BJ295" s="48"/>
      <c r="BK295" s="49"/>
      <c r="BL295" s="48"/>
    </row>
    <row r="296" spans="1:64" ht="15">
      <c r="A296" s="64" t="s">
        <v>449</v>
      </c>
      <c r="B296" s="64" t="s">
        <v>500</v>
      </c>
      <c r="C296" s="65"/>
      <c r="D296" s="66"/>
      <c r="E296" s="67"/>
      <c r="F296" s="68"/>
      <c r="G296" s="65"/>
      <c r="H296" s="69"/>
      <c r="I296" s="70"/>
      <c r="J296" s="70"/>
      <c r="K296" s="34" t="s">
        <v>65</v>
      </c>
      <c r="L296" s="77">
        <v>433</v>
      </c>
      <c r="M296" s="77"/>
      <c r="N296" s="72"/>
      <c r="O296" s="79" t="s">
        <v>506</v>
      </c>
      <c r="P296" s="81">
        <v>43786.83966435185</v>
      </c>
      <c r="Q296" s="79" t="s">
        <v>655</v>
      </c>
      <c r="R296" s="79"/>
      <c r="S296" s="79"/>
      <c r="T296" s="79" t="s">
        <v>828</v>
      </c>
      <c r="U296" s="82" t="s">
        <v>879</v>
      </c>
      <c r="V296" s="82" t="s">
        <v>879</v>
      </c>
      <c r="W296" s="81">
        <v>43786.83966435185</v>
      </c>
      <c r="X296" s="82" t="s">
        <v>1397</v>
      </c>
      <c r="Y296" s="79"/>
      <c r="Z296" s="79"/>
      <c r="AA296" s="85" t="s">
        <v>1707</v>
      </c>
      <c r="AB296" s="79"/>
      <c r="AC296" s="79" t="b">
        <v>0</v>
      </c>
      <c r="AD296" s="79">
        <v>0</v>
      </c>
      <c r="AE296" s="85" t="s">
        <v>1737</v>
      </c>
      <c r="AF296" s="79" t="b">
        <v>0</v>
      </c>
      <c r="AG296" s="79" t="s">
        <v>1751</v>
      </c>
      <c r="AH296" s="79"/>
      <c r="AI296" s="85" t="s">
        <v>1737</v>
      </c>
      <c r="AJ296" s="79" t="b">
        <v>0</v>
      </c>
      <c r="AK296" s="79">
        <v>1</v>
      </c>
      <c r="AL296" s="85" t="s">
        <v>1737</v>
      </c>
      <c r="AM296" s="79" t="s">
        <v>1772</v>
      </c>
      <c r="AN296" s="79" t="b">
        <v>0</v>
      </c>
      <c r="AO296" s="85" t="s">
        <v>1707</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12</v>
      </c>
      <c r="BC296" s="78" t="str">
        <f>REPLACE(INDEX(GroupVertices[Group],MATCH(Edges25[[#This Row],[Vertex 2]],GroupVertices[Vertex],0)),1,1,"")</f>
        <v>12</v>
      </c>
      <c r="BD296" s="48">
        <v>0</v>
      </c>
      <c r="BE296" s="49">
        <v>0</v>
      </c>
      <c r="BF296" s="48">
        <v>0</v>
      </c>
      <c r="BG296" s="49">
        <v>0</v>
      </c>
      <c r="BH296" s="48">
        <v>0</v>
      </c>
      <c r="BI296" s="49">
        <v>0</v>
      </c>
      <c r="BJ296" s="48">
        <v>19</v>
      </c>
      <c r="BK296" s="49">
        <v>100</v>
      </c>
      <c r="BL296" s="48">
        <v>19</v>
      </c>
    </row>
    <row r="297" spans="1:64" ht="15">
      <c r="A297" s="64" t="s">
        <v>450</v>
      </c>
      <c r="B297" s="64" t="s">
        <v>501</v>
      </c>
      <c r="C297" s="65"/>
      <c r="D297" s="66"/>
      <c r="E297" s="67"/>
      <c r="F297" s="68"/>
      <c r="G297" s="65"/>
      <c r="H297" s="69"/>
      <c r="I297" s="70"/>
      <c r="J297" s="70"/>
      <c r="K297" s="34" t="s">
        <v>65</v>
      </c>
      <c r="L297" s="77">
        <v>434</v>
      </c>
      <c r="M297" s="77"/>
      <c r="N297" s="72"/>
      <c r="O297" s="79" t="s">
        <v>506</v>
      </c>
      <c r="P297" s="81">
        <v>43786.95596064815</v>
      </c>
      <c r="Q297" s="79" t="s">
        <v>656</v>
      </c>
      <c r="R297" s="79"/>
      <c r="S297" s="79"/>
      <c r="T297" s="79" t="s">
        <v>829</v>
      </c>
      <c r="U297" s="79"/>
      <c r="V297" s="82" t="s">
        <v>1097</v>
      </c>
      <c r="W297" s="81">
        <v>43786.95596064815</v>
      </c>
      <c r="X297" s="82" t="s">
        <v>1398</v>
      </c>
      <c r="Y297" s="79"/>
      <c r="Z297" s="79"/>
      <c r="AA297" s="85" t="s">
        <v>1708</v>
      </c>
      <c r="AB297" s="79"/>
      <c r="AC297" s="79" t="b">
        <v>0</v>
      </c>
      <c r="AD297" s="79">
        <v>0</v>
      </c>
      <c r="AE297" s="85" t="s">
        <v>1737</v>
      </c>
      <c r="AF297" s="79" t="b">
        <v>0</v>
      </c>
      <c r="AG297" s="79" t="s">
        <v>1751</v>
      </c>
      <c r="AH297" s="79"/>
      <c r="AI297" s="85" t="s">
        <v>1737</v>
      </c>
      <c r="AJ297" s="79" t="b">
        <v>0</v>
      </c>
      <c r="AK297" s="79">
        <v>1</v>
      </c>
      <c r="AL297" s="85" t="s">
        <v>1707</v>
      </c>
      <c r="AM297" s="79" t="s">
        <v>1772</v>
      </c>
      <c r="AN297" s="79" t="b">
        <v>0</v>
      </c>
      <c r="AO297" s="85" t="s">
        <v>1707</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12</v>
      </c>
      <c r="BC297" s="78" t="str">
        <f>REPLACE(INDEX(GroupVertices[Group],MATCH(Edges25[[#This Row],[Vertex 2]],GroupVertices[Vertex],0)),1,1,"")</f>
        <v>12</v>
      </c>
      <c r="BD297" s="48">
        <v>0</v>
      </c>
      <c r="BE297" s="49">
        <v>0</v>
      </c>
      <c r="BF297" s="48">
        <v>0</v>
      </c>
      <c r="BG297" s="49">
        <v>0</v>
      </c>
      <c r="BH297" s="48">
        <v>0</v>
      </c>
      <c r="BI297" s="49">
        <v>0</v>
      </c>
      <c r="BJ297" s="48">
        <v>20</v>
      </c>
      <c r="BK297" s="49">
        <v>100</v>
      </c>
      <c r="BL297" s="48">
        <v>20</v>
      </c>
    </row>
    <row r="298" spans="1:64" ht="15">
      <c r="A298" s="64" t="s">
        <v>451</v>
      </c>
      <c r="B298" s="64" t="s">
        <v>451</v>
      </c>
      <c r="C298" s="65"/>
      <c r="D298" s="66"/>
      <c r="E298" s="67"/>
      <c r="F298" s="68"/>
      <c r="G298" s="65"/>
      <c r="H298" s="69"/>
      <c r="I298" s="70"/>
      <c r="J298" s="70"/>
      <c r="K298" s="34" t="s">
        <v>65</v>
      </c>
      <c r="L298" s="77">
        <v>436</v>
      </c>
      <c r="M298" s="77"/>
      <c r="N298" s="72"/>
      <c r="O298" s="79" t="s">
        <v>176</v>
      </c>
      <c r="P298" s="81">
        <v>43775.541817129626</v>
      </c>
      <c r="Q298" s="79" t="s">
        <v>657</v>
      </c>
      <c r="R298" s="79"/>
      <c r="S298" s="79"/>
      <c r="T298" s="79" t="s">
        <v>830</v>
      </c>
      <c r="U298" s="82" t="s">
        <v>880</v>
      </c>
      <c r="V298" s="82" t="s">
        <v>880</v>
      </c>
      <c r="W298" s="81">
        <v>43775.541817129626</v>
      </c>
      <c r="X298" s="82" t="s">
        <v>1399</v>
      </c>
      <c r="Y298" s="79"/>
      <c r="Z298" s="79"/>
      <c r="AA298" s="85" t="s">
        <v>1709</v>
      </c>
      <c r="AB298" s="79"/>
      <c r="AC298" s="79" t="b">
        <v>0</v>
      </c>
      <c r="AD298" s="79">
        <v>0</v>
      </c>
      <c r="AE298" s="85" t="s">
        <v>1737</v>
      </c>
      <c r="AF298" s="79" t="b">
        <v>0</v>
      </c>
      <c r="AG298" s="79" t="s">
        <v>1751</v>
      </c>
      <c r="AH298" s="79"/>
      <c r="AI298" s="85" t="s">
        <v>1737</v>
      </c>
      <c r="AJ298" s="79" t="b">
        <v>0</v>
      </c>
      <c r="AK298" s="79">
        <v>1</v>
      </c>
      <c r="AL298" s="85" t="s">
        <v>1737</v>
      </c>
      <c r="AM298" s="79" t="s">
        <v>1772</v>
      </c>
      <c r="AN298" s="79" t="b">
        <v>0</v>
      </c>
      <c r="AO298" s="85" t="s">
        <v>1709</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9</v>
      </c>
      <c r="BC298" s="78" t="str">
        <f>REPLACE(INDEX(GroupVertices[Group],MATCH(Edges25[[#This Row],[Vertex 2]],GroupVertices[Vertex],0)),1,1,"")</f>
        <v>9</v>
      </c>
      <c r="BD298" s="48">
        <v>2</v>
      </c>
      <c r="BE298" s="49">
        <v>8.695652173913043</v>
      </c>
      <c r="BF298" s="48">
        <v>0</v>
      </c>
      <c r="BG298" s="49">
        <v>0</v>
      </c>
      <c r="BH298" s="48">
        <v>0</v>
      </c>
      <c r="BI298" s="49">
        <v>0</v>
      </c>
      <c r="BJ298" s="48">
        <v>21</v>
      </c>
      <c r="BK298" s="49">
        <v>91.30434782608695</v>
      </c>
      <c r="BL298" s="48">
        <v>23</v>
      </c>
    </row>
    <row r="299" spans="1:64" ht="15">
      <c r="A299" s="64" t="s">
        <v>452</v>
      </c>
      <c r="B299" s="64" t="s">
        <v>451</v>
      </c>
      <c r="C299" s="65"/>
      <c r="D299" s="66"/>
      <c r="E299" s="67"/>
      <c r="F299" s="68"/>
      <c r="G299" s="65"/>
      <c r="H299" s="69"/>
      <c r="I299" s="70"/>
      <c r="J299" s="70"/>
      <c r="K299" s="34" t="s">
        <v>65</v>
      </c>
      <c r="L299" s="77">
        <v>437</v>
      </c>
      <c r="M299" s="77"/>
      <c r="N299" s="72"/>
      <c r="O299" s="79" t="s">
        <v>506</v>
      </c>
      <c r="P299" s="81">
        <v>43775.54965277778</v>
      </c>
      <c r="Q299" s="79" t="s">
        <v>658</v>
      </c>
      <c r="R299" s="79"/>
      <c r="S299" s="79"/>
      <c r="T299" s="79" t="s">
        <v>831</v>
      </c>
      <c r="U299" s="79"/>
      <c r="V299" s="82" t="s">
        <v>1098</v>
      </c>
      <c r="W299" s="81">
        <v>43775.54965277778</v>
      </c>
      <c r="X299" s="82" t="s">
        <v>1400</v>
      </c>
      <c r="Y299" s="79"/>
      <c r="Z299" s="79"/>
      <c r="AA299" s="85" t="s">
        <v>1710</v>
      </c>
      <c r="AB299" s="79"/>
      <c r="AC299" s="79" t="b">
        <v>0</v>
      </c>
      <c r="AD299" s="79">
        <v>0</v>
      </c>
      <c r="AE299" s="85" t="s">
        <v>1737</v>
      </c>
      <c r="AF299" s="79" t="b">
        <v>0</v>
      </c>
      <c r="AG299" s="79" t="s">
        <v>1751</v>
      </c>
      <c r="AH299" s="79"/>
      <c r="AI299" s="85" t="s">
        <v>1737</v>
      </c>
      <c r="AJ299" s="79" t="b">
        <v>0</v>
      </c>
      <c r="AK299" s="79">
        <v>1</v>
      </c>
      <c r="AL299" s="85" t="s">
        <v>1709</v>
      </c>
      <c r="AM299" s="79" t="s">
        <v>1773</v>
      </c>
      <c r="AN299" s="79" t="b">
        <v>0</v>
      </c>
      <c r="AO299" s="85" t="s">
        <v>1709</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9</v>
      </c>
      <c r="BC299" s="78" t="str">
        <f>REPLACE(INDEX(GroupVertices[Group],MATCH(Edges25[[#This Row],[Vertex 2]],GroupVertices[Vertex],0)),1,1,"")</f>
        <v>9</v>
      </c>
      <c r="BD299" s="48">
        <v>2</v>
      </c>
      <c r="BE299" s="49">
        <v>8.333333333333334</v>
      </c>
      <c r="BF299" s="48">
        <v>0</v>
      </c>
      <c r="BG299" s="49">
        <v>0</v>
      </c>
      <c r="BH299" s="48">
        <v>0</v>
      </c>
      <c r="BI299" s="49">
        <v>0</v>
      </c>
      <c r="BJ299" s="48">
        <v>22</v>
      </c>
      <c r="BK299" s="49">
        <v>91.66666666666667</v>
      </c>
      <c r="BL299" s="48">
        <v>24</v>
      </c>
    </row>
    <row r="300" spans="1:64" ht="15">
      <c r="A300" s="64" t="s">
        <v>422</v>
      </c>
      <c r="B300" s="64" t="s">
        <v>453</v>
      </c>
      <c r="C300" s="65"/>
      <c r="D300" s="66"/>
      <c r="E300" s="67"/>
      <c r="F300" s="68"/>
      <c r="G300" s="65"/>
      <c r="H300" s="69"/>
      <c r="I300" s="70"/>
      <c r="J300" s="70"/>
      <c r="K300" s="34" t="s">
        <v>66</v>
      </c>
      <c r="L300" s="77">
        <v>439</v>
      </c>
      <c r="M300" s="77"/>
      <c r="N300" s="72"/>
      <c r="O300" s="79" t="s">
        <v>506</v>
      </c>
      <c r="P300" s="81">
        <v>43785.522048611114</v>
      </c>
      <c r="Q300" s="79" t="s">
        <v>641</v>
      </c>
      <c r="R300" s="79"/>
      <c r="S300" s="79"/>
      <c r="T300" s="79" t="s">
        <v>819</v>
      </c>
      <c r="U300" s="79"/>
      <c r="V300" s="82" t="s">
        <v>1073</v>
      </c>
      <c r="W300" s="81">
        <v>43785.522048611114</v>
      </c>
      <c r="X300" s="82" t="s">
        <v>1401</v>
      </c>
      <c r="Y300" s="79"/>
      <c r="Z300" s="79"/>
      <c r="AA300" s="85" t="s">
        <v>1711</v>
      </c>
      <c r="AB300" s="79"/>
      <c r="AC300" s="79" t="b">
        <v>0</v>
      </c>
      <c r="AD300" s="79">
        <v>0</v>
      </c>
      <c r="AE300" s="85" t="s">
        <v>1737</v>
      </c>
      <c r="AF300" s="79" t="b">
        <v>1</v>
      </c>
      <c r="AG300" s="79" t="s">
        <v>1751</v>
      </c>
      <c r="AH300" s="79"/>
      <c r="AI300" s="85" t="s">
        <v>1771</v>
      </c>
      <c r="AJ300" s="79" t="b">
        <v>0</v>
      </c>
      <c r="AK300" s="79">
        <v>4</v>
      </c>
      <c r="AL300" s="85" t="s">
        <v>1668</v>
      </c>
      <c r="AM300" s="79" t="s">
        <v>1772</v>
      </c>
      <c r="AN300" s="79" t="b">
        <v>0</v>
      </c>
      <c r="AO300" s="85" t="s">
        <v>1668</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9</v>
      </c>
      <c r="BC300" s="78" t="str">
        <f>REPLACE(INDEX(GroupVertices[Group],MATCH(Edges25[[#This Row],[Vertex 2]],GroupVertices[Vertex],0)),1,1,"")</f>
        <v>9</v>
      </c>
      <c r="BD300" s="48">
        <v>1</v>
      </c>
      <c r="BE300" s="49">
        <v>4.166666666666667</v>
      </c>
      <c r="BF300" s="48">
        <v>0</v>
      </c>
      <c r="BG300" s="49">
        <v>0</v>
      </c>
      <c r="BH300" s="48">
        <v>0</v>
      </c>
      <c r="BI300" s="49">
        <v>0</v>
      </c>
      <c r="BJ300" s="48">
        <v>23</v>
      </c>
      <c r="BK300" s="49">
        <v>95.83333333333333</v>
      </c>
      <c r="BL300" s="48">
        <v>24</v>
      </c>
    </row>
    <row r="301" spans="1:64" ht="15">
      <c r="A301" s="64" t="s">
        <v>453</v>
      </c>
      <c r="B301" s="64" t="s">
        <v>422</v>
      </c>
      <c r="C301" s="65"/>
      <c r="D301" s="66"/>
      <c r="E301" s="67"/>
      <c r="F301" s="68"/>
      <c r="G301" s="65"/>
      <c r="H301" s="69"/>
      <c r="I301" s="70"/>
      <c r="J301" s="70"/>
      <c r="K301" s="34" t="s">
        <v>66</v>
      </c>
      <c r="L301" s="77">
        <v>441</v>
      </c>
      <c r="M301" s="77"/>
      <c r="N301" s="72"/>
      <c r="O301" s="79" t="s">
        <v>506</v>
      </c>
      <c r="P301" s="81">
        <v>43785.52607638889</v>
      </c>
      <c r="Q301" s="79" t="s">
        <v>641</v>
      </c>
      <c r="R301" s="79"/>
      <c r="S301" s="79"/>
      <c r="T301" s="79" t="s">
        <v>819</v>
      </c>
      <c r="U301" s="79"/>
      <c r="V301" s="82" t="s">
        <v>1099</v>
      </c>
      <c r="W301" s="81">
        <v>43785.52607638889</v>
      </c>
      <c r="X301" s="82" t="s">
        <v>1402</v>
      </c>
      <c r="Y301" s="79"/>
      <c r="Z301" s="79"/>
      <c r="AA301" s="85" t="s">
        <v>1712</v>
      </c>
      <c r="AB301" s="79"/>
      <c r="AC301" s="79" t="b">
        <v>0</v>
      </c>
      <c r="AD301" s="79">
        <v>0</v>
      </c>
      <c r="AE301" s="85" t="s">
        <v>1737</v>
      </c>
      <c r="AF301" s="79" t="b">
        <v>1</v>
      </c>
      <c r="AG301" s="79" t="s">
        <v>1751</v>
      </c>
      <c r="AH301" s="79"/>
      <c r="AI301" s="85" t="s">
        <v>1771</v>
      </c>
      <c r="AJ301" s="79" t="b">
        <v>0</v>
      </c>
      <c r="AK301" s="79">
        <v>4</v>
      </c>
      <c r="AL301" s="85" t="s">
        <v>1668</v>
      </c>
      <c r="AM301" s="79" t="s">
        <v>1772</v>
      </c>
      <c r="AN301" s="79" t="b">
        <v>0</v>
      </c>
      <c r="AO301" s="85" t="s">
        <v>1668</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9</v>
      </c>
      <c r="BC301" s="78" t="str">
        <f>REPLACE(INDEX(GroupVertices[Group],MATCH(Edges25[[#This Row],[Vertex 2]],GroupVertices[Vertex],0)),1,1,"")</f>
        <v>9</v>
      </c>
      <c r="BD301" s="48"/>
      <c r="BE301" s="49"/>
      <c r="BF301" s="48"/>
      <c r="BG301" s="49"/>
      <c r="BH301" s="48"/>
      <c r="BI301" s="49"/>
      <c r="BJ301" s="48"/>
      <c r="BK301" s="49"/>
      <c r="BL301" s="48"/>
    </row>
    <row r="302" spans="1:64" ht="15">
      <c r="A302" s="64" t="s">
        <v>452</v>
      </c>
      <c r="B302" s="64" t="s">
        <v>422</v>
      </c>
      <c r="C302" s="65"/>
      <c r="D302" s="66"/>
      <c r="E302" s="67"/>
      <c r="F302" s="68"/>
      <c r="G302" s="65"/>
      <c r="H302" s="69"/>
      <c r="I302" s="70"/>
      <c r="J302" s="70"/>
      <c r="K302" s="34" t="s">
        <v>65</v>
      </c>
      <c r="L302" s="77">
        <v>442</v>
      </c>
      <c r="M302" s="77"/>
      <c r="N302" s="72"/>
      <c r="O302" s="79" t="s">
        <v>506</v>
      </c>
      <c r="P302" s="81">
        <v>43787.33118055556</v>
      </c>
      <c r="Q302" s="79" t="s">
        <v>641</v>
      </c>
      <c r="R302" s="79"/>
      <c r="S302" s="79"/>
      <c r="T302" s="79" t="s">
        <v>819</v>
      </c>
      <c r="U302" s="79"/>
      <c r="V302" s="82" t="s">
        <v>1098</v>
      </c>
      <c r="W302" s="81">
        <v>43787.33118055556</v>
      </c>
      <c r="X302" s="82" t="s">
        <v>1403</v>
      </c>
      <c r="Y302" s="79"/>
      <c r="Z302" s="79"/>
      <c r="AA302" s="85" t="s">
        <v>1713</v>
      </c>
      <c r="AB302" s="79"/>
      <c r="AC302" s="79" t="b">
        <v>0</v>
      </c>
      <c r="AD302" s="79">
        <v>0</v>
      </c>
      <c r="AE302" s="85" t="s">
        <v>1737</v>
      </c>
      <c r="AF302" s="79" t="b">
        <v>1</v>
      </c>
      <c r="AG302" s="79" t="s">
        <v>1751</v>
      </c>
      <c r="AH302" s="79"/>
      <c r="AI302" s="85" t="s">
        <v>1771</v>
      </c>
      <c r="AJ302" s="79" t="b">
        <v>0</v>
      </c>
      <c r="AK302" s="79">
        <v>5</v>
      </c>
      <c r="AL302" s="85" t="s">
        <v>1668</v>
      </c>
      <c r="AM302" s="79" t="s">
        <v>1775</v>
      </c>
      <c r="AN302" s="79" t="b">
        <v>0</v>
      </c>
      <c r="AO302" s="85" t="s">
        <v>1668</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9</v>
      </c>
      <c r="BC302" s="78" t="str">
        <f>REPLACE(INDEX(GroupVertices[Group],MATCH(Edges25[[#This Row],[Vertex 2]],GroupVertices[Vertex],0)),1,1,"")</f>
        <v>9</v>
      </c>
      <c r="BD302" s="48"/>
      <c r="BE302" s="49"/>
      <c r="BF302" s="48"/>
      <c r="BG302" s="49"/>
      <c r="BH302" s="48"/>
      <c r="BI302" s="49"/>
      <c r="BJ302" s="48"/>
      <c r="BK302" s="49"/>
      <c r="BL302" s="48"/>
    </row>
    <row r="303" spans="1:64" ht="15">
      <c r="A303" s="64" t="s">
        <v>454</v>
      </c>
      <c r="B303" s="64" t="s">
        <v>502</v>
      </c>
      <c r="C303" s="65"/>
      <c r="D303" s="66"/>
      <c r="E303" s="67"/>
      <c r="F303" s="68"/>
      <c r="G303" s="65"/>
      <c r="H303" s="69"/>
      <c r="I303" s="70"/>
      <c r="J303" s="70"/>
      <c r="K303" s="34" t="s">
        <v>65</v>
      </c>
      <c r="L303" s="77">
        <v>448</v>
      </c>
      <c r="M303" s="77"/>
      <c r="N303" s="72"/>
      <c r="O303" s="79" t="s">
        <v>506</v>
      </c>
      <c r="P303" s="81">
        <v>43783.4140162037</v>
      </c>
      <c r="Q303" s="79" t="s">
        <v>659</v>
      </c>
      <c r="R303" s="79"/>
      <c r="S303" s="79"/>
      <c r="T303" s="79" t="s">
        <v>832</v>
      </c>
      <c r="U303" s="82" t="s">
        <v>881</v>
      </c>
      <c r="V303" s="82" t="s">
        <v>881</v>
      </c>
      <c r="W303" s="81">
        <v>43783.4140162037</v>
      </c>
      <c r="X303" s="82" t="s">
        <v>1404</v>
      </c>
      <c r="Y303" s="79"/>
      <c r="Z303" s="79"/>
      <c r="AA303" s="85" t="s">
        <v>1714</v>
      </c>
      <c r="AB303" s="79"/>
      <c r="AC303" s="79" t="b">
        <v>0</v>
      </c>
      <c r="AD303" s="79">
        <v>1</v>
      </c>
      <c r="AE303" s="85" t="s">
        <v>1737</v>
      </c>
      <c r="AF303" s="79" t="b">
        <v>0</v>
      </c>
      <c r="AG303" s="79" t="s">
        <v>1752</v>
      </c>
      <c r="AH303" s="79"/>
      <c r="AI303" s="85" t="s">
        <v>1737</v>
      </c>
      <c r="AJ303" s="79" t="b">
        <v>0</v>
      </c>
      <c r="AK303" s="79">
        <v>0</v>
      </c>
      <c r="AL303" s="85" t="s">
        <v>1737</v>
      </c>
      <c r="AM303" s="79" t="s">
        <v>1773</v>
      </c>
      <c r="AN303" s="79" t="b">
        <v>0</v>
      </c>
      <c r="AO303" s="85" t="s">
        <v>1714</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17</v>
      </c>
      <c r="BC303" s="78" t="str">
        <f>REPLACE(INDEX(GroupVertices[Group],MATCH(Edges25[[#This Row],[Vertex 2]],GroupVertices[Vertex],0)),1,1,"")</f>
        <v>17</v>
      </c>
      <c r="BD303" s="48">
        <v>0</v>
      </c>
      <c r="BE303" s="49">
        <v>0</v>
      </c>
      <c r="BF303" s="48">
        <v>0</v>
      </c>
      <c r="BG303" s="49">
        <v>0</v>
      </c>
      <c r="BH303" s="48">
        <v>0</v>
      </c>
      <c r="BI303" s="49">
        <v>0</v>
      </c>
      <c r="BJ303" s="48">
        <v>15</v>
      </c>
      <c r="BK303" s="49">
        <v>100</v>
      </c>
      <c r="BL303" s="48">
        <v>15</v>
      </c>
    </row>
    <row r="304" spans="1:64" ht="15">
      <c r="A304" s="64" t="s">
        <v>454</v>
      </c>
      <c r="B304" s="64" t="s">
        <v>503</v>
      </c>
      <c r="C304" s="65"/>
      <c r="D304" s="66"/>
      <c r="E304" s="67"/>
      <c r="F304" s="68"/>
      <c r="G304" s="65"/>
      <c r="H304" s="69"/>
      <c r="I304" s="70"/>
      <c r="J304" s="70"/>
      <c r="K304" s="34" t="s">
        <v>65</v>
      </c>
      <c r="L304" s="77">
        <v>449</v>
      </c>
      <c r="M304" s="77"/>
      <c r="N304" s="72"/>
      <c r="O304" s="79" t="s">
        <v>506</v>
      </c>
      <c r="P304" s="81">
        <v>43786.94342592593</v>
      </c>
      <c r="Q304" s="79" t="s">
        <v>660</v>
      </c>
      <c r="R304" s="79"/>
      <c r="S304" s="79"/>
      <c r="T304" s="79" t="s">
        <v>833</v>
      </c>
      <c r="U304" s="82" t="s">
        <v>882</v>
      </c>
      <c r="V304" s="82" t="s">
        <v>882</v>
      </c>
      <c r="W304" s="81">
        <v>43786.94342592593</v>
      </c>
      <c r="X304" s="82" t="s">
        <v>1405</v>
      </c>
      <c r="Y304" s="79"/>
      <c r="Z304" s="79"/>
      <c r="AA304" s="85" t="s">
        <v>1715</v>
      </c>
      <c r="AB304" s="79"/>
      <c r="AC304" s="79" t="b">
        <v>0</v>
      </c>
      <c r="AD304" s="79">
        <v>1</v>
      </c>
      <c r="AE304" s="85" t="s">
        <v>1737</v>
      </c>
      <c r="AF304" s="79" t="b">
        <v>0</v>
      </c>
      <c r="AG304" s="79" t="s">
        <v>1752</v>
      </c>
      <c r="AH304" s="79"/>
      <c r="AI304" s="85" t="s">
        <v>1737</v>
      </c>
      <c r="AJ304" s="79" t="b">
        <v>0</v>
      </c>
      <c r="AK304" s="79">
        <v>0</v>
      </c>
      <c r="AL304" s="85" t="s">
        <v>1737</v>
      </c>
      <c r="AM304" s="79" t="s">
        <v>1773</v>
      </c>
      <c r="AN304" s="79" t="b">
        <v>0</v>
      </c>
      <c r="AO304" s="85" t="s">
        <v>1715</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17</v>
      </c>
      <c r="BC304" s="78" t="str">
        <f>REPLACE(INDEX(GroupVertices[Group],MATCH(Edges25[[#This Row],[Vertex 2]],GroupVertices[Vertex],0)),1,1,"")</f>
        <v>17</v>
      </c>
      <c r="BD304" s="48">
        <v>0</v>
      </c>
      <c r="BE304" s="49">
        <v>0</v>
      </c>
      <c r="BF304" s="48">
        <v>0</v>
      </c>
      <c r="BG304" s="49">
        <v>0</v>
      </c>
      <c r="BH304" s="48">
        <v>0</v>
      </c>
      <c r="BI304" s="49">
        <v>0</v>
      </c>
      <c r="BJ304" s="48">
        <v>43</v>
      </c>
      <c r="BK304" s="49">
        <v>100</v>
      </c>
      <c r="BL304" s="48">
        <v>43</v>
      </c>
    </row>
    <row r="305" spans="1:64" ht="15">
      <c r="A305" s="64" t="s">
        <v>454</v>
      </c>
      <c r="B305" s="64" t="s">
        <v>504</v>
      </c>
      <c r="C305" s="65"/>
      <c r="D305" s="66"/>
      <c r="E305" s="67"/>
      <c r="F305" s="68"/>
      <c r="G305" s="65"/>
      <c r="H305" s="69"/>
      <c r="I305" s="70"/>
      <c r="J305" s="70"/>
      <c r="K305" s="34" t="s">
        <v>65</v>
      </c>
      <c r="L305" s="77">
        <v>450</v>
      </c>
      <c r="M305" s="77"/>
      <c r="N305" s="72"/>
      <c r="O305" s="79" t="s">
        <v>506</v>
      </c>
      <c r="P305" s="81">
        <v>43786.97194444444</v>
      </c>
      <c r="Q305" s="79" t="s">
        <v>661</v>
      </c>
      <c r="R305" s="79"/>
      <c r="S305" s="79"/>
      <c r="T305" s="79" t="s">
        <v>834</v>
      </c>
      <c r="U305" s="82" t="s">
        <v>883</v>
      </c>
      <c r="V305" s="82" t="s">
        <v>883</v>
      </c>
      <c r="W305" s="81">
        <v>43786.97194444444</v>
      </c>
      <c r="X305" s="82" t="s">
        <v>1406</v>
      </c>
      <c r="Y305" s="79"/>
      <c r="Z305" s="79"/>
      <c r="AA305" s="85" t="s">
        <v>1716</v>
      </c>
      <c r="AB305" s="79"/>
      <c r="AC305" s="79" t="b">
        <v>0</v>
      </c>
      <c r="AD305" s="79">
        <v>1</v>
      </c>
      <c r="AE305" s="85" t="s">
        <v>1737</v>
      </c>
      <c r="AF305" s="79" t="b">
        <v>0</v>
      </c>
      <c r="AG305" s="79" t="s">
        <v>1752</v>
      </c>
      <c r="AH305" s="79"/>
      <c r="AI305" s="85" t="s">
        <v>1737</v>
      </c>
      <c r="AJ305" s="79" t="b">
        <v>0</v>
      </c>
      <c r="AK305" s="79">
        <v>0</v>
      </c>
      <c r="AL305" s="85" t="s">
        <v>1737</v>
      </c>
      <c r="AM305" s="79" t="s">
        <v>1773</v>
      </c>
      <c r="AN305" s="79" t="b">
        <v>0</v>
      </c>
      <c r="AO305" s="85" t="s">
        <v>1716</v>
      </c>
      <c r="AP305" s="79" t="s">
        <v>176</v>
      </c>
      <c r="AQ305" s="79">
        <v>0</v>
      </c>
      <c r="AR305" s="79">
        <v>0</v>
      </c>
      <c r="AS305" s="79"/>
      <c r="AT305" s="79"/>
      <c r="AU305" s="79"/>
      <c r="AV305" s="79"/>
      <c r="AW305" s="79"/>
      <c r="AX305" s="79"/>
      <c r="AY305" s="79"/>
      <c r="AZ305" s="79"/>
      <c r="BA305">
        <v>1</v>
      </c>
      <c r="BB305" s="78" t="str">
        <f>REPLACE(INDEX(GroupVertices[Group],MATCH(Edges25[[#This Row],[Vertex 1]],GroupVertices[Vertex],0)),1,1,"")</f>
        <v>17</v>
      </c>
      <c r="BC305" s="78" t="str">
        <f>REPLACE(INDEX(GroupVertices[Group],MATCH(Edges25[[#This Row],[Vertex 2]],GroupVertices[Vertex],0)),1,1,"")</f>
        <v>17</v>
      </c>
      <c r="BD305" s="48">
        <v>0</v>
      </c>
      <c r="BE305" s="49">
        <v>0</v>
      </c>
      <c r="BF305" s="48">
        <v>0</v>
      </c>
      <c r="BG305" s="49">
        <v>0</v>
      </c>
      <c r="BH305" s="48">
        <v>0</v>
      </c>
      <c r="BI305" s="49">
        <v>0</v>
      </c>
      <c r="BJ305" s="48">
        <v>46</v>
      </c>
      <c r="BK305" s="49">
        <v>100</v>
      </c>
      <c r="BL305" s="48">
        <v>46</v>
      </c>
    </row>
    <row r="306" spans="1:64" ht="15">
      <c r="A306" s="64" t="s">
        <v>454</v>
      </c>
      <c r="B306" s="64" t="s">
        <v>505</v>
      </c>
      <c r="C306" s="65"/>
      <c r="D306" s="66"/>
      <c r="E306" s="67"/>
      <c r="F306" s="68"/>
      <c r="G306" s="65"/>
      <c r="H306" s="69"/>
      <c r="I306" s="70"/>
      <c r="J306" s="70"/>
      <c r="K306" s="34" t="s">
        <v>65</v>
      </c>
      <c r="L306" s="77">
        <v>451</v>
      </c>
      <c r="M306" s="77"/>
      <c r="N306" s="72"/>
      <c r="O306" s="79" t="s">
        <v>506</v>
      </c>
      <c r="P306" s="81">
        <v>43783.36409722222</v>
      </c>
      <c r="Q306" s="79" t="s">
        <v>662</v>
      </c>
      <c r="R306" s="79"/>
      <c r="S306" s="79"/>
      <c r="T306" s="79" t="s">
        <v>835</v>
      </c>
      <c r="U306" s="79"/>
      <c r="V306" s="82" t="s">
        <v>1100</v>
      </c>
      <c r="W306" s="81">
        <v>43783.36409722222</v>
      </c>
      <c r="X306" s="82" t="s">
        <v>1407</v>
      </c>
      <c r="Y306" s="79"/>
      <c r="Z306" s="79"/>
      <c r="AA306" s="85" t="s">
        <v>1717</v>
      </c>
      <c r="AB306" s="79"/>
      <c r="AC306" s="79" t="b">
        <v>0</v>
      </c>
      <c r="AD306" s="79">
        <v>1</v>
      </c>
      <c r="AE306" s="85" t="s">
        <v>1737</v>
      </c>
      <c r="AF306" s="79" t="b">
        <v>0</v>
      </c>
      <c r="AG306" s="79" t="s">
        <v>1752</v>
      </c>
      <c r="AH306" s="79"/>
      <c r="AI306" s="85" t="s">
        <v>1737</v>
      </c>
      <c r="AJ306" s="79" t="b">
        <v>0</v>
      </c>
      <c r="AK306" s="79">
        <v>0</v>
      </c>
      <c r="AL306" s="85" t="s">
        <v>1737</v>
      </c>
      <c r="AM306" s="79" t="s">
        <v>1773</v>
      </c>
      <c r="AN306" s="79" t="b">
        <v>0</v>
      </c>
      <c r="AO306" s="85" t="s">
        <v>1717</v>
      </c>
      <c r="AP306" s="79" t="s">
        <v>176</v>
      </c>
      <c r="AQ306" s="79">
        <v>0</v>
      </c>
      <c r="AR306" s="79">
        <v>0</v>
      </c>
      <c r="AS306" s="79"/>
      <c r="AT306" s="79"/>
      <c r="AU306" s="79"/>
      <c r="AV306" s="79"/>
      <c r="AW306" s="79"/>
      <c r="AX306" s="79"/>
      <c r="AY306" s="79"/>
      <c r="AZ306" s="79"/>
      <c r="BA306">
        <v>3</v>
      </c>
      <c r="BB306" s="78" t="str">
        <f>REPLACE(INDEX(GroupVertices[Group],MATCH(Edges25[[#This Row],[Vertex 1]],GroupVertices[Vertex],0)),1,1,"")</f>
        <v>17</v>
      </c>
      <c r="BC306" s="78" t="str">
        <f>REPLACE(INDEX(GroupVertices[Group],MATCH(Edges25[[#This Row],[Vertex 2]],GroupVertices[Vertex],0)),1,1,"")</f>
        <v>17</v>
      </c>
      <c r="BD306" s="48">
        <v>0</v>
      </c>
      <c r="BE306" s="49">
        <v>0</v>
      </c>
      <c r="BF306" s="48">
        <v>1</v>
      </c>
      <c r="BG306" s="49">
        <v>2.0833333333333335</v>
      </c>
      <c r="BH306" s="48">
        <v>0</v>
      </c>
      <c r="BI306" s="49">
        <v>0</v>
      </c>
      <c r="BJ306" s="48">
        <v>47</v>
      </c>
      <c r="BK306" s="49">
        <v>97.91666666666667</v>
      </c>
      <c r="BL306" s="48">
        <v>48</v>
      </c>
    </row>
    <row r="307" spans="1:64" ht="15">
      <c r="A307" s="64" t="s">
        <v>454</v>
      </c>
      <c r="B307" s="64" t="s">
        <v>505</v>
      </c>
      <c r="C307" s="65"/>
      <c r="D307" s="66"/>
      <c r="E307" s="67"/>
      <c r="F307" s="68"/>
      <c r="G307" s="65"/>
      <c r="H307" s="69"/>
      <c r="I307" s="70"/>
      <c r="J307" s="70"/>
      <c r="K307" s="34" t="s">
        <v>65</v>
      </c>
      <c r="L307" s="77">
        <v>452</v>
      </c>
      <c r="M307" s="77"/>
      <c r="N307" s="72"/>
      <c r="O307" s="79" t="s">
        <v>506</v>
      </c>
      <c r="P307" s="81">
        <v>43786.98633101852</v>
      </c>
      <c r="Q307" s="79" t="s">
        <v>663</v>
      </c>
      <c r="R307" s="79"/>
      <c r="S307" s="79"/>
      <c r="T307" s="79" t="s">
        <v>836</v>
      </c>
      <c r="U307" s="79"/>
      <c r="V307" s="82" t="s">
        <v>1100</v>
      </c>
      <c r="W307" s="81">
        <v>43786.98633101852</v>
      </c>
      <c r="X307" s="82" t="s">
        <v>1408</v>
      </c>
      <c r="Y307" s="79"/>
      <c r="Z307" s="79"/>
      <c r="AA307" s="85" t="s">
        <v>1718</v>
      </c>
      <c r="AB307" s="79"/>
      <c r="AC307" s="79" t="b">
        <v>0</v>
      </c>
      <c r="AD307" s="79">
        <v>1</v>
      </c>
      <c r="AE307" s="85" t="s">
        <v>1737</v>
      </c>
      <c r="AF307" s="79" t="b">
        <v>0</v>
      </c>
      <c r="AG307" s="79" t="s">
        <v>1752</v>
      </c>
      <c r="AH307" s="79"/>
      <c r="AI307" s="85" t="s">
        <v>1737</v>
      </c>
      <c r="AJ307" s="79" t="b">
        <v>0</v>
      </c>
      <c r="AK307" s="79">
        <v>0</v>
      </c>
      <c r="AL307" s="85" t="s">
        <v>1737</v>
      </c>
      <c r="AM307" s="79" t="s">
        <v>1775</v>
      </c>
      <c r="AN307" s="79" t="b">
        <v>0</v>
      </c>
      <c r="AO307" s="85" t="s">
        <v>1718</v>
      </c>
      <c r="AP307" s="79" t="s">
        <v>176</v>
      </c>
      <c r="AQ307" s="79">
        <v>0</v>
      </c>
      <c r="AR307" s="79">
        <v>0</v>
      </c>
      <c r="AS307" s="79"/>
      <c r="AT307" s="79"/>
      <c r="AU307" s="79"/>
      <c r="AV307" s="79"/>
      <c r="AW307" s="79"/>
      <c r="AX307" s="79"/>
      <c r="AY307" s="79"/>
      <c r="AZ307" s="79"/>
      <c r="BA307">
        <v>3</v>
      </c>
      <c r="BB307" s="78" t="str">
        <f>REPLACE(INDEX(GroupVertices[Group],MATCH(Edges25[[#This Row],[Vertex 1]],GroupVertices[Vertex],0)),1,1,"")</f>
        <v>17</v>
      </c>
      <c r="BC307" s="78" t="str">
        <f>REPLACE(INDEX(GroupVertices[Group],MATCH(Edges25[[#This Row],[Vertex 2]],GroupVertices[Vertex],0)),1,1,"")</f>
        <v>17</v>
      </c>
      <c r="BD307" s="48">
        <v>0</v>
      </c>
      <c r="BE307" s="49">
        <v>0</v>
      </c>
      <c r="BF307" s="48">
        <v>0</v>
      </c>
      <c r="BG307" s="49">
        <v>0</v>
      </c>
      <c r="BH307" s="48">
        <v>0</v>
      </c>
      <c r="BI307" s="49">
        <v>0</v>
      </c>
      <c r="BJ307" s="48">
        <v>46</v>
      </c>
      <c r="BK307" s="49">
        <v>100</v>
      </c>
      <c r="BL307" s="48">
        <v>46</v>
      </c>
    </row>
    <row r="308" spans="1:64" ht="15">
      <c r="A308" s="64" t="s">
        <v>454</v>
      </c>
      <c r="B308" s="64" t="s">
        <v>505</v>
      </c>
      <c r="C308" s="65"/>
      <c r="D308" s="66"/>
      <c r="E308" s="67"/>
      <c r="F308" s="68"/>
      <c r="G308" s="65"/>
      <c r="H308" s="69"/>
      <c r="I308" s="70"/>
      <c r="J308" s="70"/>
      <c r="K308" s="34" t="s">
        <v>65</v>
      </c>
      <c r="L308" s="77">
        <v>453</v>
      </c>
      <c r="M308" s="77"/>
      <c r="N308" s="72"/>
      <c r="O308" s="79" t="s">
        <v>506</v>
      </c>
      <c r="P308" s="81">
        <v>43787.35967592592</v>
      </c>
      <c r="Q308" s="79" t="s">
        <v>664</v>
      </c>
      <c r="R308" s="79"/>
      <c r="S308" s="79"/>
      <c r="T308" s="79" t="s">
        <v>835</v>
      </c>
      <c r="U308" s="82" t="s">
        <v>884</v>
      </c>
      <c r="V308" s="82" t="s">
        <v>884</v>
      </c>
      <c r="W308" s="81">
        <v>43787.35967592592</v>
      </c>
      <c r="X308" s="82" t="s">
        <v>1409</v>
      </c>
      <c r="Y308" s="79"/>
      <c r="Z308" s="79"/>
      <c r="AA308" s="85" t="s">
        <v>1719</v>
      </c>
      <c r="AB308" s="79"/>
      <c r="AC308" s="79" t="b">
        <v>0</v>
      </c>
      <c r="AD308" s="79">
        <v>1</v>
      </c>
      <c r="AE308" s="85" t="s">
        <v>1737</v>
      </c>
      <c r="AF308" s="79" t="b">
        <v>0</v>
      </c>
      <c r="AG308" s="79" t="s">
        <v>1752</v>
      </c>
      <c r="AH308" s="79"/>
      <c r="AI308" s="85" t="s">
        <v>1737</v>
      </c>
      <c r="AJ308" s="79" t="b">
        <v>0</v>
      </c>
      <c r="AK308" s="79">
        <v>0</v>
      </c>
      <c r="AL308" s="85" t="s">
        <v>1737</v>
      </c>
      <c r="AM308" s="79" t="s">
        <v>1773</v>
      </c>
      <c r="AN308" s="79" t="b">
        <v>0</v>
      </c>
      <c r="AO308" s="85" t="s">
        <v>1719</v>
      </c>
      <c r="AP308" s="79" t="s">
        <v>176</v>
      </c>
      <c r="AQ308" s="79">
        <v>0</v>
      </c>
      <c r="AR308" s="79">
        <v>0</v>
      </c>
      <c r="AS308" s="79"/>
      <c r="AT308" s="79"/>
      <c r="AU308" s="79"/>
      <c r="AV308" s="79"/>
      <c r="AW308" s="79"/>
      <c r="AX308" s="79"/>
      <c r="AY308" s="79"/>
      <c r="AZ308" s="79"/>
      <c r="BA308">
        <v>3</v>
      </c>
      <c r="BB308" s="78" t="str">
        <f>REPLACE(INDEX(GroupVertices[Group],MATCH(Edges25[[#This Row],[Vertex 1]],GroupVertices[Vertex],0)),1,1,"")</f>
        <v>17</v>
      </c>
      <c r="BC308" s="78" t="str">
        <f>REPLACE(INDEX(GroupVertices[Group],MATCH(Edges25[[#This Row],[Vertex 2]],GroupVertices[Vertex],0)),1,1,"")</f>
        <v>17</v>
      </c>
      <c r="BD308" s="48">
        <v>0</v>
      </c>
      <c r="BE308" s="49">
        <v>0</v>
      </c>
      <c r="BF308" s="48">
        <v>0</v>
      </c>
      <c r="BG308" s="49">
        <v>0</v>
      </c>
      <c r="BH308" s="48">
        <v>0</v>
      </c>
      <c r="BI308" s="49">
        <v>0</v>
      </c>
      <c r="BJ308" s="48">
        <v>44</v>
      </c>
      <c r="BK308" s="49">
        <v>100</v>
      </c>
      <c r="BL308" s="48">
        <v>44</v>
      </c>
    </row>
    <row r="309" spans="1:64" ht="15">
      <c r="A309" s="64" t="s">
        <v>454</v>
      </c>
      <c r="B309" s="64" t="s">
        <v>454</v>
      </c>
      <c r="C309" s="65"/>
      <c r="D309" s="66"/>
      <c r="E309" s="67"/>
      <c r="F309" s="68"/>
      <c r="G309" s="65"/>
      <c r="H309" s="69"/>
      <c r="I309" s="70"/>
      <c r="J309" s="70"/>
      <c r="K309" s="34" t="s">
        <v>65</v>
      </c>
      <c r="L309" s="77">
        <v>454</v>
      </c>
      <c r="M309" s="77"/>
      <c r="N309" s="72"/>
      <c r="O309" s="79" t="s">
        <v>176</v>
      </c>
      <c r="P309" s="81">
        <v>43783.35907407408</v>
      </c>
      <c r="Q309" s="79" t="s">
        <v>665</v>
      </c>
      <c r="R309" s="79"/>
      <c r="S309" s="79"/>
      <c r="T309" s="79" t="s">
        <v>837</v>
      </c>
      <c r="U309" s="82" t="s">
        <v>885</v>
      </c>
      <c r="V309" s="82" t="s">
        <v>885</v>
      </c>
      <c r="W309" s="81">
        <v>43783.35907407408</v>
      </c>
      <c r="X309" s="82" t="s">
        <v>1410</v>
      </c>
      <c r="Y309" s="79"/>
      <c r="Z309" s="79"/>
      <c r="AA309" s="85" t="s">
        <v>1720</v>
      </c>
      <c r="AB309" s="79"/>
      <c r="AC309" s="79" t="b">
        <v>0</v>
      </c>
      <c r="AD309" s="79">
        <v>1</v>
      </c>
      <c r="AE309" s="85" t="s">
        <v>1737</v>
      </c>
      <c r="AF309" s="79" t="b">
        <v>0</v>
      </c>
      <c r="AG309" s="79" t="s">
        <v>1752</v>
      </c>
      <c r="AH309" s="79"/>
      <c r="AI309" s="85" t="s">
        <v>1737</v>
      </c>
      <c r="AJ309" s="79" t="b">
        <v>0</v>
      </c>
      <c r="AK309" s="79">
        <v>0</v>
      </c>
      <c r="AL309" s="85" t="s">
        <v>1737</v>
      </c>
      <c r="AM309" s="79" t="s">
        <v>1773</v>
      </c>
      <c r="AN309" s="79" t="b">
        <v>0</v>
      </c>
      <c r="AO309" s="85" t="s">
        <v>1720</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17</v>
      </c>
      <c r="BC309" s="78" t="str">
        <f>REPLACE(INDEX(GroupVertices[Group],MATCH(Edges25[[#This Row],[Vertex 2]],GroupVertices[Vertex],0)),1,1,"")</f>
        <v>17</v>
      </c>
      <c r="BD309" s="48">
        <v>0</v>
      </c>
      <c r="BE309" s="49">
        <v>0</v>
      </c>
      <c r="BF309" s="48">
        <v>0</v>
      </c>
      <c r="BG309" s="49">
        <v>0</v>
      </c>
      <c r="BH309" s="48">
        <v>0</v>
      </c>
      <c r="BI309" s="49">
        <v>0</v>
      </c>
      <c r="BJ309" s="48">
        <v>36</v>
      </c>
      <c r="BK309" s="49">
        <v>100</v>
      </c>
      <c r="BL309" s="48">
        <v>36</v>
      </c>
    </row>
    <row r="310" spans="1:64" ht="15">
      <c r="A310" s="64" t="s">
        <v>455</v>
      </c>
      <c r="B310" s="64" t="s">
        <v>455</v>
      </c>
      <c r="C310" s="65"/>
      <c r="D310" s="66"/>
      <c r="E310" s="67"/>
      <c r="F310" s="68"/>
      <c r="G310" s="65"/>
      <c r="H310" s="69"/>
      <c r="I310" s="70"/>
      <c r="J310" s="70"/>
      <c r="K310" s="34" t="s">
        <v>65</v>
      </c>
      <c r="L310" s="77">
        <v>455</v>
      </c>
      <c r="M310" s="77"/>
      <c r="N310" s="72"/>
      <c r="O310" s="79" t="s">
        <v>176</v>
      </c>
      <c r="P310" s="81">
        <v>43787.36887731482</v>
      </c>
      <c r="Q310" s="79" t="s">
        <v>666</v>
      </c>
      <c r="R310" s="79"/>
      <c r="S310" s="79"/>
      <c r="T310" s="79" t="s">
        <v>838</v>
      </c>
      <c r="U310" s="79"/>
      <c r="V310" s="82" t="s">
        <v>1101</v>
      </c>
      <c r="W310" s="81">
        <v>43787.36887731482</v>
      </c>
      <c r="X310" s="82" t="s">
        <v>1411</v>
      </c>
      <c r="Y310" s="79"/>
      <c r="Z310" s="79"/>
      <c r="AA310" s="85" t="s">
        <v>1721</v>
      </c>
      <c r="AB310" s="79"/>
      <c r="AC310" s="79" t="b">
        <v>0</v>
      </c>
      <c r="AD310" s="79">
        <v>0</v>
      </c>
      <c r="AE310" s="85" t="s">
        <v>1737</v>
      </c>
      <c r="AF310" s="79" t="b">
        <v>0</v>
      </c>
      <c r="AG310" s="79" t="s">
        <v>1760</v>
      </c>
      <c r="AH310" s="79"/>
      <c r="AI310" s="85" t="s">
        <v>1737</v>
      </c>
      <c r="AJ310" s="79" t="b">
        <v>0</v>
      </c>
      <c r="AK310" s="79">
        <v>0</v>
      </c>
      <c r="AL310" s="85" t="s">
        <v>1737</v>
      </c>
      <c r="AM310" s="79" t="s">
        <v>1803</v>
      </c>
      <c r="AN310" s="79" t="b">
        <v>0</v>
      </c>
      <c r="AO310" s="85" t="s">
        <v>1721</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3</v>
      </c>
      <c r="BC310" s="78" t="str">
        <f>REPLACE(INDEX(GroupVertices[Group],MATCH(Edges25[[#This Row],[Vertex 2]],GroupVertices[Vertex],0)),1,1,"")</f>
        <v>3</v>
      </c>
      <c r="BD310" s="48">
        <v>0</v>
      </c>
      <c r="BE310" s="49">
        <v>0</v>
      </c>
      <c r="BF310" s="48">
        <v>0</v>
      </c>
      <c r="BG310" s="49">
        <v>0</v>
      </c>
      <c r="BH310" s="48">
        <v>0</v>
      </c>
      <c r="BI310" s="49">
        <v>0</v>
      </c>
      <c r="BJ310" s="48">
        <v>20</v>
      </c>
      <c r="BK310" s="49">
        <v>100</v>
      </c>
      <c r="BL310" s="48">
        <v>20</v>
      </c>
    </row>
    <row r="311" spans="1:64" ht="15">
      <c r="A311" s="64" t="s">
        <v>456</v>
      </c>
      <c r="B311" s="64" t="s">
        <v>456</v>
      </c>
      <c r="C311" s="65"/>
      <c r="D311" s="66"/>
      <c r="E311" s="67"/>
      <c r="F311" s="68"/>
      <c r="G311" s="65"/>
      <c r="H311" s="69"/>
      <c r="I311" s="70"/>
      <c r="J311" s="70"/>
      <c r="K311" s="34" t="s">
        <v>65</v>
      </c>
      <c r="L311" s="77">
        <v>456</v>
      </c>
      <c r="M311" s="77"/>
      <c r="N311" s="72"/>
      <c r="O311" s="79" t="s">
        <v>176</v>
      </c>
      <c r="P311" s="81">
        <v>43787.24193287037</v>
      </c>
      <c r="Q311" s="79" t="s">
        <v>667</v>
      </c>
      <c r="R311" s="79"/>
      <c r="S311" s="79"/>
      <c r="T311" s="79" t="s">
        <v>839</v>
      </c>
      <c r="U311" s="79"/>
      <c r="V311" s="82" t="s">
        <v>1102</v>
      </c>
      <c r="W311" s="81">
        <v>43787.24193287037</v>
      </c>
      <c r="X311" s="82" t="s">
        <v>1412</v>
      </c>
      <c r="Y311" s="79"/>
      <c r="Z311" s="79"/>
      <c r="AA311" s="85" t="s">
        <v>1722</v>
      </c>
      <c r="AB311" s="79"/>
      <c r="AC311" s="79" t="b">
        <v>0</v>
      </c>
      <c r="AD311" s="79">
        <v>5</v>
      </c>
      <c r="AE311" s="85" t="s">
        <v>1737</v>
      </c>
      <c r="AF311" s="79" t="b">
        <v>0</v>
      </c>
      <c r="AG311" s="79" t="s">
        <v>1751</v>
      </c>
      <c r="AH311" s="79"/>
      <c r="AI311" s="85" t="s">
        <v>1737</v>
      </c>
      <c r="AJ311" s="79" t="b">
        <v>0</v>
      </c>
      <c r="AK311" s="79">
        <v>1</v>
      </c>
      <c r="AL311" s="85" t="s">
        <v>1737</v>
      </c>
      <c r="AM311" s="79" t="s">
        <v>1778</v>
      </c>
      <c r="AN311" s="79" t="b">
        <v>0</v>
      </c>
      <c r="AO311" s="85" t="s">
        <v>1722</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28</v>
      </c>
      <c r="BC311" s="78" t="str">
        <f>REPLACE(INDEX(GroupVertices[Group],MATCH(Edges25[[#This Row],[Vertex 2]],GroupVertices[Vertex],0)),1,1,"")</f>
        <v>28</v>
      </c>
      <c r="BD311" s="48">
        <v>1</v>
      </c>
      <c r="BE311" s="49">
        <v>2.380952380952381</v>
      </c>
      <c r="BF311" s="48">
        <v>3</v>
      </c>
      <c r="BG311" s="49">
        <v>7.142857142857143</v>
      </c>
      <c r="BH311" s="48">
        <v>0</v>
      </c>
      <c r="BI311" s="49">
        <v>0</v>
      </c>
      <c r="BJ311" s="48">
        <v>38</v>
      </c>
      <c r="BK311" s="49">
        <v>90.47619047619048</v>
      </c>
      <c r="BL311" s="48">
        <v>42</v>
      </c>
    </row>
    <row r="312" spans="1:64" ht="15">
      <c r="A312" s="64" t="s">
        <v>457</v>
      </c>
      <c r="B312" s="64" t="s">
        <v>456</v>
      </c>
      <c r="C312" s="65"/>
      <c r="D312" s="66"/>
      <c r="E312" s="67"/>
      <c r="F312" s="68"/>
      <c r="G312" s="65"/>
      <c r="H312" s="69"/>
      <c r="I312" s="70"/>
      <c r="J312" s="70"/>
      <c r="K312" s="34" t="s">
        <v>65</v>
      </c>
      <c r="L312" s="77">
        <v>457</v>
      </c>
      <c r="M312" s="77"/>
      <c r="N312" s="72"/>
      <c r="O312" s="79" t="s">
        <v>506</v>
      </c>
      <c r="P312" s="81">
        <v>43787.39622685185</v>
      </c>
      <c r="Q312" s="79" t="s">
        <v>668</v>
      </c>
      <c r="R312" s="79"/>
      <c r="S312" s="79"/>
      <c r="T312" s="79" t="s">
        <v>840</v>
      </c>
      <c r="U312" s="79"/>
      <c r="V312" s="82" t="s">
        <v>1103</v>
      </c>
      <c r="W312" s="81">
        <v>43787.39622685185</v>
      </c>
      <c r="X312" s="82" t="s">
        <v>1413</v>
      </c>
      <c r="Y312" s="79"/>
      <c r="Z312" s="79"/>
      <c r="AA312" s="85" t="s">
        <v>1723</v>
      </c>
      <c r="AB312" s="79"/>
      <c r="AC312" s="79" t="b">
        <v>0</v>
      </c>
      <c r="AD312" s="79">
        <v>0</v>
      </c>
      <c r="AE312" s="85" t="s">
        <v>1737</v>
      </c>
      <c r="AF312" s="79" t="b">
        <v>0</v>
      </c>
      <c r="AG312" s="79" t="s">
        <v>1751</v>
      </c>
      <c r="AH312" s="79"/>
      <c r="AI312" s="85" t="s">
        <v>1737</v>
      </c>
      <c r="AJ312" s="79" t="b">
        <v>0</v>
      </c>
      <c r="AK312" s="79">
        <v>1</v>
      </c>
      <c r="AL312" s="85" t="s">
        <v>1722</v>
      </c>
      <c r="AM312" s="79" t="s">
        <v>1772</v>
      </c>
      <c r="AN312" s="79" t="b">
        <v>0</v>
      </c>
      <c r="AO312" s="85" t="s">
        <v>1722</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28</v>
      </c>
      <c r="BC312" s="78" t="str">
        <f>REPLACE(INDEX(GroupVertices[Group],MATCH(Edges25[[#This Row],[Vertex 2]],GroupVertices[Vertex],0)),1,1,"")</f>
        <v>28</v>
      </c>
      <c r="BD312" s="48">
        <v>1</v>
      </c>
      <c r="BE312" s="49">
        <v>5</v>
      </c>
      <c r="BF312" s="48">
        <v>1</v>
      </c>
      <c r="BG312" s="49">
        <v>5</v>
      </c>
      <c r="BH312" s="48">
        <v>0</v>
      </c>
      <c r="BI312" s="49">
        <v>0</v>
      </c>
      <c r="BJ312" s="48">
        <v>18</v>
      </c>
      <c r="BK312" s="49">
        <v>90</v>
      </c>
      <c r="BL312" s="48">
        <v>20</v>
      </c>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allowBlank="1" showInputMessage="1" showErrorMessage="1" promptTitle="Vertex 2 Name" prompt="Enter the name of the edge's second vertex." sqref="B3:B312"/>
    <dataValidation allowBlank="1" showInputMessage="1" showErrorMessage="1" promptTitle="Vertex 1 Name" prompt="Enter the name of the edge's first vertex." sqref="A3:A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Color" prompt="To select an optional edge color, right-click and select Select Color on the right-click menu." sqref="C3:C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ErrorMessage="1" sqref="N2:N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s>
  <hyperlinks>
    <hyperlink ref="R8" r:id="rId1" display="https://dy.si/9TiL5"/>
    <hyperlink ref="R15" r:id="rId2" display="https://naleo.org/COMMS/2019/Reports/Practice_Based_Preclearance_Report_Nov2019.pdf"/>
    <hyperlink ref="R17" r:id="rId3" display="https://twitter.com/florida_today/status/1190589626517532672"/>
    <hyperlink ref="R27" r:id="rId4" display="https://airdropster.com/2426/airdrop-verasity-referral-btc,-vrab-and-vra"/>
    <hyperlink ref="R29" r:id="rId5" display="https://www.al.com/news/birmingham/2019/11/former-alabama-sen-hank-sanders-testifies-about-racism-in-gerrymandering-case.html"/>
    <hyperlink ref="R48" r:id="rId6" display="https://twitter.com/facingsouth/status/1192468647396225025"/>
    <hyperlink ref="R50" r:id="rId7" display="http://wetcom.shp.so/a/VYpugh"/>
    <hyperlink ref="R51" r:id="rId8" display="https://twitter.com/jeanhuguesdefr/status/1192683138692071424"/>
    <hyperlink ref="R55" r:id="rId9" display="https://twitter.com/vrealizeauto/status/1192841785489395714"/>
    <hyperlink ref="R57" r:id="rId10" display="https://www.theguardian.com/us-news/2019/nov/07/is-america-a-democracy-if-so-why-does-it-deny-millions-the-vote?fbclid=IwAR1LJp_I4S38spCeCx-PE68EX5GUts4UP0pZTxXS0HcsqGrm08eMPilHtU8"/>
    <hyperlink ref="R58" r:id="rId11" display="https://cloudadvisors.net/2019/10/27/deploying-vrealize-automation-8-with-easy-installer-part-2/"/>
    <hyperlink ref="R59" r:id="rId12" display="https://cloudadvisors.net/2019/10/29/directory-management-with-vrealize-automation-8/"/>
    <hyperlink ref="R60" r:id="rId13" display="https://cloudadvisors.net/2019/10/27/deploying-vrealize-automation-8-with-easy-installer-part-2/"/>
    <hyperlink ref="R61" r:id="rId14" display="https://cloudadvisors.net/2019/10/29/directory-management-with-vrealize-automation-8/"/>
    <hyperlink ref="R65" r:id="rId15" display="http://virtualize-automate.com/wp/index.php/2017/05/06/auto-scale-vra-workloads-vropsvro-nsx/"/>
    <hyperlink ref="R66" r:id="rId16" display="http://virtualize-automate.com/wp/index.php/2017/05/06/auto-scale-vra-workloads-vropsvro-nsx/"/>
    <hyperlink ref="R67" r:id="rId17" display="http://virtualize-automate.com/wp/index.php/2017/05/06/auto-scale-vra-workloads-vropsvro-nsx/"/>
    <hyperlink ref="R68" r:id="rId18" display="http://virtualize-automate.com/wp/index.php/2017/05/06/auto-scale-vra-workloads-vropsvro-nsx/"/>
    <hyperlink ref="R76" r:id="rId19" display="https://verasity.io/"/>
    <hyperlink ref="R77" r:id="rId20" display="https://verasity.io/"/>
    <hyperlink ref="R78" r:id="rId21" display="https://verasity.io/"/>
    <hyperlink ref="R79" r:id="rId22" display="https://verasity.io/"/>
    <hyperlink ref="R80" r:id="rId23" display="https://verasity.io/"/>
    <hyperlink ref="R81" r:id="rId24" display="https://verasity.io/"/>
    <hyperlink ref="R82" r:id="rId25" display="https://verasity.io/"/>
    <hyperlink ref="R83" r:id="rId26" display="https://verasity.io/"/>
    <hyperlink ref="R84" r:id="rId27" display="http://wetcom.shp.so/a/mXht2Z"/>
    <hyperlink ref="R85" r:id="rId28" display="https://verasity.io/"/>
    <hyperlink ref="R86" r:id="rId29" display="https://verasity.io/"/>
    <hyperlink ref="R87" r:id="rId30" display="https://blogs.vmware.com/management/2019/11/vmworld-2019-quick-notes-from-barcelona.html"/>
    <hyperlink ref="R88" r:id="rId31" display="https://blogs.vmware.com/management/2019/11/vmworld-2019-quick-notes-from-barcelona.html"/>
    <hyperlink ref="R90" r:id="rId32" display="https://www.linkedin.com/slink?code=eBGJShE"/>
    <hyperlink ref="R93" r:id="rId33" display="https://verasity.io/"/>
    <hyperlink ref="R94" r:id="rId34" display="https://verasity.io/"/>
    <hyperlink ref="R96" r:id="rId35" display="https://verasity.io/"/>
    <hyperlink ref="R97" r:id="rId36" display="https://verasity.io/"/>
    <hyperlink ref="R98" r:id="rId37" display="https://verasity.io/"/>
    <hyperlink ref="R99" r:id="rId38" display="https://verasity.io/"/>
    <hyperlink ref="R100" r:id="rId39" display="https://verasity.io/"/>
    <hyperlink ref="R101" r:id="rId40" display="https://verasity.io/"/>
    <hyperlink ref="R102" r:id="rId41" display="https://verasity.io/"/>
    <hyperlink ref="R105" r:id="rId42" display="https://verasity.io/"/>
    <hyperlink ref="R107" r:id="rId43" display="https://verasity.io/"/>
    <hyperlink ref="R109" r:id="rId44" display="https://www.linkedin.com/slink?code=eHyyumF"/>
    <hyperlink ref="R115" r:id="rId45" display="https://vreps.wordpress.com/"/>
    <hyperlink ref="R116" r:id="rId46" display="https://join.slack.com/t/vreps/shared_invite/enQtMzkyMjg1OTI0NTY0LWI5MDJjNzY5YTc2NmRlZDdjMTg4MGU0MTMyNzQ5OGE5MWJiM2M4OWE5NWExZWU0ZGFhZjUzNjFlZjI0YmQzN2U"/>
    <hyperlink ref="R117" r:id="rId47" display="http://vraweb.org/membership/benefits/"/>
    <hyperlink ref="R118" r:id="rId48" display="https://docs.google.com/forms/d/1M5uCn5MFjP3oeRenytfmdMS40p-ZNOTrVLitJZm5jYs/viewform?edit_requested=true"/>
    <hyperlink ref="R119" r:id="rId49" display="http://vraweb.org/about/chapters/"/>
    <hyperlink ref="R120" r:id="rId50" display="https://us13.list-manage.com/subscribe?u=c46611521c5ce488206786c31&amp;id=9dff5ed424"/>
    <hyperlink ref="R121" r:id="rId51" display="https://www.instagram.com/bgronas"/>
    <hyperlink ref="R126" r:id="rId52" display="https://github.com/jakkulabs/PowervRA/issues/207"/>
    <hyperlink ref="R127" r:id="rId53" display="https://github.com/jakkulabs/PowervRA/issues/207"/>
    <hyperlink ref="R128" r:id="rId54" display="https://github.com/jakkulabs/PowervRA/issues/207"/>
    <hyperlink ref="R129" r:id="rId55" display="https://github.com/jakkulabs/PowervRA/issues/207"/>
    <hyperlink ref="R132" r:id="rId56" display="https://github.com/jakkulabs/PowervRA/issues/207"/>
    <hyperlink ref="R133" r:id="rId57" display="https://github.com/jakkulabs/PowervRA/issues/207"/>
    <hyperlink ref="R143" r:id="rId58" display="https://verasity.io/"/>
    <hyperlink ref="R145" r:id="rId59" display="https://verasity.io/"/>
    <hyperlink ref="R146" r:id="rId60" display="https://verasity.io/"/>
    <hyperlink ref="R147" r:id="rId61" display="https://verasity.io/"/>
    <hyperlink ref="R148" r:id="rId62" display="https://github.com/jakkulabs/PowervRA/issues/207"/>
    <hyperlink ref="R150" r:id="rId63" display="https://github.com/jakkulabs/PowervRA/issues/207"/>
    <hyperlink ref="R151" r:id="rId64" display="https://verasity.io/"/>
    <hyperlink ref="R153" r:id="rId65" display="https://verasity.io/"/>
    <hyperlink ref="R155" r:id="rId66" display="https://twitter.com/robbiegramer/status/1192046877497348097"/>
    <hyperlink ref="R156" r:id="rId67" display="https://twitter.com/nytopinion/status/1194944079139934209"/>
    <hyperlink ref="R157" r:id="rId68" display="https://aymplaying.wordpress.com/2012/10/03/should-i-bother-to-vote-columbia-county-georgia-usa/"/>
    <hyperlink ref="R158" r:id="rId69" display="https://github.com/jakkulabs/PowervRA/issues/207"/>
    <hyperlink ref="R159" r:id="rId70" display="https://github.com/jakkulabs/PowervRA/issues/207"/>
    <hyperlink ref="R160" r:id="rId71" display="https://blogs.ne10.uol.com.br/jamildo/2019/11/13/governo-federal-investe-r-14-bilhao-na-transposicao-do-sao-francisco/?fbclid=IwAR3e1V6-Pd-BcyGdJnBs6bJ_CylkOEC9wv9iPcpIBMBHU-i-bAGv90gIX6k"/>
    <hyperlink ref="R169" r:id="rId72" display="https://twitter.com/masonatoms/status/1195073113039486977"/>
    <hyperlink ref="R172" r:id="rId73" display="https://sovlabs.zoom.us/webinar/register/WN_bXiejw5GRiuK6yrpQPMM6Q"/>
    <hyperlink ref="R174" r:id="rId74" display="https://www.sovlabs.com/blog/sovlabs-plugin-2019.20.0"/>
    <hyperlink ref="R175" r:id="rId75" display="https://www.sovlabs.com/blog/a-first-look-at-the-vra8-migration-assessment-tool-part-1-of-2"/>
    <hyperlink ref="R176" r:id="rId76" display="https://www.sovlabs.com/blog/a-first-look-at-the-vra8-migration-assessment-tool-part-1-of-2"/>
    <hyperlink ref="R209" r:id="rId77" display="https://blogs.vmware.com/management/2019/10/vra-and-vrops-8-the-peanut-butter-jelly-for-your-hybrid-cloud.html"/>
    <hyperlink ref="R219" r:id="rId78" display="https://twitter.com/KHerriage/status/1191367269609345024"/>
    <hyperlink ref="R231" r:id="rId79" display="http://wetcom.shp.so/a/oGfxpr"/>
    <hyperlink ref="R233" r:id="rId80" display="http://wetcom.shp.so/a/sVaEmW"/>
    <hyperlink ref="R238" r:id="rId81" display="https://verasity.io/"/>
    <hyperlink ref="R242" r:id="rId82" display="http://r.socialstudio.radian6.com/9e5b8f70-1b2d-4a80-ab2d-8dbe0c0c390e"/>
    <hyperlink ref="R245" r:id="rId83" display="http://r.socialstudio.radian6.com/1edc05e7-a882-4d16-99d5-4d439c735a2d"/>
    <hyperlink ref="R246" r:id="rId84" display="https://blogs.vmware.com/management/2019/10/announcing-general-availability-of-vmware-vrealize-automation-8-0.html?src=so_5703fb3d92c20&amp;cid=70134000001M5td&amp;utm_source=social&amp;utm_medium=social&amp;utm_campaign=CMBU-social-efforts"/>
    <hyperlink ref="R257" r:id="rId85" display="https://twitter.com/vhojan/status/1195665201833619456"/>
    <hyperlink ref="R258" r:id="rId86" display="https://www.linkedin.com/slink?code=eqvvvm2"/>
    <hyperlink ref="R259" r:id="rId87" display="https://www.linkedin.com/slink?code=eqvvvm2"/>
    <hyperlink ref="R260" r:id="rId88" display="https://www.youtube.com/watch?v=fG8zXBDqzFo&amp;feature=youtu.be"/>
    <hyperlink ref="R261" r:id="rId89" display="https://www.youtube.com/watch?v=fG8zXBDqzFo&amp;feature=youtu.be"/>
    <hyperlink ref="R271" r:id="rId90" display="https://twitter.com/marceelias/status/1195380155935531008"/>
    <hyperlink ref="R279" r:id="rId91" display="https://verasity.io/"/>
    <hyperlink ref="R280" r:id="rId92" display="https://verasity.io/"/>
    <hyperlink ref="R281" r:id="rId93" display="https://verasity.io/"/>
    <hyperlink ref="R282" r:id="rId94" display="https://verasity.io/"/>
    <hyperlink ref="R283" r:id="rId95" display="https://verasity.io/"/>
    <hyperlink ref="R284" r:id="rId96" display="https://verasity.io/"/>
    <hyperlink ref="U15" r:id="rId97" display="https://pbs.twimg.com/media/EIofGmkX0AEd9Le.png"/>
    <hyperlink ref="U23" r:id="rId98" display="https://pbs.twimg.com/media/EIrp-ZNXkAAoUDU.jpg"/>
    <hyperlink ref="U24" r:id="rId99" display="https://pbs.twimg.com/media/EIsQPRuXYAAHvl4.jpg"/>
    <hyperlink ref="U25" r:id="rId100" display="https://pbs.twimg.com/media/EIsQPRuXYAAHvl4.jpg"/>
    <hyperlink ref="U26" r:id="rId101" display="https://pbs.twimg.com/media/EIsQPRuXYAAHvl4.jpg"/>
    <hyperlink ref="U27" r:id="rId102" display="https://pbs.twimg.com/media/EIs8hxjWoAg0KI8.png"/>
    <hyperlink ref="U37" r:id="rId103" display="https://pbs.twimg.com/media/EI0lWDtUwAIHWyj.jpg"/>
    <hyperlink ref="U50" r:id="rId104" display="https://pbs.twimg.com/media/EI4lw5qXsAIXqoF.png"/>
    <hyperlink ref="U58" r:id="rId105" display="https://pbs.twimg.com/media/EH5lpPRX0AApAG4.jpg"/>
    <hyperlink ref="U59" r:id="rId106" display="https://pbs.twimg.com/media/EI76jR6XUAY9ZJC.jpg"/>
    <hyperlink ref="U61" r:id="rId107" display="https://pbs.twimg.com/media/EI76jR6XUAY9ZJC.jpg"/>
    <hyperlink ref="U84" r:id="rId108" display="https://pbs.twimg.com/media/EJGNu9CW4AUJMEA.png"/>
    <hyperlink ref="U116" r:id="rId109" display="https://pbs.twimg.com/tweet_video_thumb/EJQvDQLUwAI4bUo.jpg"/>
    <hyperlink ref="U117" r:id="rId110" display="https://pbs.twimg.com/tweet_video_thumb/EInUh5-X0AABgV-.jpg"/>
    <hyperlink ref="U122" r:id="rId111" display="https://pbs.twimg.com/media/EJPRwtaXsAAqhwD.jpg"/>
    <hyperlink ref="U162" r:id="rId112" display="https://pbs.twimg.com/media/EI8MLvGWoAE3ysb.jpg"/>
    <hyperlink ref="U163" r:id="rId113" display="https://pbs.twimg.com/media/EI8N_VQWwAEBplb.jpg"/>
    <hyperlink ref="U164" r:id="rId114" display="https://pbs.twimg.com/media/EI85naJXUAA3Ftm.jpg"/>
    <hyperlink ref="U165" r:id="rId115" display="https://pbs.twimg.com/media/EJAjMkiXsAAQ4b3.jpg"/>
    <hyperlink ref="U166" r:id="rId116" display="https://pbs.twimg.com/media/EJC3XwQXkAECnfM.jpg"/>
    <hyperlink ref="U167" r:id="rId117" display="https://pbs.twimg.com/media/EJQAiHbXUAEatHE.jpg"/>
    <hyperlink ref="U168" r:id="rId118" display="https://pbs.twimg.com/media/EJXKMtjXkAIy_CV.jpg"/>
    <hyperlink ref="U175" r:id="rId119" display="https://pbs.twimg.com/media/EJa-cRLW4AAODVs.jpg"/>
    <hyperlink ref="U211" r:id="rId120" display="https://pbs.twimg.com/media/EIxTwg2WoAAGO7O.jpg"/>
    <hyperlink ref="U221" r:id="rId121" display="https://pbs.twimg.com/media/EItUbSzXsAgousA.png"/>
    <hyperlink ref="U225" r:id="rId122" display="https://pbs.twimg.com/media/EJbXif8X0AICfkS.jpg"/>
    <hyperlink ref="U231" r:id="rId123" display="https://pbs.twimg.com/media/EJbyXNBXUAEaJrY.jpg"/>
    <hyperlink ref="U233" r:id="rId124" display="https://pbs.twimg.com/media/EI2WqTeXkAAaYUl.jpg"/>
    <hyperlink ref="U241" r:id="rId125" display="https://pbs.twimg.com/media/EJezqhhWsAEdS4r.png"/>
    <hyperlink ref="U242" r:id="rId126" display="https://pbs.twimg.com/media/EJbS7dDWsAAV39n.jpg"/>
    <hyperlink ref="U245" r:id="rId127" display="https://pbs.twimg.com/media/EI3TR1hXsAAVqk1.jpg"/>
    <hyperlink ref="U249" r:id="rId128" display="https://pbs.twimg.com/ext_tw_video_thumb/1194779957786005504/pu/img/RDFQlYdQefjNLx7S.jpg"/>
    <hyperlink ref="U250" r:id="rId129" display="https://pbs.twimg.com/tweet_video_thumb/EJdYrXdXsAApoym.jpg"/>
    <hyperlink ref="U253" r:id="rId130" display="https://pbs.twimg.com/tweet_video_thumb/EJeN9XNXUAA8bmZ.jpg"/>
    <hyperlink ref="U255" r:id="rId131" display="https://pbs.twimg.com/tweet_video_thumb/EJe0XYQXkAAIJM_.jpg"/>
    <hyperlink ref="U263" r:id="rId132" display="https://pbs.twimg.com/media/EJcHja-XYAMN1Hw.jpg"/>
    <hyperlink ref="U275" r:id="rId133" display="https://pbs.twimg.com/media/EJXIpb2XsAQDzEE.jpg"/>
    <hyperlink ref="U277" r:id="rId134" display="https://pbs.twimg.com/media/EJhuD5RU0AA3e91.jpg"/>
    <hyperlink ref="U290" r:id="rId135" display="https://pbs.twimg.com/media/EJiWBa6XsAA5vuq.jpg"/>
    <hyperlink ref="U293" r:id="rId136" display="https://pbs.twimg.com/media/EJcAwt0XUAAja4p.png"/>
    <hyperlink ref="U294" r:id="rId137" display="https://pbs.twimg.com/media/EJlR3q-W4AQiXtA.png"/>
    <hyperlink ref="U296" r:id="rId138" display="https://pbs.twimg.com/media/EJmbpBKXUAY-496.jpg"/>
    <hyperlink ref="U298" r:id="rId139" display="https://pbs.twimg.com/media/EIsP9sxX0AERdse.jpg"/>
    <hyperlink ref="U303" r:id="rId140" display="https://pbs.twimg.com/media/EJUynOOWkAAbgdL.jpg"/>
    <hyperlink ref="U304" r:id="rId141" display="https://pbs.twimg.com/media/EJm93ZQWsAYY01t.jpg"/>
    <hyperlink ref="U305" r:id="rId142" display="https://pbs.twimg.com/media/EJnHQo7X0AAGg3N.jpg"/>
    <hyperlink ref="U308" r:id="rId143" display="https://pbs.twimg.com/media/EJpHDntXsAMjDsU.jpg"/>
    <hyperlink ref="U309" r:id="rId144" display="https://pbs.twimg.com/media/EJUggNKXkAEhZR1.jpg"/>
    <hyperlink ref="V3" r:id="rId145" display="http://pbs.twimg.com/profile_images/759599074160947200/Lm8Jf69Y_normal.jpg"/>
    <hyperlink ref="V4" r:id="rId146" display="http://pbs.twimg.com/profile_images/651216379870253056/yU6cJnH__normal.jpg"/>
    <hyperlink ref="V5" r:id="rId147" display="http://pbs.twimg.com/profile_images/1149461119020351489/zuztidbq_normal.jpg"/>
    <hyperlink ref="V6" r:id="rId148" display="http://pbs.twimg.com/profile_images/1195291433592328192/0eWOs4C2_normal.jpg"/>
    <hyperlink ref="V7" r:id="rId149" display="http://pbs.twimg.com/profile_images/1183541282272174081/peLkAYcW_normal.jpg"/>
    <hyperlink ref="V8" r:id="rId150" display="http://pbs.twimg.com/profile_images/805504232464023553/dbuUhuzq_normal.jpg"/>
    <hyperlink ref="V9" r:id="rId151" display="http://pbs.twimg.com/profile_images/1168215610234245121/iwPyCO_P_normal.jpg"/>
    <hyperlink ref="V10" r:id="rId152" display="http://pbs.twimg.com/profile_images/1102781586427269124/WUSQAQYd_normal.png"/>
    <hyperlink ref="V11" r:id="rId153" display="http://abs.twimg.com/sticky/default_profile_images/default_profile_normal.png"/>
    <hyperlink ref="V12" r:id="rId154" display="http://pbs.twimg.com/profile_images/1116849304537161729/oFlKZ4IJ_normal.png"/>
    <hyperlink ref="V13" r:id="rId155" display="http://pbs.twimg.com/profile_images/973336701618872321/gB1SlCaC_normal.jpg"/>
    <hyperlink ref="V14" r:id="rId156" display="http://pbs.twimg.com/profile_images/1047314732741533696/oakqKcL1_normal.jpg"/>
    <hyperlink ref="V15" r:id="rId157" display="https://pbs.twimg.com/media/EIofGmkX0AEd9Le.png"/>
    <hyperlink ref="V16" r:id="rId158" display="http://pbs.twimg.com/profile_images/778359624260923393/IUEGEhDk_normal.jpg"/>
    <hyperlink ref="V17" r:id="rId159" display="http://pbs.twimg.com/profile_images/745473625730342912/ClixOu4P_normal.jpg"/>
    <hyperlink ref="V18" r:id="rId160" display="http://pbs.twimg.com/profile_images/1182210496948097024/FiBsrmhs_normal.jpg"/>
    <hyperlink ref="V19" r:id="rId161" display="http://pbs.twimg.com/profile_images/433842469323554816/dh91gZm8_normal.png"/>
    <hyperlink ref="V20" r:id="rId162" display="http://pbs.twimg.com/profile_images/1384000037/pilotdiner_normal.jpg"/>
    <hyperlink ref="V21" r:id="rId163" display="http://pbs.twimg.com/profile_images/888353178529431552/8F1gDTu8_normal.jpg"/>
    <hyperlink ref="V22" r:id="rId164" display="http://pbs.twimg.com/profile_images/794187300439728128/Q-zBc7pB_normal.jpg"/>
    <hyperlink ref="V23" r:id="rId165" display="https://pbs.twimg.com/media/EIrp-ZNXkAAoUDU.jpg"/>
    <hyperlink ref="V24" r:id="rId166" display="https://pbs.twimg.com/media/EIsQPRuXYAAHvl4.jpg"/>
    <hyperlink ref="V25" r:id="rId167" display="https://pbs.twimg.com/media/EIsQPRuXYAAHvl4.jpg"/>
    <hyperlink ref="V26" r:id="rId168" display="https://pbs.twimg.com/media/EIsQPRuXYAAHvl4.jpg"/>
    <hyperlink ref="V27" r:id="rId169" display="https://pbs.twimg.com/media/EIs8hxjWoAg0KI8.png"/>
    <hyperlink ref="V28" r:id="rId170" display="http://pbs.twimg.com/profile_images/828024613837824000/a3rkr2FD_normal.jpg"/>
    <hyperlink ref="V29" r:id="rId171" display="http://pbs.twimg.com/profile_images/1006873108416884736/jRniPfBM_normal.jpg"/>
    <hyperlink ref="V30" r:id="rId172" display="http://pbs.twimg.com/profile_images/990842911364468736/sEDWlvgs_normal.jpg"/>
    <hyperlink ref="V31" r:id="rId173" display="http://pbs.twimg.com/profile_images/988287336009142273/n93CvQr9_normal.jpg"/>
    <hyperlink ref="V32" r:id="rId174" display="http://pbs.twimg.com/profile_images/1180161210395877376/2BRuOTfu_normal.jpg"/>
    <hyperlink ref="V33" r:id="rId175" display="http://pbs.twimg.com/profile_images/1180161210395877376/2BRuOTfu_normal.jpg"/>
    <hyperlink ref="V34" r:id="rId176" display="http://pbs.twimg.com/profile_images/560495495286509568/IW3sgfSS_normal.jpeg"/>
    <hyperlink ref="V35" r:id="rId177" display="http://pbs.twimg.com/profile_images/781949770407538688/vYSBHOBj_normal.jpg"/>
    <hyperlink ref="V36" r:id="rId178" display="http://pbs.twimg.com/profile_images/1123595991045656577/ud7635Nv_normal.jpg"/>
    <hyperlink ref="V37" r:id="rId179" display="https://pbs.twimg.com/media/EI0lWDtUwAIHWyj.jpg"/>
    <hyperlink ref="V38" r:id="rId180" display="http://pbs.twimg.com/profile_images/1164370469513859072/wcrP6wGt_normal.jpg"/>
    <hyperlink ref="V39" r:id="rId181" display="http://pbs.twimg.com/profile_images/793113277022760960/n0RTIJGK_normal.jpg"/>
    <hyperlink ref="V40" r:id="rId182" display="http://pbs.twimg.com/profile_images/674028502/louise_normal.jpg"/>
    <hyperlink ref="V41" r:id="rId183" display="http://pbs.twimg.com/profile_images/827646026970460161/PE3vCxk__normal.jpg"/>
    <hyperlink ref="V42" r:id="rId184" display="http://pbs.twimg.com/profile_images/827646026970460161/PE3vCxk__normal.jpg"/>
    <hyperlink ref="V43" r:id="rId185" display="http://pbs.twimg.com/profile_images/1035062951584178176/7nw-WftJ_normal.jpg"/>
    <hyperlink ref="V44" r:id="rId186" display="http://pbs.twimg.com/profile_images/470671428585394176/2N7bin9W_normal.jpeg"/>
    <hyperlink ref="V45" r:id="rId187" display="http://pbs.twimg.com/profile_images/988284946728083457/DPIO7WV8_normal.jpg"/>
    <hyperlink ref="V46" r:id="rId188" display="http://pbs.twimg.com/profile_images/844806458621374464/8VZjD-GS_normal.jpg"/>
    <hyperlink ref="V47" r:id="rId189" display="http://pbs.twimg.com/profile_images/1191022421010239489/Pz1a4u05_normal.jpg"/>
    <hyperlink ref="V48" r:id="rId190" display="http://pbs.twimg.com/profile_images/1195046968390639616/0epBMxIZ_normal.jpg"/>
    <hyperlink ref="V49" r:id="rId191" display="http://pbs.twimg.com/profile_images/1177249478929051648/jwVwJ6el_normal.png"/>
    <hyperlink ref="V50" r:id="rId192" display="https://pbs.twimg.com/media/EI4lw5qXsAIXqoF.png"/>
    <hyperlink ref="V51" r:id="rId193" display="http://pbs.twimg.com/profile_images/1106128547754770432/U8CFWbrz_normal.jpg"/>
    <hyperlink ref="V52" r:id="rId194" display="http://pbs.twimg.com/profile_images/1054777233351630853/LFQ8y0dk_normal.jpg"/>
    <hyperlink ref="V53" r:id="rId195" display="http://pbs.twimg.com/profile_images/973158092098736129/uJgcpEx5_normal.jpg"/>
    <hyperlink ref="V54" r:id="rId196" display="http://pbs.twimg.com/profile_images/919927754774245376/DkmhWqdB_normal.jpg"/>
    <hyperlink ref="V55" r:id="rId197" display="http://pbs.twimg.com/profile_images/596224780086435840/oymLd2am_normal.jpg"/>
    <hyperlink ref="V56" r:id="rId198" display="http://pbs.twimg.com/profile_images/953684708876894208/w2np40fz_normal.jpg"/>
    <hyperlink ref="V57" r:id="rId199" display="http://pbs.twimg.com/profile_images/1095726896808058881/cpzGaCYv_normal.png"/>
    <hyperlink ref="V58" r:id="rId200" display="https://pbs.twimg.com/media/EH5lpPRX0AApAG4.jpg"/>
    <hyperlink ref="V59" r:id="rId201" display="https://pbs.twimg.com/media/EI76jR6XUAY9ZJC.jpg"/>
    <hyperlink ref="V60" r:id="rId202" display="http://pbs.twimg.com/profile_images/907557222665912322/uRtONKTi_normal.jpg"/>
    <hyperlink ref="V61" r:id="rId203" display="https://pbs.twimg.com/media/EI76jR6XUAY9ZJC.jpg"/>
    <hyperlink ref="V62" r:id="rId204" display="http://pbs.twimg.com/profile_images/1056330715325968384/hznkeztT_normal.jpg"/>
    <hyperlink ref="V63" r:id="rId205" display="http://pbs.twimg.com/profile_images/1196561547042152454/e0xngBtB_normal.jpg"/>
    <hyperlink ref="V64" r:id="rId206" display="http://pbs.twimg.com/profile_images/1188126190659223552/FYL2bap5_normal.jpg"/>
    <hyperlink ref="V65" r:id="rId207" display="http://pbs.twimg.com/profile_images/1188126190659223552/FYL2bap5_normal.jpg"/>
    <hyperlink ref="V66" r:id="rId208" display="http://pbs.twimg.com/profile_images/593803027737387008/RLmHoyff_normal.png"/>
    <hyperlink ref="V67" r:id="rId209" display="http://pbs.twimg.com/profile_images/968160184236429312/YQcU05G2_normal.jpg"/>
    <hyperlink ref="V68" r:id="rId210" display="http://pbs.twimg.com/profile_images/852092530237636608/ypFcTK6j_normal.jpg"/>
    <hyperlink ref="V69" r:id="rId211" display="http://pbs.twimg.com/profile_images/1192890068941385733/3Wx5oA48_normal.jpg"/>
    <hyperlink ref="V70" r:id="rId212" display="http://pbs.twimg.com/profile_images/1079818295069630464/XpaYA1LM_normal.jpg"/>
    <hyperlink ref="V71" r:id="rId213" display="http://pbs.twimg.com/profile_images/1114378718963806208/oakFTtLW_normal.jpg"/>
    <hyperlink ref="V72" r:id="rId214" display="http://pbs.twimg.com/profile_images/1189530909495705600/qUJlbBH7_normal.jpg"/>
    <hyperlink ref="V73" r:id="rId215" display="http://pbs.twimg.com/profile_images/791550761993895936/Yc9T02J6_normal.jpg"/>
    <hyperlink ref="V74" r:id="rId216" display="http://pbs.twimg.com/profile_images/791550761993895936/Yc9T02J6_normal.jpg"/>
    <hyperlink ref="V75" r:id="rId217" display="http://pbs.twimg.com/profile_images/1139531392361082880/ORAdkVtJ_normal.png"/>
    <hyperlink ref="V76" r:id="rId218" display="http://pbs.twimg.com/profile_images/1004767795844919296/WesFvMHR_normal.jpg"/>
    <hyperlink ref="V77" r:id="rId219" display="http://pbs.twimg.com/profile_images/930606633956401152/whDRICqg_normal.jpg"/>
    <hyperlink ref="V78" r:id="rId220" display="http://pbs.twimg.com/profile_images/1110556160669569024/W-3n4kJp_normal.png"/>
    <hyperlink ref="V79" r:id="rId221" display="http://pbs.twimg.com/profile_images/1084906595908227077/i-RFH9yj_normal.jpg"/>
    <hyperlink ref="V80" r:id="rId222" display="http://pbs.twimg.com/profile_images/1175830431096139781/kiPs5H16_normal.jpg"/>
    <hyperlink ref="V81" r:id="rId223" display="http://pbs.twimg.com/profile_images/516536745739837440/2t7WdLqO_normal.png"/>
    <hyperlink ref="V82" r:id="rId224" display="http://pbs.twimg.com/profile_images/1188861822150963200/ANQO2Spr_normal.jpg"/>
    <hyperlink ref="V83" r:id="rId225" display="http://pbs.twimg.com/profile_images/482838935165366272/jGqSyzKZ_normal.jpeg"/>
    <hyperlink ref="V84" r:id="rId226" display="https://pbs.twimg.com/media/EJGNu9CW4AUJMEA.png"/>
    <hyperlink ref="V85" r:id="rId227" display="http://pbs.twimg.com/profile_images/1189502296519897098/IdB0MFke_normal.jpg"/>
    <hyperlink ref="V86" r:id="rId228" display="http://abs.twimg.com/sticky/default_profile_images/default_profile_normal.png"/>
    <hyperlink ref="V87" r:id="rId229" display="http://pbs.twimg.com/profile_images/76951341/Vadim_R2_normal.JPG"/>
    <hyperlink ref="V88" r:id="rId230" display="http://pbs.twimg.com/profile_images/76951341/Vadim_R2_normal.JPG"/>
    <hyperlink ref="V89" r:id="rId231" display="http://pbs.twimg.com/profile_images/3377189402/f8ec85c95cb9cd18b07be0a41b80c661_normal.jpeg"/>
    <hyperlink ref="V90" r:id="rId232" display="http://pbs.twimg.com/profile_images/787033115/Greg_Lythe_normal.JPG"/>
    <hyperlink ref="V91" r:id="rId233" display="http://pbs.twimg.com/profile_images/378800000451505954/e5588fd34207fe546f41a6894d9d0b1b_normal.jpeg"/>
    <hyperlink ref="V92" r:id="rId234" display="http://abs.twimg.com/sticky/default_profile_images/default_profile_normal.png"/>
    <hyperlink ref="V93" r:id="rId235" display="http://pbs.twimg.com/profile_images/1194229619861446656/sJCpDOJu_normal.jpg"/>
    <hyperlink ref="V94" r:id="rId236" display="http://pbs.twimg.com/profile_images/1136397502209413120/JCJ2ae6r_normal.png"/>
    <hyperlink ref="V95" r:id="rId237" display="http://pbs.twimg.com/profile_images/1177294926557503488/pOBxxwbO_normal.jpg"/>
    <hyperlink ref="V96" r:id="rId238" display="http://pbs.twimg.com/profile_images/1088530927641333762/-4pYXwZb_normal.jpg"/>
    <hyperlink ref="V97" r:id="rId239" display="http://pbs.twimg.com/profile_images/1088530927641333762/-4pYXwZb_normal.jpg"/>
    <hyperlink ref="V98" r:id="rId240" display="http://abs.twimg.com/sticky/default_profile_images/default_profile_normal.png"/>
    <hyperlink ref="V99" r:id="rId241" display="http://pbs.twimg.com/profile_images/835797075849728000/MZCfWah2_normal.jpg"/>
    <hyperlink ref="V100" r:id="rId242" display="http://pbs.twimg.com/profile_images/909842743664320512/42iQu0q6_normal.jpg"/>
    <hyperlink ref="V101" r:id="rId243" display="http://pbs.twimg.com/profile_images/838445322561019904/bRIHgDlE_normal.jpg"/>
    <hyperlink ref="V102" r:id="rId244" display="http://pbs.twimg.com/profile_images/838283087880552452/vNepjmdP_normal.jpg"/>
    <hyperlink ref="V103" r:id="rId245" display="http://pbs.twimg.com/profile_images/1164859283734978561/lygb59nu_normal.jpg"/>
    <hyperlink ref="V104" r:id="rId246" display="http://pbs.twimg.com/profile_images/1082491334932529152/Um1_0O8e_normal.jpg"/>
    <hyperlink ref="V105" r:id="rId247" display="http://pbs.twimg.com/profile_images/1172426163513221120/4-8efgj9_normal.jpg"/>
    <hyperlink ref="V106" r:id="rId248" display="http://pbs.twimg.com/profile_images/1182246310935547905/WG1111Yq_normal.jpg"/>
    <hyperlink ref="V107" r:id="rId249" display="http://pbs.twimg.com/profile_images/1155041123162656768/D6pn1E3a_normal.png"/>
    <hyperlink ref="V108" r:id="rId250" display="http://pbs.twimg.com/profile_images/612606663728734208/AAvBl6v4_normal.jpg"/>
    <hyperlink ref="V109" r:id="rId251" display="http://pbs.twimg.com/profile_images/482107662876696576/mjMotXj6_normal.jpeg"/>
    <hyperlink ref="V110" r:id="rId252" display="http://pbs.twimg.com/profile_images/1146772070547841024/u1aKb70M_normal.jpg"/>
    <hyperlink ref="V111" r:id="rId253" display="http://pbs.twimg.com/profile_images/601875310242435072/xxeoJbSA_normal.png"/>
    <hyperlink ref="V112" r:id="rId254" display="http://pbs.twimg.com/profile_images/729735853/DSC_0368-2_normal.jpg"/>
    <hyperlink ref="V113" r:id="rId255" display="http://pbs.twimg.com/profile_images/983407105154666496/c-xbloOg_normal.jpg"/>
    <hyperlink ref="V114" r:id="rId256" display="http://pbs.twimg.com/profile_images/556224885286903808/xr6UxP2D_normal.jpeg"/>
    <hyperlink ref="V115" r:id="rId257" display="http://pbs.twimg.com/profile_images/983407105154666496/c-xbloOg_normal.jpg"/>
    <hyperlink ref="V116" r:id="rId258" display="https://pbs.twimg.com/tweet_video_thumb/EJQvDQLUwAI4bUo.jpg"/>
    <hyperlink ref="V117" r:id="rId259" display="https://pbs.twimg.com/tweet_video_thumb/EInUh5-X0AABgV-.jpg"/>
    <hyperlink ref="V118" r:id="rId260" display="http://pbs.twimg.com/profile_images/983407105154666496/c-xbloOg_normal.jpg"/>
    <hyperlink ref="V119" r:id="rId261" display="http://pbs.twimg.com/profile_images/983407105154666496/c-xbloOg_normal.jpg"/>
    <hyperlink ref="V120" r:id="rId262" display="http://pbs.twimg.com/profile_images/983407105154666496/c-xbloOg_normal.jpg"/>
    <hyperlink ref="V121" r:id="rId263" display="http://pbs.twimg.com/profile_images/999564784583327745/-sEfyzbl_normal.jpg"/>
    <hyperlink ref="V122" r:id="rId264" display="https://pbs.twimg.com/media/EJPRwtaXsAAqhwD.jpg"/>
    <hyperlink ref="V123" r:id="rId265" display="http://pbs.twimg.com/profile_images/794158731974025216/4IW7YCmQ_normal.jpg"/>
    <hyperlink ref="V124" r:id="rId266" display="http://pbs.twimg.com/profile_images/378800000041079129/efde58289d4b89c03b51bf6ba9cb699b_normal.jpeg"/>
    <hyperlink ref="V125" r:id="rId267" display="http://pbs.twimg.com/profile_images/1148256355230334976/HkXQTZuh_normal.jpg"/>
    <hyperlink ref="V126" r:id="rId268" display="http://pbs.twimg.com/profile_images/2536794044/15bq1aazgumo4x5w12kg_normal.png"/>
    <hyperlink ref="V127" r:id="rId269" display="http://pbs.twimg.com/profile_images/904811017011593221/88QMaScD_normal.jpg"/>
    <hyperlink ref="V128" r:id="rId270" display="http://pbs.twimg.com/profile_images/1111263393321832448/b6V0uzsk_normal.png"/>
    <hyperlink ref="V129" r:id="rId271" display="http://pbs.twimg.com/profile_images/475667084420997120/8bGYasMD_normal.jpeg"/>
    <hyperlink ref="V130" r:id="rId272" display="http://pbs.twimg.com/profile_images/1151292746780631041/51H5wtwz_normal.jpg"/>
    <hyperlink ref="V131" r:id="rId273" display="http://pbs.twimg.com/profile_images/1059875319589392384/Ut7osLKB_normal.jpg"/>
    <hyperlink ref="V132" r:id="rId274" display="http://pbs.twimg.com/profile_images/567593968960303104/XK_TbvZr_normal.jpeg"/>
    <hyperlink ref="V133" r:id="rId275" display="http://pbs.twimg.com/profile_images/378800000625050462/4f865e04f2956e4219a274ab5697d76f_normal.jpeg"/>
    <hyperlink ref="V134" r:id="rId276" display="http://pbs.twimg.com/profile_images/678087152001880064/O4Eb3Xwv_normal.jpg"/>
    <hyperlink ref="V135" r:id="rId277" display="http://pbs.twimg.com/profile_images/752114153414807552/FdY0ACby_normal.jpg"/>
    <hyperlink ref="V136" r:id="rId278" display="http://pbs.twimg.com/profile_images/471445382644629504/cvNMmpSY_normal.jpeg"/>
    <hyperlink ref="V137" r:id="rId279" display="http://pbs.twimg.com/profile_images/1190274018181554177/3SUYWIaX_normal.jpg"/>
    <hyperlink ref="V138" r:id="rId280" display="http://pbs.twimg.com/profile_images/1051614837782896641/Yi1SK46L_normal.jpg"/>
    <hyperlink ref="V139" r:id="rId281" display="http://pbs.twimg.com/profile_images/1170379401256558592/W8fIg4uF_normal.png"/>
    <hyperlink ref="V140" r:id="rId282" display="http://pbs.twimg.com/profile_images/1107598485908393984/RvbVNfSO_normal.png"/>
    <hyperlink ref="V141" r:id="rId283" display="http://pbs.twimg.com/profile_images/943703040049209344/vUjv28w3_normal.jpg"/>
    <hyperlink ref="V142" r:id="rId284" display="http://pbs.twimg.com/profile_images/1078074887883808768/tod-EQkq_normal.jpg"/>
    <hyperlink ref="V143" r:id="rId285" display="http://pbs.twimg.com/profile_images/1153523083522629634/DaNAEXRc_normal.jpg"/>
    <hyperlink ref="V144" r:id="rId286" display="http://pbs.twimg.com/profile_images/943133677076152320/i72ojDiu_normal.jpg"/>
    <hyperlink ref="V145" r:id="rId287" display="http://abs.twimg.com/sticky/default_profile_images/default_profile_normal.png"/>
    <hyperlink ref="V146" r:id="rId288" display="http://abs.twimg.com/sticky/default_profile_images/default_profile_normal.png"/>
    <hyperlink ref="V147" r:id="rId289" display="http://pbs.twimg.com/profile_images/857078570493124611/StVhF40h_normal.jpg"/>
    <hyperlink ref="V148" r:id="rId290" display="http://pbs.twimg.com/profile_images/554670897592668162/gWNbcs9q_normal.png"/>
    <hyperlink ref="V149" r:id="rId291" display="http://pbs.twimg.com/profile_images/1105099322566283270/ZGIvXpdw_normal.jpg"/>
    <hyperlink ref="V150" r:id="rId292" display="http://pbs.twimg.com/profile_images/1109867088171159552/IO_8Gw8B_normal.png"/>
    <hyperlink ref="V151" r:id="rId293" display="http://pbs.twimg.com/profile_images/2174466412/smile_normal.gif"/>
    <hyperlink ref="V152" r:id="rId294" display="http://pbs.twimg.com/profile_images/1178563560860815360/Fq-M9HVi_normal.jpg"/>
    <hyperlink ref="V153" r:id="rId295" display="http://pbs.twimg.com/profile_images/1120794435330039808/WO2Ae9TS_normal.png"/>
    <hyperlink ref="V154" r:id="rId296" display="http://pbs.twimg.com/profile_images/1089000623541026821/eHBfK5oG_normal.jpg"/>
    <hyperlink ref="V155" r:id="rId297" display="http://pbs.twimg.com/profile_images/1193602026783019010/6IjE9S0o_normal.jpg"/>
    <hyperlink ref="V156" r:id="rId298" display="http://pbs.twimg.com/profile_images/1193602026783019010/6IjE9S0o_normal.jpg"/>
    <hyperlink ref="V157" r:id="rId299" display="http://pbs.twimg.com/profile_images/852340206346817538/NAi6zmAO_normal.jpg"/>
    <hyperlink ref="V158" r:id="rId300" display="http://pbs.twimg.com/profile_images/720369568183672837/TUmGzAb-_normal.jpg"/>
    <hyperlink ref="V159" r:id="rId301" display="http://pbs.twimg.com/profile_images/1193584790009794560/eL0U5QU4_normal.jpg"/>
    <hyperlink ref="V160" r:id="rId302" display="http://pbs.twimg.com/profile_images/510932930588205057/ZAvIrLiJ_normal.jpeg"/>
    <hyperlink ref="V161" r:id="rId303" display="http://pbs.twimg.com/profile_images/1009515001877618688/hyJp5Zmc_normal.jpg"/>
    <hyperlink ref="V162" r:id="rId304" display="https://pbs.twimg.com/media/EI8MLvGWoAE3ysb.jpg"/>
    <hyperlink ref="V163" r:id="rId305" display="https://pbs.twimg.com/media/EI8N_VQWwAEBplb.jpg"/>
    <hyperlink ref="V164" r:id="rId306" display="https://pbs.twimg.com/media/EI85naJXUAA3Ftm.jpg"/>
    <hyperlink ref="V165" r:id="rId307" display="https://pbs.twimg.com/media/EJAjMkiXsAAQ4b3.jpg"/>
    <hyperlink ref="V166" r:id="rId308" display="https://pbs.twimg.com/media/EJC3XwQXkAECnfM.jpg"/>
    <hyperlink ref="V167" r:id="rId309" display="https://pbs.twimg.com/media/EJQAiHbXUAEatHE.jpg"/>
    <hyperlink ref="V168" r:id="rId310" display="https://pbs.twimg.com/media/EJXKMtjXkAIy_CV.jpg"/>
    <hyperlink ref="V169" r:id="rId311" display="http://pbs.twimg.com/profile_images/1145444189347504128/viu4lE1O_normal.jpg"/>
    <hyperlink ref="V170" r:id="rId312" display="http://pbs.twimg.com/profile_images/1069589336901869568/7TbmdS2Z_normal.jpg"/>
    <hyperlink ref="V171" r:id="rId313" display="http://pbs.twimg.com/profile_images/1056669840201502721/pJQwkFaD_normal.jpg"/>
    <hyperlink ref="V172" r:id="rId314" display="http://pbs.twimg.com/profile_images/613272063076384768/x95L_icU_normal.jpg"/>
    <hyperlink ref="V173" r:id="rId315" display="http://pbs.twimg.com/profile_images/1184420162537230336/SfmFCMaf_normal.jpg"/>
    <hyperlink ref="V174" r:id="rId316" display="http://pbs.twimg.com/profile_images/635193611735334912/Y3ZOMLnA_normal.jpg"/>
    <hyperlink ref="V175" r:id="rId317" display="https://pbs.twimg.com/media/EJa-cRLW4AAODVs.jpg"/>
    <hyperlink ref="V176" r:id="rId318" display="http://pbs.twimg.com/profile_images/1011676653808996352/LaNm2o9K_normal.jpg"/>
    <hyperlink ref="V177" r:id="rId319" display="http://pbs.twimg.com/profile_images/1193029294718472193/QSqShwuw_normal.jpg"/>
    <hyperlink ref="V178" r:id="rId320" display="http://pbs.twimg.com/profile_images/1089150084179095552/HoPp2caD_normal.jpg"/>
    <hyperlink ref="V179" r:id="rId321" display="http://pbs.twimg.com/profile_images/965877996145070081/wclzMLny_normal.jpg"/>
    <hyperlink ref="V180" r:id="rId322" display="http://pbs.twimg.com/profile_images/1023627281867124736/AEcJQysW_normal.jpg"/>
    <hyperlink ref="V181" r:id="rId323" display="http://abs.twimg.com/sticky/default_profile_images/default_profile_normal.png"/>
    <hyperlink ref="V182" r:id="rId324" display="http://pbs.twimg.com/profile_images/714441830163734528/D-2QM8eP_normal.jpg"/>
    <hyperlink ref="V183" r:id="rId325" display="http://pbs.twimg.com/profile_images/451897623549444097/YiJrppWQ_normal.png"/>
    <hyperlink ref="V184" r:id="rId326" display="http://pbs.twimg.com/profile_images/1155540911276773376/pL13ginP_normal.jpg"/>
    <hyperlink ref="V185" r:id="rId327" display="http://pbs.twimg.com/profile_images/1038342567190908928/DSTe9xGE_normal.jpg"/>
    <hyperlink ref="V186" r:id="rId328" display="http://pbs.twimg.com/profile_images/3190314347/18b2c12c480815aa9dbba15600a156a2_normal.jpeg"/>
    <hyperlink ref="V187" r:id="rId329" display="http://pbs.twimg.com/profile_images/997494967433019392/-8b70LRF_normal.jpg"/>
    <hyperlink ref="V188" r:id="rId330" display="http://pbs.twimg.com/profile_images/1182482929521266688/ailY-JzV_normal.jpg"/>
    <hyperlink ref="V189" r:id="rId331" display="http://abs.twimg.com/sticky/default_profile_images/default_profile_normal.png"/>
    <hyperlink ref="V190" r:id="rId332" display="http://pbs.twimg.com/profile_images/496343802915737600/EOMHstqn_normal.jpeg"/>
    <hyperlink ref="V191" r:id="rId333" display="http://pbs.twimg.com/profile_images/493545401597698049/gMiPEgyC_normal.jpeg"/>
    <hyperlink ref="V192" r:id="rId334" display="http://pbs.twimg.com/profile_images/853603053596889088/UVATBrxa_normal.jpg"/>
    <hyperlink ref="V193" r:id="rId335" display="http://pbs.twimg.com/profile_images/1092535571921231874/bZ3Th86L_normal.jpg"/>
    <hyperlink ref="V194" r:id="rId336" display="http://pbs.twimg.com/profile_images/1177493413731586048/B4i73iz1_normal.jpg"/>
    <hyperlink ref="V195" r:id="rId337" display="http://pbs.twimg.com/profile_images/604498364403748864/FycZCRn3_normal.jpg"/>
    <hyperlink ref="V196" r:id="rId338" display="http://pbs.twimg.com/profile_images/897565806439133184/1-y4wT-t_normal.jpg"/>
    <hyperlink ref="V197" r:id="rId339" display="http://abs.twimg.com/sticky/default_profile_images/default_profile_normal.png"/>
    <hyperlink ref="V198" r:id="rId340" display="http://pbs.twimg.com/profile_images/1090766146926792704/r4xVBGa6_normal.jpg"/>
    <hyperlink ref="V199" r:id="rId341" display="http://pbs.twimg.com/profile_images/1165077171938852864/3gP9Fwn__normal.jpg"/>
    <hyperlink ref="V200" r:id="rId342" display="http://pbs.twimg.com/profile_images/845433957902667777/v278zpoQ_normal.jpg"/>
    <hyperlink ref="V201" r:id="rId343" display="http://pbs.twimg.com/profile_images/1170923741313818624/rVzA5k3P_normal.jpg"/>
    <hyperlink ref="V202" r:id="rId344" display="http://pbs.twimg.com/profile_images/458155596013793280/ilM44TjW_normal.jpeg"/>
    <hyperlink ref="V203" r:id="rId345" display="http://pbs.twimg.com/profile_images/1110748959742590978/J0u5Upvx_normal.png"/>
    <hyperlink ref="V204" r:id="rId346" display="http://pbs.twimg.com/profile_images/1195346599809110017/jA8eqVe5_normal.jpg"/>
    <hyperlink ref="V205" r:id="rId347" display="http://pbs.twimg.com/profile_images/1167940472465063938/31bJqrhW_normal.jpg"/>
    <hyperlink ref="V206" r:id="rId348" display="http://abs.twimg.com/sticky/default_profile_images/default_profile_normal.png"/>
    <hyperlink ref="V207" r:id="rId349" display="http://pbs.twimg.com/profile_images/1180362012741623808/osUm_-Nb_normal.jpg"/>
    <hyperlink ref="V208" r:id="rId350" display="http://pbs.twimg.com/profile_images/1173780788619313152/EdN4bOjk_normal.jpg"/>
    <hyperlink ref="V209" r:id="rId351" display="http://pbs.twimg.com/profile_images/993538628008792064/iFhCY6sc_normal.jpg"/>
    <hyperlink ref="V210" r:id="rId352" display="http://pbs.twimg.com/profile_images/1191875304698109952/6xtngQEI_normal.jpg"/>
    <hyperlink ref="V211" r:id="rId353" display="https://pbs.twimg.com/media/EIxTwg2WoAAGO7O.jpg"/>
    <hyperlink ref="V212" r:id="rId354" display="http://pbs.twimg.com/profile_images/1157008205421129730/zUC6lOlS_normal.jpg"/>
    <hyperlink ref="V213" r:id="rId355" display="http://pbs.twimg.com/profile_images/997014696195637250/sx_-YodJ_normal.jpg"/>
    <hyperlink ref="V214" r:id="rId356" display="http://pbs.twimg.com/profile_images/781591522357772292/uwqDLr2w_normal.jpg"/>
    <hyperlink ref="V215" r:id="rId357" display="http://abs.twimg.com/sticky/default_profile_images/default_profile_normal.png"/>
    <hyperlink ref="V216" r:id="rId358" display="http://pbs.twimg.com/profile_images/1009702694649520128/Gz0u-4kJ_normal.jpg"/>
    <hyperlink ref="V217" r:id="rId359" display="http://pbs.twimg.com/profile_images/974379800130285568/fBrcpuy4_normal.jpg"/>
    <hyperlink ref="V218" r:id="rId360" display="http://pbs.twimg.com/profile_images/788983696665698304/7ky6DxuM_normal.jpg"/>
    <hyperlink ref="V219" r:id="rId361" display="http://pbs.twimg.com/profile_images/378800000742943236/e3aecdcfb9ae468a7aa5fdf45582e6a0_normal.jpeg"/>
    <hyperlink ref="V220" r:id="rId362" display="http://pbs.twimg.com/profile_images/378800000742943236/e3aecdcfb9ae468a7aa5fdf45582e6a0_normal.jpeg"/>
    <hyperlink ref="V221" r:id="rId363" display="https://pbs.twimg.com/media/EItUbSzXsAgousA.png"/>
    <hyperlink ref="V222" r:id="rId364" display="http://pbs.twimg.com/profile_images/378800000742943236/e3aecdcfb9ae468a7aa5fdf45582e6a0_normal.jpeg"/>
    <hyperlink ref="V223" r:id="rId365" display="http://pbs.twimg.com/profile_images/378800000742943236/e3aecdcfb9ae468a7aa5fdf45582e6a0_normal.jpeg"/>
    <hyperlink ref="V224" r:id="rId366" display="http://pbs.twimg.com/profile_images/378800000742943236/e3aecdcfb9ae468a7aa5fdf45582e6a0_normal.jpeg"/>
    <hyperlink ref="V225" r:id="rId367" display="https://pbs.twimg.com/media/EJbXif8X0AICfkS.jpg"/>
    <hyperlink ref="V226" r:id="rId368" display="http://pbs.twimg.com/profile_images/378800000742943236/e3aecdcfb9ae468a7aa5fdf45582e6a0_normal.jpeg"/>
    <hyperlink ref="V227" r:id="rId369" display="http://pbs.twimg.com/profile_images/1152853543176425472/AjBl65Bd_normal.jpg"/>
    <hyperlink ref="V228" r:id="rId370" display="http://pbs.twimg.com/profile_images/1079506765404884992/FcvbVkWj_normal.jpg"/>
    <hyperlink ref="V229" r:id="rId371" display="http://pbs.twimg.com/profile_images/965235132712992768/jHii_OPS_normal.jpg"/>
    <hyperlink ref="V230" r:id="rId372" display="http://pbs.twimg.com/profile_images/1133689567347785728/hLI-CKuj_normal.jpg"/>
    <hyperlink ref="V231" r:id="rId373" display="https://pbs.twimg.com/media/EJbyXNBXUAEaJrY.jpg"/>
    <hyperlink ref="V232" r:id="rId374" display="http://pbs.twimg.com/profile_images/1173988830199865344/iV64QrTj_normal.jpg"/>
    <hyperlink ref="V233" r:id="rId375" display="https://pbs.twimg.com/media/EI2WqTeXkAAaYUl.jpg"/>
    <hyperlink ref="V234" r:id="rId376" display="http://pbs.twimg.com/profile_images/1098649312689618944/nG-PezK3_normal.png"/>
    <hyperlink ref="V235" r:id="rId377" display="http://pbs.twimg.com/profile_images/1192420282226692096/3p-DfdGS_normal.jpg"/>
    <hyperlink ref="V236" r:id="rId378" display="http://pbs.twimg.com/profile_images/1192420282226692096/3p-DfdGS_normal.jpg"/>
    <hyperlink ref="V237" r:id="rId379" display="http://pbs.twimg.com/profile_images/822388596778926080/AjElV3E-_normal.jpg"/>
    <hyperlink ref="V238" r:id="rId380" display="http://pbs.twimg.com/profile_images/1178558270824304640/ACd87g8j_normal.png"/>
    <hyperlink ref="V239" r:id="rId381" display="http://pbs.twimg.com/profile_images/844216557668651008/iNn0rWN6_normal.jpg"/>
    <hyperlink ref="V240" r:id="rId382" display="http://abs.twimg.com/sticky/default_profile_images/default_profile_normal.png"/>
    <hyperlink ref="V241" r:id="rId383" display="https://pbs.twimg.com/media/EJezqhhWsAEdS4r.png"/>
    <hyperlink ref="V242" r:id="rId384" display="https://pbs.twimg.com/media/EJbS7dDWsAAV39n.jpg"/>
    <hyperlink ref="V243" r:id="rId385" display="http://pbs.twimg.com/profile_images/820988813292011521/Bw9TfjiW_normal.jpg"/>
    <hyperlink ref="V244" r:id="rId386" display="http://pbs.twimg.com/profile_images/884672543780519937/V1A9oV4E_normal.jpg"/>
    <hyperlink ref="V245" r:id="rId387" display="https://pbs.twimg.com/media/EI3TR1hXsAAVqk1.jpg"/>
    <hyperlink ref="V246" r:id="rId388" display="http://pbs.twimg.com/profile_images/884672543780519937/V1A9oV4E_normal.jpg"/>
    <hyperlink ref="V247" r:id="rId389" display="http://pbs.twimg.com/profile_images/820988813292011521/Bw9TfjiW_normal.jpg"/>
    <hyperlink ref="V248" r:id="rId390" display="http://pbs.twimg.com/profile_images/1190164881967857664/-QqOdOmK_normal.jpg"/>
    <hyperlink ref="V249" r:id="rId391" display="https://pbs.twimg.com/ext_tw_video_thumb/1194779957786005504/pu/img/RDFQlYdQefjNLx7S.jpg"/>
    <hyperlink ref="V250" r:id="rId392" display="https://pbs.twimg.com/tweet_video_thumb/EJdYrXdXsAApoym.jpg"/>
    <hyperlink ref="V251" r:id="rId393" display="http://pbs.twimg.com/profile_images/1190164881967857664/-QqOdOmK_normal.jpg"/>
    <hyperlink ref="V252" r:id="rId394" display="http://pbs.twimg.com/profile_images/1190164881967857664/-QqOdOmK_normal.jpg"/>
    <hyperlink ref="V253" r:id="rId395" display="https://pbs.twimg.com/tweet_video_thumb/EJeN9XNXUAA8bmZ.jpg"/>
    <hyperlink ref="V254" r:id="rId396" display="http://pbs.twimg.com/profile_images/1190164881967857664/-QqOdOmK_normal.jpg"/>
    <hyperlink ref="V255" r:id="rId397" display="https://pbs.twimg.com/tweet_video_thumb/EJe0XYQXkAAIJM_.jpg"/>
    <hyperlink ref="V256" r:id="rId398" display="http://pbs.twimg.com/profile_images/1190164881967857664/-QqOdOmK_normal.jpg"/>
    <hyperlink ref="V257" r:id="rId399" display="http://pbs.twimg.com/profile_images/776692731833905153/2AQmiscn_normal.jpg"/>
    <hyperlink ref="V258" r:id="rId400" display="http://pbs.twimg.com/profile_images/1013928329114681345/37f08RGf_normal.jpg"/>
    <hyperlink ref="V259" r:id="rId401" display="http://pbs.twimg.com/profile_images/1177332252012875776/POeU6Gk8_normal.jpg"/>
    <hyperlink ref="V260" r:id="rId402" display="http://pbs.twimg.com/profile_images/1192746861783728128/OUQOUnlT_normal.png"/>
    <hyperlink ref="V261" r:id="rId403" display="http://pbs.twimg.com/profile_images/773957337589567488/AtIjt8aC_normal.jpg"/>
    <hyperlink ref="V262" r:id="rId404" display="http://pbs.twimg.com/profile_images/1058646830777536512/5IZ5V59G_normal.jpg"/>
    <hyperlink ref="V263" r:id="rId405" display="https://pbs.twimg.com/media/EJcHja-XYAMN1Hw.jpg"/>
    <hyperlink ref="V264" r:id="rId406" display="http://pbs.twimg.com/profile_images/1044989581983010817/MT5fAD2y_normal.jpg"/>
    <hyperlink ref="V265" r:id="rId407" display="http://pbs.twimg.com/profile_images/650169730750287872/uFysftr6_normal.jpg"/>
    <hyperlink ref="V266" r:id="rId408" display="http://pbs.twimg.com/profile_images/850819601906753537/CdoLJuMG_normal.jpg"/>
    <hyperlink ref="V267" r:id="rId409" display="http://pbs.twimg.com/profile_images/1189721203805753345/qDcBw7-D_normal.png"/>
    <hyperlink ref="V268" r:id="rId410" display="http://pbs.twimg.com/profile_images/560185413302628354/LjZDo2bv_normal.png"/>
    <hyperlink ref="V269" r:id="rId411" display="http://pbs.twimg.com/profile_images/897164254272405507/ll_7EvI7_normal.jpg"/>
    <hyperlink ref="V270" r:id="rId412" display="http://pbs.twimg.com/profile_images/1194258105246343169/WHZZEkQX_normal.jpg"/>
    <hyperlink ref="V271" r:id="rId413" display="http://pbs.twimg.com/profile_images/1176729167418843137/d7p1gwXc_normal.jpg"/>
    <hyperlink ref="V272" r:id="rId414" display="http://pbs.twimg.com/profile_images/1176729167418843137/d7p1gwXc_normal.jpg"/>
    <hyperlink ref="V273" r:id="rId415" display="http://pbs.twimg.com/profile_images/1076433065524776960/5VdbhMev_normal.jpg"/>
    <hyperlink ref="V274" r:id="rId416" display="http://pbs.twimg.com/profile_images/1129398230721155072/aN7-EC65_normal.jpg"/>
    <hyperlink ref="V275" r:id="rId417" display="https://pbs.twimg.com/media/EJXIpb2XsAQDzEE.jpg"/>
    <hyperlink ref="V276" r:id="rId418" display="http://pbs.twimg.com/profile_images/628240315007270912/54xjb9dM_normal.jpg"/>
    <hyperlink ref="V277" r:id="rId419" display="https://pbs.twimg.com/media/EJhuD5RU0AA3e91.jpg"/>
    <hyperlink ref="V278" r:id="rId420" display="http://pbs.twimg.com/profile_images/917485674730835968/CTdY13CA_normal.jpg"/>
    <hyperlink ref="V279" r:id="rId421" display="http://pbs.twimg.com/profile_images/1191730609460252672/pBoDjhY7_normal.jpg"/>
    <hyperlink ref="V280" r:id="rId422" display="http://pbs.twimg.com/profile_images/1184420162537230336/SfmFCMaf_normal.jpg"/>
    <hyperlink ref="V281" r:id="rId423" display="http://pbs.twimg.com/profile_images/1184420162537230336/SfmFCMaf_normal.jpg"/>
    <hyperlink ref="V282" r:id="rId424" display="http://pbs.twimg.com/profile_images/1184420162537230336/SfmFCMaf_normal.jpg"/>
    <hyperlink ref="V283" r:id="rId425" display="http://pbs.twimg.com/profile_images/1184420162537230336/SfmFCMaf_normal.jpg"/>
    <hyperlink ref="V284" r:id="rId426" display="http://pbs.twimg.com/profile_images/1186035474479173632/yfNmcvzH_normal.jpg"/>
    <hyperlink ref="V285" r:id="rId427" display="http://pbs.twimg.com/profile_images/1187879914294435840/dhxopquZ_normal.jpg"/>
    <hyperlink ref="V286" r:id="rId428" display="http://pbs.twimg.com/profile_images/930521890220838912/9JmnQxXF_normal.jpg"/>
    <hyperlink ref="V287" r:id="rId429" display="http://pbs.twimg.com/profile_images/1120511029966929921/qyHCqCKO_normal.png"/>
    <hyperlink ref="V288" r:id="rId430" display="http://pbs.twimg.com/profile_images/1120511029966929921/qyHCqCKO_normal.png"/>
    <hyperlink ref="V289" r:id="rId431" display="http://pbs.twimg.com/profile_images/1120511029966929921/qyHCqCKO_normal.png"/>
    <hyperlink ref="V290" r:id="rId432" display="https://pbs.twimg.com/media/EJiWBa6XsAA5vuq.jpg"/>
    <hyperlink ref="V291" r:id="rId433" display="http://pbs.twimg.com/profile_images/685638856473849856/T5YFcqR4_normal.jpg"/>
    <hyperlink ref="V292" r:id="rId434" display="http://pbs.twimg.com/profile_images/435538567792586752/CcX8p09G_normal.jpeg"/>
    <hyperlink ref="V293" r:id="rId435" display="https://pbs.twimg.com/media/EJcAwt0XUAAja4p.png"/>
    <hyperlink ref="V294" r:id="rId436" display="https://pbs.twimg.com/media/EJlR3q-W4AQiXtA.png"/>
    <hyperlink ref="V295" r:id="rId437" display="http://pbs.twimg.com/profile_images/1089569620141387777/Kd5f_VXM_normal.jpg"/>
    <hyperlink ref="V296" r:id="rId438" display="https://pbs.twimg.com/media/EJmbpBKXUAY-496.jpg"/>
    <hyperlink ref="V297" r:id="rId439" display="http://pbs.twimg.com/profile_images/828776587021553664/HaCFStnH_normal.jpg"/>
    <hyperlink ref="V298" r:id="rId440" display="https://pbs.twimg.com/media/EIsP9sxX0AERdse.jpg"/>
    <hyperlink ref="V299" r:id="rId441" display="http://pbs.twimg.com/profile_images/943464893495246848/KIFK3gWI_normal.jpg"/>
    <hyperlink ref="V300" r:id="rId442" display="http://pbs.twimg.com/profile_images/1177332252012875776/POeU6Gk8_normal.jpg"/>
    <hyperlink ref="V301" r:id="rId443" display="http://pbs.twimg.com/profile_images/1029818823640264705/8tWZ4S8V_normal.jpg"/>
    <hyperlink ref="V302" r:id="rId444" display="http://pbs.twimg.com/profile_images/943464893495246848/KIFK3gWI_normal.jpg"/>
    <hyperlink ref="V303" r:id="rId445" display="https://pbs.twimg.com/media/EJUynOOWkAAbgdL.jpg"/>
    <hyperlink ref="V304" r:id="rId446" display="https://pbs.twimg.com/media/EJm93ZQWsAYY01t.jpg"/>
    <hyperlink ref="V305" r:id="rId447" display="https://pbs.twimg.com/media/EJnHQo7X0AAGg3N.jpg"/>
    <hyperlink ref="V306" r:id="rId448" display="http://pbs.twimg.com/profile_images/1194743757071093767/wG_xT6zW_normal.jpg"/>
    <hyperlink ref="V307" r:id="rId449" display="http://pbs.twimg.com/profile_images/1194743757071093767/wG_xT6zW_normal.jpg"/>
    <hyperlink ref="V308" r:id="rId450" display="https://pbs.twimg.com/media/EJpHDntXsAMjDsU.jpg"/>
    <hyperlink ref="V309" r:id="rId451" display="https://pbs.twimg.com/media/EJUggNKXkAEhZR1.jpg"/>
    <hyperlink ref="V310" r:id="rId452" display="http://pbs.twimg.com/profile_images/1159145779879133185/m84sOC_Z_normal.jpg"/>
    <hyperlink ref="V311" r:id="rId453" display="http://pbs.twimg.com/profile_images/929639611667644416/wjDspV65_normal.jpg"/>
    <hyperlink ref="V312" r:id="rId454" display="http://pbs.twimg.com/profile_images/934273769484402688/aDnKCw3s_normal.jpg"/>
    <hyperlink ref="X3" r:id="rId455" display="https://twitter.com/#!/territhompson80/status/1191526509363826689"/>
    <hyperlink ref="X4" r:id="rId456" display="https://twitter.com/#!/investinglegend/status/1191527936773574656"/>
    <hyperlink ref="X5" r:id="rId457" display="https://twitter.com/#!/deplorablegop13/status/1191550107964997633"/>
    <hyperlink ref="X6" r:id="rId458" display="https://twitter.com/#!/gfi_himmelreich/status/1191601645135773696"/>
    <hyperlink ref="X7" r:id="rId459" display="https://twitter.com/#!/nothingbutdreek/status/1191624021026230272"/>
    <hyperlink ref="X8" r:id="rId460" display="https://twitter.com/#!/fatih_solen/status/1191633009687977984"/>
    <hyperlink ref="X9" r:id="rId461" display="https://twitter.com/#!/rthegrate/status/1191682409294491649"/>
    <hyperlink ref="X10" r:id="rId462" display="https://twitter.com/#!/librariesval/status/1191719919521615873"/>
    <hyperlink ref="X11" r:id="rId463" display="https://twitter.com/#!/wactmac/status/1191721132535287813"/>
    <hyperlink ref="X12" r:id="rId464" display="https://twitter.com/#!/johntrendler/status/1191770176368173056"/>
    <hyperlink ref="X13" r:id="rId465" display="https://twitter.com/#!/annetteraveneau/status/1191799601348644865"/>
    <hyperlink ref="X14" r:id="rId466" display="https://twitter.com/#!/jennabossert/status/1191805232264536064"/>
    <hyperlink ref="X15" r:id="rId467" display="https://twitter.com/#!/naleo/status/1191799251849887747"/>
    <hyperlink ref="X16" r:id="rId468" display="https://twitter.com/#!/julicabrales/status/1191839366655696897"/>
    <hyperlink ref="X17" r:id="rId469" display="https://twitter.com/#!/fraudauditor/status/1191877031090364416"/>
    <hyperlink ref="X18" r:id="rId470" display="https://twitter.com/#!/gordonfbennett/status/1191874465291853824"/>
    <hyperlink ref="X19" r:id="rId471" display="https://twitter.com/#!/netminnow/status/1191881336635756545"/>
    <hyperlink ref="X20" r:id="rId472" display="https://twitter.com/#!/padakitty/status/1191905130536460289"/>
    <hyperlink ref="X21" r:id="rId473" display="https://twitter.com/#!/sam_perrin/status/1192019816451842050"/>
    <hyperlink ref="X22" r:id="rId474" display="https://twitter.com/#!/o_oweil/status/1191622165692604417"/>
    <hyperlink ref="X23" r:id="rId475" display="https://twitter.com/#!/o_oweil/status/1192022312675160064"/>
    <hyperlink ref="X24" r:id="rId476" display="https://twitter.com/#!/asystecdms/status/1192072739164708864"/>
    <hyperlink ref="X25" r:id="rId477" display="https://twitter.com/#!/kevinstan4d/status/1192064398807982083"/>
    <hyperlink ref="X26" r:id="rId478" display="https://twitter.com/#!/lightnessalways/status/1192092714726236160"/>
    <hyperlink ref="X27" r:id="rId479" display="https://twitter.com/#!/airdropster/status/1192113078537785345"/>
    <hyperlink ref="X28" r:id="rId480" display="https://twitter.com/#!/kboehlert/status/1192126061959499776"/>
    <hyperlink ref="X29" r:id="rId481" display="https://twitter.com/#!/senhanksanders/status/1192257962959679488"/>
    <hyperlink ref="X30" r:id="rId482" display="https://twitter.com/#!/nafs2016/status/1192274109482328064"/>
    <hyperlink ref="X31" r:id="rId483" display="https://twitter.com/#!/spidey2345/status/1192274229523369987"/>
    <hyperlink ref="X32" r:id="rId484" display="https://twitter.com/#!/trextrip/status/1191539262132563974"/>
    <hyperlink ref="X33" r:id="rId485" display="https://twitter.com/#!/trextrip/status/1192517795759689730"/>
    <hyperlink ref="X34" r:id="rId486" display="https://twitter.com/#!/hereshenry/status/1192527511655194625"/>
    <hyperlink ref="X35" r:id="rId487" display="https://twitter.com/#!/eglowrey/status/1192536255885664256"/>
    <hyperlink ref="X36" r:id="rId488" display="https://twitter.com/#!/pramod_rane/status/1192580001050181633"/>
    <hyperlink ref="X37" r:id="rId489" display="https://twitter.com/#!/gypsydennis/status/1192650567258005504"/>
    <hyperlink ref="X38" r:id="rId490" display="https://twitter.com/#!/nwgsdpdx/status/1192673182202777600"/>
    <hyperlink ref="X39" r:id="rId491" display="https://twitter.com/#!/mpoore/status/1192677952154157056"/>
    <hyperlink ref="X40" r:id="rId492" display="https://twitter.com/#!/llabuda/status/1192678781741174784"/>
    <hyperlink ref="X41" r:id="rId493" display="https://twitter.com/#!/akvirtualgeek/status/1192553417199120384"/>
    <hyperlink ref="X42" r:id="rId494" display="https://twitter.com/#!/akvirtualgeek/status/1192724428091613184"/>
    <hyperlink ref="X43" r:id="rId495" display="https://twitter.com/#!/ctopope/status/1192726465063899136"/>
    <hyperlink ref="X44" r:id="rId496" display="https://twitter.com/#!/afragop72/status/1192728583954935808"/>
    <hyperlink ref="X45" r:id="rId497" display="https://twitter.com/#!/jarhead_trader/status/1192754018638028800"/>
    <hyperlink ref="X46" r:id="rId498" display="https://twitter.com/#!/virtualhobbit/status/1192756934270578688"/>
    <hyperlink ref="X47" r:id="rId499" display="https://twitter.com/#!/anacoll_ucdm/status/1192872242998366208"/>
    <hyperlink ref="X48" r:id="rId500" display="https://twitter.com/#!/josieblawson/status/1192890397304844288"/>
    <hyperlink ref="X49" r:id="rId501" display="https://twitter.com/#!/arief9kb/status/1192900644538990592"/>
    <hyperlink ref="X50" r:id="rId502" display="https://twitter.com/#!/mechi6d2/status/1192932475074482177"/>
    <hyperlink ref="X51" r:id="rId503" display="https://twitter.com/#!/evinjildaz/status/1192760858419630080"/>
    <hyperlink ref="X52" r:id="rId504" display="https://twitter.com/#!/matthieudiscour/status/1192793284986507265"/>
    <hyperlink ref="X53" r:id="rId505" display="https://twitter.com/#!/franceandghana/status/1193076040098299905"/>
    <hyperlink ref="X54" r:id="rId506" display="https://twitter.com/#!/mbordlaurans/status/1193084301224665088"/>
    <hyperlink ref="X55" r:id="rId507" display="https://twitter.com/#!/ebrahimaldesouk/status/1193103269079457792"/>
    <hyperlink ref="X56" r:id="rId508" display="https://twitter.com/#!/eswar369/status/1193136575212736512"/>
    <hyperlink ref="X57" r:id="rId509" display="https://twitter.com/#!/kittitas_lwv/status/1193155168012886016"/>
    <hyperlink ref="X58" r:id="rId510" display="https://twitter.com/#!/gsoeldner/status/1188499131658059777"/>
    <hyperlink ref="X59" r:id="rId511" display="https://twitter.com/#!/gsoeldner/status/1193166456705421317"/>
    <hyperlink ref="X60" r:id="rId512" display="https://twitter.com/#!/jenssoeldner/status/1192943007659626496"/>
    <hyperlink ref="X61" r:id="rId513" display="https://twitter.com/#!/jenssoeldner/status/1193200369029046272"/>
    <hyperlink ref="X62" r:id="rId514" display="https://twitter.com/#!/cyclingsaoirse/status/1193242667599089664"/>
    <hyperlink ref="X63" r:id="rId515" display="https://twitter.com/#!/mryardbug/status/1193522438602215424"/>
    <hyperlink ref="X64" r:id="rId516" display="https://twitter.com/#!/deepak_vmware/status/1192901118814064640"/>
    <hyperlink ref="X65" r:id="rId517" display="https://twitter.com/#!/deepak_vmware/status/1193541872003584001"/>
    <hyperlink ref="X66" r:id="rId518" display="https://twitter.com/#!/santchiweb/status/1193542129890582532"/>
    <hyperlink ref="X67" r:id="rId519" display="https://twitter.com/#!/technicalvalues/status/861583574599913473"/>
    <hyperlink ref="X68" r:id="rId520" display="https://twitter.com/#!/garyflynnau/status/1193552421424902145"/>
    <hyperlink ref="X69" r:id="rId521" display="https://twitter.com/#!/luwagarluwagar/status/1193593388739833856"/>
    <hyperlink ref="X70" r:id="rId522" display="https://twitter.com/#!/marybethtrz710/status/1193634607519940609"/>
    <hyperlink ref="X71" r:id="rId523" display="https://twitter.com/#!/big_fos/status/1193582747543052288"/>
    <hyperlink ref="X72" r:id="rId524" display="https://twitter.com/#!/pat_greeneyes/status/1193662728256311296"/>
    <hyperlink ref="X73" r:id="rId525" display="https://twitter.com/#!/is4bestbusiness/status/1192688047437033472"/>
    <hyperlink ref="X74" r:id="rId526" display="https://twitter.com/#!/is4bestbusiness/status/1193762117532430336"/>
    <hyperlink ref="X75" r:id="rId527" display="https://twitter.com/#!/hakan61006184/status/1193793851057754112"/>
    <hyperlink ref="X76" r:id="rId528" display="https://twitter.com/#!/lowngsnake/status/1193805076923658241"/>
    <hyperlink ref="X77" r:id="rId529" display="https://twitter.com/#!/paulofreitas84/status/1193807830396145667"/>
    <hyperlink ref="X78" r:id="rId530" display="https://twitter.com/#!/binarytesting/status/1193809466233196545"/>
    <hyperlink ref="X79" r:id="rId531" display="https://twitter.com/#!/pssfairdrops/status/1193812829385691137"/>
    <hyperlink ref="X80" r:id="rId532" display="https://twitter.com/#!/satpal_satpal/status/1193833148154441728"/>
    <hyperlink ref="X81" r:id="rId533" display="https://twitter.com/#!/hashgoal_pool/status/1193880504610607104"/>
    <hyperlink ref="X82" r:id="rId534" display="https://twitter.com/#!/centralcrypto/status/1193881050985795584"/>
    <hyperlink ref="X83" r:id="rId535" display="https://twitter.com/#!/pravin_bhudiya/status/1193881370075918337"/>
    <hyperlink ref="X84" r:id="rId536" display="https://twitter.com/#!/geranqn/status/1193891216506675201"/>
    <hyperlink ref="X85" r:id="rId537" display="https://twitter.com/#!/cryptolady08/status/1193909717837312000"/>
    <hyperlink ref="X86" r:id="rId538" display="https://twitter.com/#!/dameliatus/status/1193939554266484736"/>
    <hyperlink ref="X87" r:id="rId539" display="https://twitter.com/#!/david4mktg/status/1194066335585554432"/>
    <hyperlink ref="X88" r:id="rId540" display="https://twitter.com/#!/david4mktg/status/1193215825500459009"/>
    <hyperlink ref="X89" r:id="rId541" display="https://twitter.com/#!/kamla_5abi/status/1194072328071610368"/>
    <hyperlink ref="X90" r:id="rId542" display="https://twitter.com/#!/greg_lythe/status/1194087974184660992"/>
    <hyperlink ref="X91" r:id="rId543" display="https://twitter.com/#!/mvkevinb/status/1194097303914733568"/>
    <hyperlink ref="X92" r:id="rId544" display="https://twitter.com/#!/cas_2050001283/status/1194135584782061568"/>
    <hyperlink ref="X93" r:id="rId545" display="https://twitter.com/#!/moneroarmy/status/1194176543049863168"/>
    <hyperlink ref="X94" r:id="rId546" display="https://twitter.com/#!/maxmasher/status/1194190622355316736"/>
    <hyperlink ref="X95" r:id="rId547" display="https://twitter.com/#!/lapartisane/status/1194218084543782914"/>
    <hyperlink ref="X96" r:id="rId548" display="https://twitter.com/#!/brandon39156690/status/1193804096555438080"/>
    <hyperlink ref="X97" r:id="rId549" display="https://twitter.com/#!/brandon39156690/status/1194287293386952709"/>
    <hyperlink ref="X98" r:id="rId550" display="https://twitter.com/#!/dieseljones2/status/1194287989905612801"/>
    <hyperlink ref="X99" r:id="rId551" display="https://twitter.com/#!/bitcoingupta/status/1194288813033562121"/>
    <hyperlink ref="X100" r:id="rId552" display="https://twitter.com/#!/bitcoin_publish/status/1194289390857719809"/>
    <hyperlink ref="X101" r:id="rId553" display="https://twitter.com/#!/bitcoinrey/status/1194294641438478337"/>
    <hyperlink ref="X102" r:id="rId554" display="https://twitter.com/#!/bitcoinlovers6/status/1194301560844673024"/>
    <hyperlink ref="X103" r:id="rId555" display="https://twitter.com/#!/verybullish/status/1194331292306935809"/>
    <hyperlink ref="X104" r:id="rId556" display="https://twitter.com/#!/abhibisht89/status/1194394638540558342"/>
    <hyperlink ref="X105" r:id="rId557" display="https://twitter.com/#!/belarus91358527/status/1194401965851250690"/>
    <hyperlink ref="X106" r:id="rId558" display="https://twitter.com/#!/mindandtrading/status/1193876823471534080"/>
    <hyperlink ref="X107" r:id="rId559" display="https://twitter.com/#!/giveawayocean/status/1194455235080536065"/>
    <hyperlink ref="X108" r:id="rId560" display="https://twitter.com/#!/manderlucci/status/1194500392232607744"/>
    <hyperlink ref="X109" r:id="rId561" display="https://twitter.com/#!/efrontoni/status/1194393679802314752"/>
    <hyperlink ref="X110" r:id="rId562" display="https://twitter.com/#!/thecuriousluke/status/1194500407604711424"/>
    <hyperlink ref="X111" r:id="rId563" display="https://twitter.com/#!/alfredrol/status/1194535359759241216"/>
    <hyperlink ref="X112" r:id="rId564" display="https://twitter.com/#!/roelandstrijk/status/1194628795216486401"/>
    <hyperlink ref="X113" r:id="rId565" display="https://twitter.com/#!/visresassn/status/1192592786450722822"/>
    <hyperlink ref="X114" r:id="rId566" display="https://twitter.com/#!/arlisnap/status/1193568501736165377"/>
    <hyperlink ref="X115" r:id="rId567" display="https://twitter.com/#!/visresassn/status/1193559159234543617"/>
    <hyperlink ref="X116" r:id="rId568" display="https://twitter.com/#!/visresassn/status/1194631536575860737"/>
    <hyperlink ref="X117" r:id="rId569" display="https://twitter.com/#!/visresassn/status/1191717256931270663"/>
    <hyperlink ref="X118" r:id="rId570" display="https://twitter.com/#!/visresassn/status/1192094815636340736"/>
    <hyperlink ref="X119" r:id="rId571" display="https://twitter.com/#!/visresassn/status/1192125097496195072"/>
    <hyperlink ref="X120" r:id="rId572" display="https://twitter.com/#!/visresassn/status/1194355453020393472"/>
    <hyperlink ref="X121" r:id="rId573" display="https://twitter.com/#!/bgronas/status/1194646395770298375"/>
    <hyperlink ref="X122" r:id="rId574" display="https://twitter.com/#!/wiski_praat/status/1194528967417585664"/>
    <hyperlink ref="X123" r:id="rId575" display="https://twitter.com/#!/dacom/status/1194548002234523649"/>
    <hyperlink ref="X124" r:id="rId576" display="https://twitter.com/#!/_ivor/status/1194650817187454981"/>
    <hyperlink ref="X125" r:id="rId577" display="https://twitter.com/#!/aimeeorleans/status/1194691415923679234"/>
    <hyperlink ref="X126" r:id="rId578" display="https://twitter.com/#!/jonathanmedd/status/1194697407012966401"/>
    <hyperlink ref="X127" r:id="rId579" display="https://twitter.com/#!/simoneady/status/1194698054462582785"/>
    <hyperlink ref="X128" r:id="rId580" display="https://twitter.com/#!/jamcleo/status/1194699383620734976"/>
    <hyperlink ref="X129" r:id="rId581" display="https://twitter.com/#!/_chelnak/status/1194700671737618432"/>
    <hyperlink ref="X130" r:id="rId582" display="https://twitter.com/#!/thewaywithanoa/status/1194724101790818304"/>
    <hyperlink ref="X131" r:id="rId583" display="https://twitter.com/#!/tenshiakari12/status/1194732053503381505"/>
    <hyperlink ref="X132" r:id="rId584" display="https://twitter.com/#!/hazenet/status/1194743469262221312"/>
    <hyperlink ref="X133" r:id="rId585" display="https://twitter.com/#!/vhybriduk/status/1194754460326809601"/>
    <hyperlink ref="X134" r:id="rId586" display="https://twitter.com/#!/tokiwana/status/1194765316741640198"/>
    <hyperlink ref="X135" r:id="rId587" display="https://twitter.com/#!/newgaproject/status/1194674686975729669"/>
    <hyperlink ref="X136" r:id="rId588" display="https://twitter.com/#!/cheekyewe/status/1194782134214381568"/>
    <hyperlink ref="X137" r:id="rId589" display="https://twitter.com/#!/iche_me/status/1194826102662930437"/>
    <hyperlink ref="X138" r:id="rId590" display="https://twitter.com/#!/demforlife3/status/1194827010192875520"/>
    <hyperlink ref="X139" r:id="rId591" display="https://twitter.com/#!/lizmoblubuckeye/status/1194829768639885312"/>
    <hyperlink ref="X140" r:id="rId592" display="https://twitter.com/#!/hanianempress/status/1194832974551760896"/>
    <hyperlink ref="X141" r:id="rId593" display="https://twitter.com/#!/we_are_vector/status/1194833437590462464"/>
    <hyperlink ref="X142" r:id="rId594" display="https://twitter.com/#!/ravenresists/status/1194838855276539905"/>
    <hyperlink ref="X143" r:id="rId595" display="https://twitter.com/#!/kazem7777m/status/1194912499201495040"/>
    <hyperlink ref="X144" r:id="rId596" display="https://twitter.com/#!/bitcoin_bullet/status/1194286825780609024"/>
    <hyperlink ref="X145" r:id="rId597" display="https://twitter.com/#!/pthudunofficial/status/1194301641018597376"/>
    <hyperlink ref="X146" r:id="rId598" display="https://twitter.com/#!/pthudunofficial/status/1194912589362475009"/>
    <hyperlink ref="X147" r:id="rId599" display="https://twitter.com/#!/eazyrt/status/1194912659981918208"/>
    <hyperlink ref="X148" r:id="rId600" display="https://twitter.com/#!/giulianoberteo/status/1194933213996732416"/>
    <hyperlink ref="X149" r:id="rId601" display="https://twitter.com/#!/dizzle5000/status/1194940099517173760"/>
    <hyperlink ref="X150" r:id="rId602" display="https://twitter.com/#!/do0dzzz/status/1194949566392602624"/>
    <hyperlink ref="X151" r:id="rId603" display="https://twitter.com/#!/letsmake_laugh/status/1194963395721613314"/>
    <hyperlink ref="X152" r:id="rId604" display="https://twitter.com/#!/aquarius1049/status/1194970445151264770"/>
    <hyperlink ref="X153" r:id="rId605" display="https://twitter.com/#!/breadwinner1602/status/1194997862175653888"/>
    <hyperlink ref="X154" r:id="rId606" display="https://twitter.com/#!/andkinkade/status/1195007071617466369"/>
    <hyperlink ref="X155" r:id="rId607" display="https://twitter.com/#!/debbidelicious/status/1192106463134715910"/>
    <hyperlink ref="X156" r:id="rId608" display="https://twitter.com/#!/debbidelicious/status/1195010721941262336"/>
    <hyperlink ref="X157" r:id="rId609" display="https://twitter.com/#!/aymanfadel/status/1195038879319035904"/>
    <hyperlink ref="X158" r:id="rId610" display="https://twitter.com/#!/powervramodule/status/1194697257641226245"/>
    <hyperlink ref="X159" r:id="rId611" display="https://twitter.com/#!/preetamzare/status/1195069360966119426"/>
    <hyperlink ref="X160" r:id="rId612" display="https://twitter.com/#!/sigamauriciopaz/status/1195080434893434880"/>
    <hyperlink ref="X161" r:id="rId613" display="https://twitter.com/#!/llingle/status/1195082465095954445"/>
    <hyperlink ref="X162" r:id="rId614" display="https://twitter.com/#!/officialvra/status/1193185846985445376"/>
    <hyperlink ref="X163" r:id="rId615" display="https://twitter.com/#!/officialvra/status/1193187828018110464"/>
    <hyperlink ref="X164" r:id="rId616" display="https://twitter.com/#!/officialvra/status/1193235786486996995"/>
    <hyperlink ref="X165" r:id="rId617" display="https://twitter.com/#!/officialvra/status/1193492608208769025"/>
    <hyperlink ref="X166" r:id="rId618" display="https://twitter.com/#!/officialvra/status/1193655527345213443"/>
    <hyperlink ref="X167" r:id="rId619" display="https://twitter.com/#!/officialvra/status/1194580399697084416"/>
    <hyperlink ref="X168" r:id="rId620" display="https://twitter.com/#!/officialvra/status/1195083605749510146"/>
    <hyperlink ref="X169" r:id="rId621" display="https://twitter.com/#!/wakedeb/status/1195094159197196289"/>
    <hyperlink ref="X170" r:id="rId622" display="https://twitter.com/#!/nofearnofavors4/status/1194812754730848261"/>
    <hyperlink ref="X171" r:id="rId623" display="https://twitter.com/#!/tobesafensound/status/1195097042139242497"/>
    <hyperlink ref="X172" r:id="rId624" display="https://twitter.com/#!/latraxa/status/1195287083235106817"/>
    <hyperlink ref="X173" r:id="rId625" display="https://twitter.com/#!/cryptovanessa/status/1193801692376190977"/>
    <hyperlink ref="X174" r:id="rId626" display="https://twitter.com/#!/sovlabs/status/1193982204713545730"/>
    <hyperlink ref="X175" r:id="rId627" display="https://twitter.com/#!/sovlabs/status/1195352148214726656"/>
    <hyperlink ref="X176" r:id="rId628" display="https://twitter.com/#!/dhieggobezerra/status/1195354025216098304"/>
    <hyperlink ref="X177" r:id="rId629" display="https://twitter.com/#!/sunny_dua/status/1195390362291826688"/>
    <hyperlink ref="X178" r:id="rId630" display="https://twitter.com/#!/sandeepkumbhar/status/1195409831638654977"/>
    <hyperlink ref="X179" r:id="rId631" display="https://twitter.com/#!/bluemedora/status/1195411243957309441"/>
    <hyperlink ref="X180" r:id="rId632" display="https://twitter.com/#!/madman045/status/1195411574657355777"/>
    <hyperlink ref="X181" r:id="rId633" display="https://twitter.com/#!/wfrolik/status/1195422834484535302"/>
    <hyperlink ref="X182" r:id="rId634" display="https://twitter.com/#!/lianabenavides/status/1195423188584456193"/>
    <hyperlink ref="X183" r:id="rId635" display="https://twitter.com/#!/askjema/status/1195423260202156033"/>
    <hyperlink ref="X184" r:id="rId636" display="https://twitter.com/#!/yurithomas99/status/1195423361146294272"/>
    <hyperlink ref="X185" r:id="rId637" display="https://twitter.com/#!/catawu/status/1195424552831963136"/>
    <hyperlink ref="X186" r:id="rId638" display="https://twitter.com/#!/sullyanne1/status/1195425134422773760"/>
    <hyperlink ref="X187" r:id="rId639" display="https://twitter.com/#!/grantstern/status/1195427290735362048"/>
    <hyperlink ref="X188" r:id="rId640" display="https://twitter.com/#!/aprilfrst/status/1195427459572748288"/>
    <hyperlink ref="X189" r:id="rId641" display="https://twitter.com/#!/harperitebgone/status/1195427703475884032"/>
    <hyperlink ref="X190" r:id="rId642" display="https://twitter.com/#!/gwydion620/status/1195427714368524289"/>
    <hyperlink ref="X191" r:id="rId643" display="https://twitter.com/#!/neilsicherman/status/1195427919939723264"/>
    <hyperlink ref="X192" r:id="rId644" display="https://twitter.com/#!/hopmar3/status/1195427954756595712"/>
    <hyperlink ref="X193" r:id="rId645" display="https://twitter.com/#!/newyorker2212/status/1195428010809331713"/>
    <hyperlink ref="X194" r:id="rId646" display="https://twitter.com/#!/hamburdersfrump/status/1195428517049061376"/>
    <hyperlink ref="X195" r:id="rId647" display="https://twitter.com/#!/vedehimajumdar/status/1195428526926835714"/>
    <hyperlink ref="X196" r:id="rId648" display="https://twitter.com/#!/bellestarr48/status/1195428694359195650"/>
    <hyperlink ref="X197" r:id="rId649" display="https://twitter.com/#!/ebner_jane/status/1195428720972042242"/>
    <hyperlink ref="X198" r:id="rId650" display="https://twitter.com/#!/mkhristina/status/1195429345281622016"/>
    <hyperlink ref="X199" r:id="rId651" display="https://twitter.com/#!/valameen/status/1195429621740662784"/>
    <hyperlink ref="X200" r:id="rId652" display="https://twitter.com/#!/susanhu60863084/status/1195433316666806272"/>
    <hyperlink ref="X201" r:id="rId653" display="https://twitter.com/#!/jruggiero86/status/1195433486254895104"/>
    <hyperlink ref="X202" r:id="rId654" display="https://twitter.com/#!/mspepper1970/status/1195436072202752000"/>
    <hyperlink ref="X203" r:id="rId655" display="https://twitter.com/#!/mindcaviar/status/1195437183471161349"/>
    <hyperlink ref="X204" r:id="rId656" display="https://twitter.com/#!/bannerite/status/1195443508095651841"/>
    <hyperlink ref="X205" r:id="rId657" display="https://twitter.com/#!/jot_au/status/1195443812945911808"/>
    <hyperlink ref="X206" r:id="rId658" display="https://twitter.com/#!/emayaregee/status/1195443853005852675"/>
    <hyperlink ref="X207" r:id="rId659" display="https://twitter.com/#!/customcore7/status/1195444264240480256"/>
    <hyperlink ref="X208" r:id="rId660" display="https://twitter.com/#!/trudygonzales/status/1195446951300386816"/>
    <hyperlink ref="X209" r:id="rId661" display="https://twitter.com/#!/vmarkus_k/status/1195448299500834816"/>
    <hyperlink ref="X210" r:id="rId662" display="https://twitter.com/#!/tsiser45/status/1195457130658238466"/>
    <hyperlink ref="X211" r:id="rId663" display="https://twitter.com/#!/oporanski/status/1192420100529364992"/>
    <hyperlink ref="X212" r:id="rId664" display="https://twitter.com/#!/oporanski/status/1195458046283190272"/>
    <hyperlink ref="X213" r:id="rId665" display="https://twitter.com/#!/moopersists/status/1195462287550640129"/>
    <hyperlink ref="X214" r:id="rId666" display="https://twitter.com/#!/liberalnavyseal/status/1195462369410985984"/>
    <hyperlink ref="X215" r:id="rId667" display="https://twitter.com/#!/ccnn35555922/status/1195462676866052097"/>
    <hyperlink ref="X216" r:id="rId668" display="https://twitter.com/#!/otpor17/status/1195462988813217792"/>
    <hyperlink ref="X217" r:id="rId669" display="https://twitter.com/#!/stocksnscotch/status/1195463155083726849"/>
    <hyperlink ref="X218" r:id="rId670" display="https://twitter.com/#!/ksufankat/status/1195463213783175168"/>
    <hyperlink ref="X219" r:id="rId671" display="https://twitter.com/#!/kherriage/status/1191512993168793600"/>
    <hyperlink ref="X220" r:id="rId672" display="https://twitter.com/#!/kherriage/status/1191706505013350401"/>
    <hyperlink ref="X221" r:id="rId673" display="https://twitter.com/#!/kherriage/status/1192139358566002689"/>
    <hyperlink ref="X222" r:id="rId674" display="https://twitter.com/#!/kherriage/status/1192508820020436993"/>
    <hyperlink ref="X223" r:id="rId675" display="https://twitter.com/#!/kherriage/status/1194002252807184385"/>
    <hyperlink ref="X224" r:id="rId676" display="https://twitter.com/#!/kherriage/status/1194588262192615429"/>
    <hyperlink ref="X225" r:id="rId677" display="https://twitter.com/#!/kherriage/status/1195379792897597441"/>
    <hyperlink ref="X226" r:id="rId678" display="https://twitter.com/#!/kherriage/status/1195462505386184709"/>
    <hyperlink ref="X227" r:id="rId679" display="https://twitter.com/#!/rocknrollcabbie/status/1195465360176074752"/>
    <hyperlink ref="X228" r:id="rId680" display="https://twitter.com/#!/merlange/status/1195465472956874752"/>
    <hyperlink ref="X229" r:id="rId681" display="https://twitter.com/#!/snowbird42/status/1195465533774282752"/>
    <hyperlink ref="X230" r:id="rId682" display="https://twitter.com/#!/marciabunney/status/1195468332532523008"/>
    <hyperlink ref="X231" r:id="rId683" display="https://twitter.com/#!/wetcom/status/1195409233682018306"/>
    <hyperlink ref="X232" r:id="rId684" display="https://twitter.com/#!/nsolop/status/1195470614074732545"/>
    <hyperlink ref="X233" r:id="rId685" display="https://twitter.com/#!/nsolop/status/1192775132189728773"/>
    <hyperlink ref="X234" r:id="rId686" display="https://twitter.com/#!/deemoney521/status/1195471697073311747"/>
    <hyperlink ref="X235" r:id="rId687" display="https://twitter.com/#!/batuhandemirdal/status/1192878056991576066"/>
    <hyperlink ref="X236" r:id="rId688" display="https://twitter.com/#!/batuhandemirdal/status/1195483398292287488"/>
    <hyperlink ref="X237" r:id="rId689" display="https://twitter.com/#!/truth_wins/status/1195490411638190081"/>
    <hyperlink ref="X238" r:id="rId690" display="https://twitter.com/#!/miyualmirante10/status/1195501168476033024"/>
    <hyperlink ref="X239" r:id="rId691" display="https://twitter.com/#!/charta_77/status/1195505866037960704"/>
    <hyperlink ref="X240" r:id="rId692" display="https://twitter.com/#!/susanb98604/status/1195534742298300418"/>
    <hyperlink ref="X241" r:id="rId693" display="https://twitter.com/#!/abovevlaardinge/status/1195621771162062848"/>
    <hyperlink ref="X242" r:id="rId694" display="https://twitter.com/#!/vrealizeauto/status/1195374677931282432"/>
    <hyperlink ref="X243" r:id="rId695" display="https://twitter.com/#!/vnagesh/status/1195674954362163201"/>
    <hyperlink ref="X244" r:id="rId696" display="https://twitter.com/#!/vrealizeauto/status/1192524620815065088"/>
    <hyperlink ref="X245" r:id="rId697" display="https://twitter.com/#!/vrealizeauto/status/1192841785489395714"/>
    <hyperlink ref="X246" r:id="rId698" display="https://twitter.com/#!/vrealizeauto/status/1194666275814821888"/>
    <hyperlink ref="X247" r:id="rId699" display="https://twitter.com/#!/vnagesh/status/1194698241113284608"/>
    <hyperlink ref="X248" r:id="rId700" display="https://twitter.com/#!/publicsafetyust/status/1195561490549481472"/>
    <hyperlink ref="X249" r:id="rId701" display="https://twitter.com/#!/publicsafetyust/status/1194779984189112320"/>
    <hyperlink ref="X250" r:id="rId702" display="https://twitter.com/#!/publicsafetyust/status/1195521738320367618"/>
    <hyperlink ref="X251" r:id="rId703" display="https://twitter.com/#!/publicsafetyust/status/1195523146562113542"/>
    <hyperlink ref="X252" r:id="rId704" display="https://twitter.com/#!/publicsafetyust/status/1195541865426280448"/>
    <hyperlink ref="X253" r:id="rId705" display="https://twitter.com/#!/publicsafetyust/status/1195580317706440705"/>
    <hyperlink ref="X254" r:id="rId706" display="https://twitter.com/#!/publicsafetyust/status/1195592680178356224"/>
    <hyperlink ref="X255" r:id="rId707" display="https://twitter.com/#!/publicsafetyust/status/1195622546575679489"/>
    <hyperlink ref="X256" r:id="rId708" display="https://twitter.com/#!/publicsafetyust/status/1195679049080877056"/>
    <hyperlink ref="X257" r:id="rId709" display="https://twitter.com/#!/tvallons/status/1195680476108906496"/>
    <hyperlink ref="X258" r:id="rId710" display="https://twitter.com/#!/coscialeo/status/1192040337935613952"/>
    <hyperlink ref="X259" r:id="rId711" display="https://twitter.com/#!/itq_belux/status/1192119708495036416"/>
    <hyperlink ref="X260" r:id="rId712" display="https://twitter.com/#!/digidaddyin/status/1195673441480740864"/>
    <hyperlink ref="X261" r:id="rId713" display="https://twitter.com/#!/telangaanabidda/status/1195688119162589186"/>
    <hyperlink ref="X262" r:id="rId714" display="https://twitter.com/#!/perezitq/status/1195718412137304064"/>
    <hyperlink ref="X263" r:id="rId715" display="https://twitter.com/#!/mayatcontreras/status/1195432537713184768"/>
    <hyperlink ref="X264" r:id="rId716" display="https://twitter.com/#!/jenhodges7/status/1195718516034457601"/>
    <hyperlink ref="X265" r:id="rId717" display="https://twitter.com/#!/nartist/status/1195727806401040384"/>
    <hyperlink ref="X266" r:id="rId718" display="https://twitter.com/#!/joyceporterdunn/status/1195728524549726208"/>
    <hyperlink ref="X267" r:id="rId719" display="https://twitter.com/#!/plantflowes/status/1195728776308645890"/>
    <hyperlink ref="X268" r:id="rId720" display="https://twitter.com/#!/bluestate2018/status/1195729509431087105"/>
    <hyperlink ref="X269" r:id="rId721" display="https://twitter.com/#!/willmay/status/1195730240997380096"/>
    <hyperlink ref="X270" r:id="rId722" display="https://twitter.com/#!/southbounddeb/status/1195730956101062656"/>
    <hyperlink ref="X271" r:id="rId723" display="https://twitter.com/#!/only4rm/status/1195422576576802816"/>
    <hyperlink ref="X272" r:id="rId724" display="https://twitter.com/#!/only4rm/status/1195727689027661824"/>
    <hyperlink ref="X273" r:id="rId725" display="https://twitter.com/#!/thecynic14/status/1195731976986275840"/>
    <hyperlink ref="X274" r:id="rId726" display="https://twitter.com/#!/vaiper/status/1195746808019992576"/>
    <hyperlink ref="X275" r:id="rId727" display="https://twitter.com/#!/cpavmug/status/1195082168080510997"/>
    <hyperlink ref="X276" r:id="rId728" display="https://twitter.com/#!/puthoffmatt/status/1195747490332659712"/>
    <hyperlink ref="X277" r:id="rId729" display="https://twitter.com/#!/aviationyqr/status/1195826721552924672"/>
    <hyperlink ref="X278" r:id="rId730" display="https://twitter.com/#!/mscecilem/status/1195868655487213569"/>
    <hyperlink ref="X279" r:id="rId731" display="https://twitter.com/#!/stan_gene1/status/1196034994541486080"/>
    <hyperlink ref="X280" r:id="rId732" display="https://twitter.com/#!/cryptovanessa/status/1193930277426520065"/>
    <hyperlink ref="X281" r:id="rId733" display="https://twitter.com/#!/cryptovanessa/status/1194256617182769153"/>
    <hyperlink ref="X282" r:id="rId734" display="https://twitter.com/#!/cryptovanessa/status/1194909559254593536"/>
    <hyperlink ref="X283" r:id="rId735" display="https://twitter.com/#!/cryptovanessa/status/1195311769952116738"/>
    <hyperlink ref="X284" r:id="rId736" display="https://twitter.com/#!/kyle88027243/status/1196037352642228224"/>
    <hyperlink ref="X285" r:id="rId737" display="https://twitter.com/#!/karrasamelia5/status/1196042829799268352"/>
    <hyperlink ref="X286" r:id="rId738" display="https://twitter.com/#!/moundsview_pd/status/1195867113203912705"/>
    <hyperlink ref="X287" r:id="rId739" display="https://twitter.com/#!/mncopsvra/status/1195872229768253442"/>
    <hyperlink ref="X288" r:id="rId740" display="https://twitter.com/#!/mncopsvra/status/1195872152748220416"/>
    <hyperlink ref="X289" r:id="rId741" display="https://twitter.com/#!/mncopsvra/status/1196044919544143874"/>
    <hyperlink ref="X290" r:id="rId742" display="https://twitter.com/#!/cloquetpolicemn/status/1195870664013553665"/>
    <hyperlink ref="X291" r:id="rId743" display="https://twitter.com/#!/cloquetpolicemn/status/1196042724060872705"/>
    <hyperlink ref="X292" r:id="rId744" display="https://twitter.com/#!/ihatei35/status/1196070529486249984"/>
    <hyperlink ref="X293" r:id="rId745" display="https://twitter.com/#!/above_boonville/status/1195425064574947328"/>
    <hyperlink ref="X294" r:id="rId746" display="https://twitter.com/#!/above_boonville/status/1196077194629521409"/>
    <hyperlink ref="X295" r:id="rId747" display="https://twitter.com/#!/ga10indivisible/status/1195504255710498816"/>
    <hyperlink ref="X296" r:id="rId748" display="https://twitter.com/#!/ga10indivisible/status/1196158343229952000"/>
    <hyperlink ref="X297" r:id="rId749" display="https://twitter.com/#!/laurendownsouth/status/1196200487021879297"/>
    <hyperlink ref="X298" r:id="rId750" display="https://twitter.com/#!/josecavalheri/status/1192064141126766594"/>
    <hyperlink ref="X299" r:id="rId751" display="https://twitter.com/#!/itq/status/1192066979894566912"/>
    <hyperlink ref="X300" r:id="rId752" display="https://twitter.com/#!/itq_belux/status/1195680858050613251"/>
    <hyperlink ref="X301" r:id="rId753" display="https://twitter.com/#!/vhojan/status/1195682314233294850"/>
    <hyperlink ref="X302" r:id="rId754" display="https://twitter.com/#!/itq/status/1196336464629575680"/>
    <hyperlink ref="X303" r:id="rId755" display="https://twitter.com/#!/o_oweilk/status/1194916930416721921"/>
    <hyperlink ref="X304" r:id="rId756" display="https://twitter.com/#!/o_oweilk/status/1196195946499059719"/>
    <hyperlink ref="X305" r:id="rId757" display="https://twitter.com/#!/o_oweilk/status/1196206279812886528"/>
    <hyperlink ref="X306" r:id="rId758" display="https://twitter.com/#!/o_oweilk/status/1194898839913848832"/>
    <hyperlink ref="X307" r:id="rId759" display="https://twitter.com/#!/o_oweilk/status/1196211495962632193"/>
    <hyperlink ref="X308" r:id="rId760" display="https://twitter.com/#!/o_oweilk/status/1196346789886074880"/>
    <hyperlink ref="X309" r:id="rId761" display="https://twitter.com/#!/o_oweilk/status/1194897022194765824"/>
    <hyperlink ref="X310" r:id="rId762" display="https://twitter.com/#!/sigingstone/status/1196350123795787777"/>
    <hyperlink ref="X311" r:id="rId763" display="https://twitter.com/#!/auscottnorris/status/1196304122850332672"/>
    <hyperlink ref="X312" r:id="rId764" display="https://twitter.com/#!/tonyphan_/status/1196360035741208577"/>
    <hyperlink ref="AZ17" r:id="rId765" display="https://api.twitter.com/1.1/geo/id/52134a4c205be1bc.json"/>
    <hyperlink ref="AZ121" r:id="rId766" display="https://api.twitter.com/1.1/geo/id/1194a3514341e651.json"/>
    <hyperlink ref="AZ135" r:id="rId767" display="https://api.twitter.com/1.1/geo/id/8173485c72e78ca5.json"/>
    <hyperlink ref="AZ275" r:id="rId768" display="https://api.twitter.com/1.1/geo/id/0fbeb0f0e295b000.json"/>
    <hyperlink ref="AZ277" r:id="rId769" display="https://api.twitter.com/1.1/geo/id/2c1be03622fe39b8.json"/>
  </hyperlinks>
  <printOptions/>
  <pageMargins left="0.7" right="0.7" top="0.75" bottom="0.75" header="0.3" footer="0.3"/>
  <pageSetup horizontalDpi="600" verticalDpi="600" orientation="portrait" r:id="rId773"/>
  <legacyDrawing r:id="rId771"/>
  <tableParts>
    <tablePart r:id="rId7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5006</v>
      </c>
      <c r="B1" s="13" t="s">
        <v>34</v>
      </c>
    </row>
    <row r="2" spans="1:2" ht="15">
      <c r="A2" s="114" t="s">
        <v>359</v>
      </c>
      <c r="B2" s="78">
        <v>973</v>
      </c>
    </row>
    <row r="3" spans="1:2" ht="15">
      <c r="A3" s="114" t="s">
        <v>469</v>
      </c>
      <c r="B3" s="78">
        <v>820</v>
      </c>
    </row>
    <row r="4" spans="1:2" ht="15">
      <c r="A4" s="114" t="s">
        <v>338</v>
      </c>
      <c r="B4" s="78">
        <v>379</v>
      </c>
    </row>
    <row r="5" spans="1:2" ht="15">
      <c r="A5" s="114" t="s">
        <v>434</v>
      </c>
      <c r="B5" s="78">
        <v>374.057143</v>
      </c>
    </row>
    <row r="6" spans="1:2" ht="15">
      <c r="A6" s="114" t="s">
        <v>493</v>
      </c>
      <c r="B6" s="78">
        <v>374</v>
      </c>
    </row>
    <row r="7" spans="1:2" ht="15">
      <c r="A7" s="114" t="s">
        <v>494</v>
      </c>
      <c r="B7" s="78">
        <v>374</v>
      </c>
    </row>
    <row r="8" spans="1:2" ht="15">
      <c r="A8" s="114" t="s">
        <v>306</v>
      </c>
      <c r="B8" s="78">
        <v>350</v>
      </c>
    </row>
    <row r="9" spans="1:2" ht="15">
      <c r="A9" s="114" t="s">
        <v>417</v>
      </c>
      <c r="B9" s="78">
        <v>310</v>
      </c>
    </row>
    <row r="10" spans="1:2" ht="15">
      <c r="A10" s="114" t="s">
        <v>403</v>
      </c>
      <c r="B10" s="78">
        <v>210</v>
      </c>
    </row>
    <row r="11" spans="1:2" ht="15">
      <c r="A11" s="114" t="s">
        <v>426</v>
      </c>
      <c r="B11" s="78">
        <v>210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5008</v>
      </c>
      <c r="B25" t="s">
        <v>5007</v>
      </c>
    </row>
    <row r="26" spans="1:2" ht="15">
      <c r="A26" s="125" t="s">
        <v>5010</v>
      </c>
      <c r="B26" s="3"/>
    </row>
    <row r="27" spans="1:2" ht="15">
      <c r="A27" s="126" t="s">
        <v>5011</v>
      </c>
      <c r="B27" s="3"/>
    </row>
    <row r="28" spans="1:2" ht="15">
      <c r="A28" s="127" t="s">
        <v>5012</v>
      </c>
      <c r="B28" s="3"/>
    </row>
    <row r="29" spans="1:2" ht="15">
      <c r="A29" s="128" t="s">
        <v>5013</v>
      </c>
      <c r="B29" s="3">
        <v>1</v>
      </c>
    </row>
    <row r="30" spans="1:2" ht="15">
      <c r="A30" s="125" t="s">
        <v>4861</v>
      </c>
      <c r="B30" s="3"/>
    </row>
    <row r="31" spans="1:2" ht="15">
      <c r="A31" s="126" t="s">
        <v>5014</v>
      </c>
      <c r="B31" s="3"/>
    </row>
    <row r="32" spans="1:2" ht="15">
      <c r="A32" s="127" t="s">
        <v>5015</v>
      </c>
      <c r="B32" s="3"/>
    </row>
    <row r="33" spans="1:2" ht="15">
      <c r="A33" s="128" t="s">
        <v>5016</v>
      </c>
      <c r="B33" s="3">
        <v>1</v>
      </c>
    </row>
    <row r="34" spans="1:2" ht="15">
      <c r="A34" s="126" t="s">
        <v>5017</v>
      </c>
      <c r="B34" s="3"/>
    </row>
    <row r="35" spans="1:2" ht="15">
      <c r="A35" s="127" t="s">
        <v>5018</v>
      </c>
      <c r="B35" s="3"/>
    </row>
    <row r="36" spans="1:2" ht="15">
      <c r="A36" s="128" t="s">
        <v>5019</v>
      </c>
      <c r="B36" s="3">
        <v>1</v>
      </c>
    </row>
    <row r="37" spans="1:2" ht="15">
      <c r="A37" s="128" t="s">
        <v>5020</v>
      </c>
      <c r="B37" s="3">
        <v>2</v>
      </c>
    </row>
    <row r="38" spans="1:2" ht="15">
      <c r="A38" s="128" t="s">
        <v>5021</v>
      </c>
      <c r="B38" s="3">
        <v>2</v>
      </c>
    </row>
    <row r="39" spans="1:2" ht="15">
      <c r="A39" s="128" t="s">
        <v>5022</v>
      </c>
      <c r="B39" s="3">
        <v>1</v>
      </c>
    </row>
    <row r="40" spans="1:2" ht="15">
      <c r="A40" s="128" t="s">
        <v>5023</v>
      </c>
      <c r="B40" s="3">
        <v>2</v>
      </c>
    </row>
    <row r="41" spans="1:2" ht="15">
      <c r="A41" s="128" t="s">
        <v>5024</v>
      </c>
      <c r="B41" s="3">
        <v>1</v>
      </c>
    </row>
    <row r="42" spans="1:2" ht="15">
      <c r="A42" s="128" t="s">
        <v>5025</v>
      </c>
      <c r="B42" s="3">
        <v>1</v>
      </c>
    </row>
    <row r="43" spans="1:2" ht="15">
      <c r="A43" s="128" t="s">
        <v>5026</v>
      </c>
      <c r="B43" s="3">
        <v>1</v>
      </c>
    </row>
    <row r="44" spans="1:2" ht="15">
      <c r="A44" s="128" t="s">
        <v>5013</v>
      </c>
      <c r="B44" s="3">
        <v>3</v>
      </c>
    </row>
    <row r="45" spans="1:2" ht="15">
      <c r="A45" s="128" t="s">
        <v>5027</v>
      </c>
      <c r="B45" s="3">
        <v>1</v>
      </c>
    </row>
    <row r="46" spans="1:2" ht="15">
      <c r="A46" s="128" t="s">
        <v>5028</v>
      </c>
      <c r="B46" s="3">
        <v>3</v>
      </c>
    </row>
    <row r="47" spans="1:2" ht="15">
      <c r="A47" s="128" t="s">
        <v>5029</v>
      </c>
      <c r="B47" s="3">
        <v>1</v>
      </c>
    </row>
    <row r="48" spans="1:2" ht="15">
      <c r="A48" s="127" t="s">
        <v>5030</v>
      </c>
      <c r="B48" s="3"/>
    </row>
    <row r="49" spans="1:2" ht="15">
      <c r="A49" s="128" t="s">
        <v>5019</v>
      </c>
      <c r="B49" s="3">
        <v>3</v>
      </c>
    </row>
    <row r="50" spans="1:2" ht="15">
      <c r="A50" s="128" t="s">
        <v>5021</v>
      </c>
      <c r="B50" s="3">
        <v>1</v>
      </c>
    </row>
    <row r="51" spans="1:2" ht="15">
      <c r="A51" s="128" t="s">
        <v>5031</v>
      </c>
      <c r="B51" s="3">
        <v>2</v>
      </c>
    </row>
    <row r="52" spans="1:2" ht="15">
      <c r="A52" s="128" t="s">
        <v>5025</v>
      </c>
      <c r="B52" s="3">
        <v>1</v>
      </c>
    </row>
    <row r="53" spans="1:2" ht="15">
      <c r="A53" s="128" t="s">
        <v>5026</v>
      </c>
      <c r="B53" s="3">
        <v>4</v>
      </c>
    </row>
    <row r="54" spans="1:2" ht="15">
      <c r="A54" s="128" t="s">
        <v>5013</v>
      </c>
      <c r="B54" s="3">
        <v>1</v>
      </c>
    </row>
    <row r="55" spans="1:2" ht="15">
      <c r="A55" s="128" t="s">
        <v>5032</v>
      </c>
      <c r="B55" s="3">
        <v>2</v>
      </c>
    </row>
    <row r="56" spans="1:2" ht="15">
      <c r="A56" s="128" t="s">
        <v>5016</v>
      </c>
      <c r="B56" s="3">
        <v>2</v>
      </c>
    </row>
    <row r="57" spans="1:2" ht="15">
      <c r="A57" s="128" t="s">
        <v>5027</v>
      </c>
      <c r="B57" s="3">
        <v>3</v>
      </c>
    </row>
    <row r="58" spans="1:2" ht="15">
      <c r="A58" s="127" t="s">
        <v>5033</v>
      </c>
      <c r="B58" s="3"/>
    </row>
    <row r="59" spans="1:2" ht="15">
      <c r="A59" s="128" t="s">
        <v>5020</v>
      </c>
      <c r="B59" s="3">
        <v>1</v>
      </c>
    </row>
    <row r="60" spans="1:2" ht="15">
      <c r="A60" s="128" t="s">
        <v>5021</v>
      </c>
      <c r="B60" s="3">
        <v>2</v>
      </c>
    </row>
    <row r="61" spans="1:2" ht="15">
      <c r="A61" s="128" t="s">
        <v>5034</v>
      </c>
      <c r="B61" s="3">
        <v>1</v>
      </c>
    </row>
    <row r="62" spans="1:2" ht="15">
      <c r="A62" s="128" t="s">
        <v>5035</v>
      </c>
      <c r="B62" s="3">
        <v>1</v>
      </c>
    </row>
    <row r="63" spans="1:2" ht="15">
      <c r="A63" s="128" t="s">
        <v>5028</v>
      </c>
      <c r="B63" s="3">
        <v>3</v>
      </c>
    </row>
    <row r="64" spans="1:2" ht="15">
      <c r="A64" s="128" t="s">
        <v>5036</v>
      </c>
      <c r="B64" s="3">
        <v>1</v>
      </c>
    </row>
    <row r="65" spans="1:2" ht="15">
      <c r="A65" s="128" t="s">
        <v>5037</v>
      </c>
      <c r="B65" s="3">
        <v>1</v>
      </c>
    </row>
    <row r="66" spans="1:2" ht="15">
      <c r="A66" s="128" t="s">
        <v>5038</v>
      </c>
      <c r="B66" s="3">
        <v>1</v>
      </c>
    </row>
    <row r="67" spans="1:2" ht="15">
      <c r="A67" s="127" t="s">
        <v>5039</v>
      </c>
      <c r="B67" s="3"/>
    </row>
    <row r="68" spans="1:2" ht="15">
      <c r="A68" s="128" t="s">
        <v>5019</v>
      </c>
      <c r="B68" s="3">
        <v>1</v>
      </c>
    </row>
    <row r="69" spans="1:2" ht="15">
      <c r="A69" s="128" t="s">
        <v>5040</v>
      </c>
      <c r="B69" s="3">
        <v>1</v>
      </c>
    </row>
    <row r="70" spans="1:2" ht="15">
      <c r="A70" s="128" t="s">
        <v>5041</v>
      </c>
      <c r="B70" s="3">
        <v>3</v>
      </c>
    </row>
    <row r="71" spans="1:2" ht="15">
      <c r="A71" s="128" t="s">
        <v>5022</v>
      </c>
      <c r="B71" s="3">
        <v>1</v>
      </c>
    </row>
    <row r="72" spans="1:2" ht="15">
      <c r="A72" s="128" t="s">
        <v>5024</v>
      </c>
      <c r="B72" s="3">
        <v>2</v>
      </c>
    </row>
    <row r="73" spans="1:2" ht="15">
      <c r="A73" s="128" t="s">
        <v>5042</v>
      </c>
      <c r="B73" s="3">
        <v>1</v>
      </c>
    </row>
    <row r="74" spans="1:2" ht="15">
      <c r="A74" s="128" t="s">
        <v>5031</v>
      </c>
      <c r="B74" s="3">
        <v>2</v>
      </c>
    </row>
    <row r="75" spans="1:2" ht="15">
      <c r="A75" s="128" t="s">
        <v>5025</v>
      </c>
      <c r="B75" s="3">
        <v>1</v>
      </c>
    </row>
    <row r="76" spans="1:2" ht="15">
      <c r="A76" s="128" t="s">
        <v>5034</v>
      </c>
      <c r="B76" s="3">
        <v>1</v>
      </c>
    </row>
    <row r="77" spans="1:2" ht="15">
      <c r="A77" s="128" t="s">
        <v>5026</v>
      </c>
      <c r="B77" s="3">
        <v>1</v>
      </c>
    </row>
    <row r="78" spans="1:2" ht="15">
      <c r="A78" s="128" t="s">
        <v>5016</v>
      </c>
      <c r="B78" s="3">
        <v>1</v>
      </c>
    </row>
    <row r="79" spans="1:2" ht="15">
      <c r="A79" s="128" t="s">
        <v>5035</v>
      </c>
      <c r="B79" s="3">
        <v>2</v>
      </c>
    </row>
    <row r="80" spans="1:2" ht="15">
      <c r="A80" s="128" t="s">
        <v>5028</v>
      </c>
      <c r="B80" s="3">
        <v>1</v>
      </c>
    </row>
    <row r="81" spans="1:2" ht="15">
      <c r="A81" s="128" t="s">
        <v>5036</v>
      </c>
      <c r="B81" s="3">
        <v>2</v>
      </c>
    </row>
    <row r="82" spans="1:2" ht="15">
      <c r="A82" s="128" t="s">
        <v>5029</v>
      </c>
      <c r="B82" s="3">
        <v>1</v>
      </c>
    </row>
    <row r="83" spans="1:2" ht="15">
      <c r="A83" s="128" t="s">
        <v>5038</v>
      </c>
      <c r="B83" s="3">
        <v>1</v>
      </c>
    </row>
    <row r="84" spans="1:2" ht="15">
      <c r="A84" s="127" t="s">
        <v>5043</v>
      </c>
      <c r="B84" s="3"/>
    </row>
    <row r="85" spans="1:2" ht="15">
      <c r="A85" s="128" t="s">
        <v>5024</v>
      </c>
      <c r="B85" s="3">
        <v>2</v>
      </c>
    </row>
    <row r="86" spans="1:2" ht="15">
      <c r="A86" s="128" t="s">
        <v>5042</v>
      </c>
      <c r="B86" s="3">
        <v>1</v>
      </c>
    </row>
    <row r="87" spans="1:2" ht="15">
      <c r="A87" s="128" t="s">
        <v>5034</v>
      </c>
      <c r="B87" s="3">
        <v>1</v>
      </c>
    </row>
    <row r="88" spans="1:2" ht="15">
      <c r="A88" s="128" t="s">
        <v>5026</v>
      </c>
      <c r="B88" s="3">
        <v>1</v>
      </c>
    </row>
    <row r="89" spans="1:2" ht="15">
      <c r="A89" s="128" t="s">
        <v>5013</v>
      </c>
      <c r="B89" s="3">
        <v>1</v>
      </c>
    </row>
    <row r="90" spans="1:2" ht="15">
      <c r="A90" s="128" t="s">
        <v>5032</v>
      </c>
      <c r="B90" s="3">
        <v>2</v>
      </c>
    </row>
    <row r="91" spans="1:2" ht="15">
      <c r="A91" s="128" t="s">
        <v>5016</v>
      </c>
      <c r="B91" s="3">
        <v>1</v>
      </c>
    </row>
    <row r="92" spans="1:2" ht="15">
      <c r="A92" s="128" t="s">
        <v>5027</v>
      </c>
      <c r="B92" s="3">
        <v>1</v>
      </c>
    </row>
    <row r="93" spans="1:2" ht="15">
      <c r="A93" s="128" t="s">
        <v>5035</v>
      </c>
      <c r="B93" s="3">
        <v>1</v>
      </c>
    </row>
    <row r="94" spans="1:2" ht="15">
      <c r="A94" s="128" t="s">
        <v>5028</v>
      </c>
      <c r="B94" s="3">
        <v>1</v>
      </c>
    </row>
    <row r="95" spans="1:2" ht="15">
      <c r="A95" s="127" t="s">
        <v>5044</v>
      </c>
      <c r="B95" s="3"/>
    </row>
    <row r="96" spans="1:2" ht="15">
      <c r="A96" s="128" t="s">
        <v>5025</v>
      </c>
      <c r="B96" s="3">
        <v>1</v>
      </c>
    </row>
    <row r="97" spans="1:2" ht="15">
      <c r="A97" s="128" t="s">
        <v>5026</v>
      </c>
      <c r="B97" s="3">
        <v>1</v>
      </c>
    </row>
    <row r="98" spans="1:2" ht="15">
      <c r="A98" s="128" t="s">
        <v>5013</v>
      </c>
      <c r="B98" s="3">
        <v>2</v>
      </c>
    </row>
    <row r="99" spans="1:2" ht="15">
      <c r="A99" s="128" t="s">
        <v>5032</v>
      </c>
      <c r="B99" s="3">
        <v>1</v>
      </c>
    </row>
    <row r="100" spans="1:2" ht="15">
      <c r="A100" s="128" t="s">
        <v>5016</v>
      </c>
      <c r="B100" s="3">
        <v>2</v>
      </c>
    </row>
    <row r="101" spans="1:2" ht="15">
      <c r="A101" s="128" t="s">
        <v>5027</v>
      </c>
      <c r="B101" s="3">
        <v>1</v>
      </c>
    </row>
    <row r="102" spans="1:2" ht="15">
      <c r="A102" s="128" t="s">
        <v>5035</v>
      </c>
      <c r="B102" s="3">
        <v>1</v>
      </c>
    </row>
    <row r="103" spans="1:2" ht="15">
      <c r="A103" s="128" t="s">
        <v>5037</v>
      </c>
      <c r="B103" s="3">
        <v>1</v>
      </c>
    </row>
    <row r="104" spans="1:2" ht="15">
      <c r="A104" s="128" t="s">
        <v>5029</v>
      </c>
      <c r="B104" s="3">
        <v>2</v>
      </c>
    </row>
    <row r="105" spans="1:2" ht="15">
      <c r="A105" s="127" t="s">
        <v>5045</v>
      </c>
      <c r="B105" s="3"/>
    </row>
    <row r="106" spans="1:2" ht="15">
      <c r="A106" s="128" t="s">
        <v>5041</v>
      </c>
      <c r="B106" s="3">
        <v>1</v>
      </c>
    </row>
    <row r="107" spans="1:2" ht="15">
      <c r="A107" s="128" t="s">
        <v>5023</v>
      </c>
      <c r="B107" s="3">
        <v>1</v>
      </c>
    </row>
    <row r="108" spans="1:2" ht="15">
      <c r="A108" s="128" t="s">
        <v>5024</v>
      </c>
      <c r="B108" s="3">
        <v>6</v>
      </c>
    </row>
    <row r="109" spans="1:2" ht="15">
      <c r="A109" s="128" t="s">
        <v>5031</v>
      </c>
      <c r="B109" s="3">
        <v>1</v>
      </c>
    </row>
    <row r="110" spans="1:2" ht="15">
      <c r="A110" s="128" t="s">
        <v>5026</v>
      </c>
      <c r="B110" s="3">
        <v>4</v>
      </c>
    </row>
    <row r="111" spans="1:2" ht="15">
      <c r="A111" s="128" t="s">
        <v>5013</v>
      </c>
      <c r="B111" s="3">
        <v>1</v>
      </c>
    </row>
    <row r="112" spans="1:2" ht="15">
      <c r="A112" s="128" t="s">
        <v>5032</v>
      </c>
      <c r="B112" s="3">
        <v>1</v>
      </c>
    </row>
    <row r="113" spans="1:2" ht="15">
      <c r="A113" s="128" t="s">
        <v>5016</v>
      </c>
      <c r="B113" s="3">
        <v>1</v>
      </c>
    </row>
    <row r="114" spans="1:2" ht="15">
      <c r="A114" s="128" t="s">
        <v>5027</v>
      </c>
      <c r="B114" s="3">
        <v>1</v>
      </c>
    </row>
    <row r="115" spans="1:2" ht="15">
      <c r="A115" s="128" t="s">
        <v>5036</v>
      </c>
      <c r="B115" s="3">
        <v>1</v>
      </c>
    </row>
    <row r="116" spans="1:2" ht="15">
      <c r="A116" s="128" t="s">
        <v>5037</v>
      </c>
      <c r="B116" s="3">
        <v>1</v>
      </c>
    </row>
    <row r="117" spans="1:2" ht="15">
      <c r="A117" s="127" t="s">
        <v>5046</v>
      </c>
      <c r="B117" s="3"/>
    </row>
    <row r="118" spans="1:2" ht="15">
      <c r="A118" s="128" t="s">
        <v>5020</v>
      </c>
      <c r="B118" s="3">
        <v>1</v>
      </c>
    </row>
    <row r="119" spans="1:2" ht="15">
      <c r="A119" s="128" t="s">
        <v>5021</v>
      </c>
      <c r="B119" s="3">
        <v>1</v>
      </c>
    </row>
    <row r="120" spans="1:2" ht="15">
      <c r="A120" s="128" t="s">
        <v>5040</v>
      </c>
      <c r="B120" s="3">
        <v>2</v>
      </c>
    </row>
    <row r="121" spans="1:2" ht="15">
      <c r="A121" s="128" t="s">
        <v>5022</v>
      </c>
      <c r="B121" s="3">
        <v>1</v>
      </c>
    </row>
    <row r="122" spans="1:2" ht="15">
      <c r="A122" s="128" t="s">
        <v>5024</v>
      </c>
      <c r="B122" s="3">
        <v>1</v>
      </c>
    </row>
    <row r="123" spans="1:2" ht="15">
      <c r="A123" s="128" t="s">
        <v>5042</v>
      </c>
      <c r="B123" s="3">
        <v>1</v>
      </c>
    </row>
    <row r="124" spans="1:2" ht="15">
      <c r="A124" s="128" t="s">
        <v>5025</v>
      </c>
      <c r="B124" s="3">
        <v>1</v>
      </c>
    </row>
    <row r="125" spans="1:2" ht="15">
      <c r="A125" s="128" t="s">
        <v>5013</v>
      </c>
      <c r="B125" s="3">
        <v>1</v>
      </c>
    </row>
    <row r="126" spans="1:2" ht="15">
      <c r="A126" s="128" t="s">
        <v>5016</v>
      </c>
      <c r="B126" s="3">
        <v>6</v>
      </c>
    </row>
    <row r="127" spans="1:2" ht="15">
      <c r="A127" s="128" t="s">
        <v>5027</v>
      </c>
      <c r="B127" s="3">
        <v>2</v>
      </c>
    </row>
    <row r="128" spans="1:2" ht="15">
      <c r="A128" s="128" t="s">
        <v>5028</v>
      </c>
      <c r="B128" s="3">
        <v>1</v>
      </c>
    </row>
    <row r="129" spans="1:2" ht="15">
      <c r="A129" s="128" t="s">
        <v>5036</v>
      </c>
      <c r="B129" s="3">
        <v>1</v>
      </c>
    </row>
    <row r="130" spans="1:2" ht="15">
      <c r="A130" s="128" t="s">
        <v>5038</v>
      </c>
      <c r="B130" s="3">
        <v>3</v>
      </c>
    </row>
    <row r="131" spans="1:2" ht="15">
      <c r="A131" s="127" t="s">
        <v>5047</v>
      </c>
      <c r="B131" s="3"/>
    </row>
    <row r="132" spans="1:2" ht="15">
      <c r="A132" s="128" t="s">
        <v>5040</v>
      </c>
      <c r="B132" s="3">
        <v>1</v>
      </c>
    </row>
    <row r="133" spans="1:2" ht="15">
      <c r="A133" s="128" t="s">
        <v>5022</v>
      </c>
      <c r="B133" s="3">
        <v>2</v>
      </c>
    </row>
    <row r="134" spans="1:2" ht="15">
      <c r="A134" s="128" t="s">
        <v>5024</v>
      </c>
      <c r="B134" s="3">
        <v>2</v>
      </c>
    </row>
    <row r="135" spans="1:2" ht="15">
      <c r="A135" s="128" t="s">
        <v>5042</v>
      </c>
      <c r="B135" s="3">
        <v>1</v>
      </c>
    </row>
    <row r="136" spans="1:2" ht="15">
      <c r="A136" s="128" t="s">
        <v>5025</v>
      </c>
      <c r="B136" s="3">
        <v>1</v>
      </c>
    </row>
    <row r="137" spans="1:2" ht="15">
      <c r="A137" s="128" t="s">
        <v>5034</v>
      </c>
      <c r="B137" s="3">
        <v>1</v>
      </c>
    </row>
    <row r="138" spans="1:2" ht="15">
      <c r="A138" s="128" t="s">
        <v>5013</v>
      </c>
      <c r="B138" s="3">
        <v>1</v>
      </c>
    </row>
    <row r="139" spans="1:2" ht="15">
      <c r="A139" s="128" t="s">
        <v>5032</v>
      </c>
      <c r="B139" s="3">
        <v>1</v>
      </c>
    </row>
    <row r="140" spans="1:2" ht="15">
      <c r="A140" s="128" t="s">
        <v>5016</v>
      </c>
      <c r="B140" s="3">
        <v>2</v>
      </c>
    </row>
    <row r="141" spans="1:2" ht="15">
      <c r="A141" s="128" t="s">
        <v>5027</v>
      </c>
      <c r="B141" s="3">
        <v>2</v>
      </c>
    </row>
    <row r="142" spans="1:2" ht="15">
      <c r="A142" s="128" t="s">
        <v>5028</v>
      </c>
      <c r="B142" s="3">
        <v>7</v>
      </c>
    </row>
    <row r="143" spans="1:2" ht="15">
      <c r="A143" s="128" t="s">
        <v>5037</v>
      </c>
      <c r="B143" s="3">
        <v>2</v>
      </c>
    </row>
    <row r="144" spans="1:2" ht="15">
      <c r="A144" s="128" t="s">
        <v>5029</v>
      </c>
      <c r="B144" s="3">
        <v>1</v>
      </c>
    </row>
    <row r="145" spans="1:2" ht="15">
      <c r="A145" s="128" t="s">
        <v>5038</v>
      </c>
      <c r="B145" s="3">
        <v>2</v>
      </c>
    </row>
    <row r="146" spans="1:2" ht="15">
      <c r="A146" s="127" t="s">
        <v>5048</v>
      </c>
      <c r="B146" s="3"/>
    </row>
    <row r="147" spans="1:2" ht="15">
      <c r="A147" s="128" t="s">
        <v>5019</v>
      </c>
      <c r="B147" s="3">
        <v>1</v>
      </c>
    </row>
    <row r="148" spans="1:2" ht="15">
      <c r="A148" s="128" t="s">
        <v>5020</v>
      </c>
      <c r="B148" s="3">
        <v>1</v>
      </c>
    </row>
    <row r="149" spans="1:2" ht="15">
      <c r="A149" s="128" t="s">
        <v>5040</v>
      </c>
      <c r="B149" s="3">
        <v>3</v>
      </c>
    </row>
    <row r="150" spans="1:2" ht="15">
      <c r="A150" s="128" t="s">
        <v>5049</v>
      </c>
      <c r="B150" s="3">
        <v>4</v>
      </c>
    </row>
    <row r="151" spans="1:2" ht="15">
      <c r="A151" s="128" t="s">
        <v>5024</v>
      </c>
      <c r="B151" s="3">
        <v>2</v>
      </c>
    </row>
    <row r="152" spans="1:2" ht="15">
      <c r="A152" s="128" t="s">
        <v>5042</v>
      </c>
      <c r="B152" s="3">
        <v>5</v>
      </c>
    </row>
    <row r="153" spans="1:2" ht="15">
      <c r="A153" s="128" t="s">
        <v>5025</v>
      </c>
      <c r="B153" s="3">
        <v>2</v>
      </c>
    </row>
    <row r="154" spans="1:2" ht="15">
      <c r="A154" s="128" t="s">
        <v>5034</v>
      </c>
      <c r="B154" s="3">
        <v>1</v>
      </c>
    </row>
    <row r="155" spans="1:2" ht="15">
      <c r="A155" s="128" t="s">
        <v>5026</v>
      </c>
      <c r="B155" s="3">
        <v>2</v>
      </c>
    </row>
    <row r="156" spans="1:2" ht="15">
      <c r="A156" s="128" t="s">
        <v>5032</v>
      </c>
      <c r="B156" s="3">
        <v>2</v>
      </c>
    </row>
    <row r="157" spans="1:2" ht="15">
      <c r="A157" s="128" t="s">
        <v>5016</v>
      </c>
      <c r="B157" s="3">
        <v>1</v>
      </c>
    </row>
    <row r="158" spans="1:2" ht="15">
      <c r="A158" s="128" t="s">
        <v>5035</v>
      </c>
      <c r="B158" s="3">
        <v>1</v>
      </c>
    </row>
    <row r="159" spans="1:2" ht="15">
      <c r="A159" s="128" t="s">
        <v>5036</v>
      </c>
      <c r="B159" s="3">
        <v>5</v>
      </c>
    </row>
    <row r="160" spans="1:2" ht="15">
      <c r="A160" s="128" t="s">
        <v>5037</v>
      </c>
      <c r="B160" s="3">
        <v>2</v>
      </c>
    </row>
    <row r="161" spans="1:2" ht="15">
      <c r="A161" s="127" t="s">
        <v>5050</v>
      </c>
      <c r="B161" s="3"/>
    </row>
    <row r="162" spans="1:2" ht="15">
      <c r="A162" s="128" t="s">
        <v>5031</v>
      </c>
      <c r="B162" s="3">
        <v>1</v>
      </c>
    </row>
    <row r="163" spans="1:2" ht="15">
      <c r="A163" s="128" t="s">
        <v>5034</v>
      </c>
      <c r="B163" s="3">
        <v>1</v>
      </c>
    </row>
    <row r="164" spans="1:2" ht="15">
      <c r="A164" s="128" t="s">
        <v>5013</v>
      </c>
      <c r="B164" s="3">
        <v>2</v>
      </c>
    </row>
    <row r="165" spans="1:2" ht="15">
      <c r="A165" s="128" t="s">
        <v>5016</v>
      </c>
      <c r="B165" s="3">
        <v>2</v>
      </c>
    </row>
    <row r="166" spans="1:2" ht="15">
      <c r="A166" s="128" t="s">
        <v>5027</v>
      </c>
      <c r="B166" s="3">
        <v>1</v>
      </c>
    </row>
    <row r="167" spans="1:2" ht="15">
      <c r="A167" s="128" t="s">
        <v>5035</v>
      </c>
      <c r="B167" s="3">
        <v>4</v>
      </c>
    </row>
    <row r="168" spans="1:2" ht="15">
      <c r="A168" s="128" t="s">
        <v>5028</v>
      </c>
      <c r="B168" s="3">
        <v>21</v>
      </c>
    </row>
    <row r="169" spans="1:2" ht="15">
      <c r="A169" s="128" t="s">
        <v>5036</v>
      </c>
      <c r="B169" s="3">
        <v>9</v>
      </c>
    </row>
    <row r="170" spans="1:2" ht="15">
      <c r="A170" s="128" t="s">
        <v>5037</v>
      </c>
      <c r="B170" s="3">
        <v>4</v>
      </c>
    </row>
    <row r="171" spans="1:2" ht="15">
      <c r="A171" s="128" t="s">
        <v>5029</v>
      </c>
      <c r="B171" s="3">
        <v>13</v>
      </c>
    </row>
    <row r="172" spans="1:2" ht="15">
      <c r="A172" s="128" t="s">
        <v>5038</v>
      </c>
      <c r="B172" s="3">
        <v>2</v>
      </c>
    </row>
    <row r="173" spans="1:2" ht="15">
      <c r="A173" s="127" t="s">
        <v>5051</v>
      </c>
      <c r="B173" s="3"/>
    </row>
    <row r="174" spans="1:2" ht="15">
      <c r="A174" s="128" t="s">
        <v>5019</v>
      </c>
      <c r="B174" s="3">
        <v>3</v>
      </c>
    </row>
    <row r="175" spans="1:2" ht="15">
      <c r="A175" s="128" t="s">
        <v>5020</v>
      </c>
      <c r="B175" s="3">
        <v>1</v>
      </c>
    </row>
    <row r="176" spans="1:2" ht="15">
      <c r="A176" s="128" t="s">
        <v>5021</v>
      </c>
      <c r="B176" s="3">
        <v>2</v>
      </c>
    </row>
    <row r="177" spans="1:2" ht="15">
      <c r="A177" s="128" t="s">
        <v>5040</v>
      </c>
      <c r="B177" s="3">
        <v>1</v>
      </c>
    </row>
    <row r="178" spans="1:2" ht="15">
      <c r="A178" s="128" t="s">
        <v>5049</v>
      </c>
      <c r="B178" s="3">
        <v>1</v>
      </c>
    </row>
    <row r="179" spans="1:2" ht="15">
      <c r="A179" s="128" t="s">
        <v>5041</v>
      </c>
      <c r="B179" s="3">
        <v>1</v>
      </c>
    </row>
    <row r="180" spans="1:2" ht="15">
      <c r="A180" s="128" t="s">
        <v>5022</v>
      </c>
      <c r="B180" s="3">
        <v>1</v>
      </c>
    </row>
    <row r="181" spans="1:2" ht="15">
      <c r="A181" s="128" t="s">
        <v>5024</v>
      </c>
      <c r="B181" s="3">
        <v>2</v>
      </c>
    </row>
    <row r="182" spans="1:2" ht="15">
      <c r="A182" s="128" t="s">
        <v>5034</v>
      </c>
      <c r="B182" s="3">
        <v>6</v>
      </c>
    </row>
    <row r="183" spans="1:2" ht="15">
      <c r="A183" s="128" t="s">
        <v>5026</v>
      </c>
      <c r="B183" s="3">
        <v>1</v>
      </c>
    </row>
    <row r="184" spans="1:2" ht="15">
      <c r="A184" s="128" t="s">
        <v>5032</v>
      </c>
      <c r="B184" s="3">
        <v>10</v>
      </c>
    </row>
    <row r="185" spans="1:2" ht="15">
      <c r="A185" s="128" t="s">
        <v>5016</v>
      </c>
      <c r="B185" s="3">
        <v>2</v>
      </c>
    </row>
    <row r="186" spans="1:2" ht="15">
      <c r="A186" s="128" t="s">
        <v>5029</v>
      </c>
      <c r="B186" s="3">
        <v>1</v>
      </c>
    </row>
    <row r="187" spans="1:2" ht="15">
      <c r="A187" s="127" t="s">
        <v>5052</v>
      </c>
      <c r="B187" s="3"/>
    </row>
    <row r="188" spans="1:2" ht="15">
      <c r="A188" s="128" t="s">
        <v>5019</v>
      </c>
      <c r="B188" s="3">
        <v>2</v>
      </c>
    </row>
    <row r="189" spans="1:2" ht="15">
      <c r="A189" s="128" t="s">
        <v>5020</v>
      </c>
      <c r="B189" s="3">
        <v>3</v>
      </c>
    </row>
    <row r="190" spans="1:2" ht="15">
      <c r="A190" s="128" t="s">
        <v>5025</v>
      </c>
      <c r="B190" s="3">
        <v>1</v>
      </c>
    </row>
    <row r="191" spans="1:2" ht="15">
      <c r="A191" s="128" t="s">
        <v>5034</v>
      </c>
      <c r="B191" s="3">
        <v>4</v>
      </c>
    </row>
    <row r="192" spans="1:2" ht="15">
      <c r="A192" s="128" t="s">
        <v>5013</v>
      </c>
      <c r="B192" s="3">
        <v>2</v>
      </c>
    </row>
    <row r="193" spans="1:2" ht="15">
      <c r="A193" s="128" t="s">
        <v>5036</v>
      </c>
      <c r="B193" s="3">
        <v>1</v>
      </c>
    </row>
    <row r="194" spans="1:2" ht="15">
      <c r="A194" s="128" t="s">
        <v>5029</v>
      </c>
      <c r="B194" s="3">
        <v>2</v>
      </c>
    </row>
    <row r="195" spans="1:2" ht="15">
      <c r="A195" s="128" t="s">
        <v>5038</v>
      </c>
      <c r="B195" s="3">
        <v>2</v>
      </c>
    </row>
    <row r="196" spans="1:2" ht="15">
      <c r="A196" s="127" t="s">
        <v>5053</v>
      </c>
      <c r="B196" s="3"/>
    </row>
    <row r="197" spans="1:2" ht="15">
      <c r="A197" s="128" t="s">
        <v>5041</v>
      </c>
      <c r="B197" s="3">
        <v>1</v>
      </c>
    </row>
    <row r="198" spans="1:2" ht="15">
      <c r="A198" s="128" t="s">
        <v>5023</v>
      </c>
      <c r="B198" s="3">
        <v>1</v>
      </c>
    </row>
    <row r="199" spans="1:2" ht="15">
      <c r="A199" s="128" t="s">
        <v>5024</v>
      </c>
      <c r="B199" s="3">
        <v>2</v>
      </c>
    </row>
    <row r="200" spans="1:2" ht="15">
      <c r="A200" s="128" t="s">
        <v>5042</v>
      </c>
      <c r="B200" s="3">
        <v>1</v>
      </c>
    </row>
    <row r="201" spans="1:2" ht="15">
      <c r="A201" s="125" t="s">
        <v>5009</v>
      </c>
      <c r="B201" s="3">
        <v>310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1837</v>
      </c>
      <c r="AE2" s="13" t="s">
        <v>1838</v>
      </c>
      <c r="AF2" s="13" t="s">
        <v>1839</v>
      </c>
      <c r="AG2" s="13" t="s">
        <v>1840</v>
      </c>
      <c r="AH2" s="13" t="s">
        <v>1841</v>
      </c>
      <c r="AI2" s="13" t="s">
        <v>1842</v>
      </c>
      <c r="AJ2" s="13" t="s">
        <v>1843</v>
      </c>
      <c r="AK2" s="13" t="s">
        <v>1844</v>
      </c>
      <c r="AL2" s="13" t="s">
        <v>1845</v>
      </c>
      <c r="AM2" s="13" t="s">
        <v>1846</v>
      </c>
      <c r="AN2" s="13" t="s">
        <v>1847</v>
      </c>
      <c r="AO2" s="13" t="s">
        <v>1848</v>
      </c>
      <c r="AP2" s="13" t="s">
        <v>1849</v>
      </c>
      <c r="AQ2" s="13" t="s">
        <v>1850</v>
      </c>
      <c r="AR2" s="13" t="s">
        <v>1851</v>
      </c>
      <c r="AS2" s="13" t="s">
        <v>192</v>
      </c>
      <c r="AT2" s="13" t="s">
        <v>1852</v>
      </c>
      <c r="AU2" s="13" t="s">
        <v>1853</v>
      </c>
      <c r="AV2" s="13" t="s">
        <v>1854</v>
      </c>
      <c r="AW2" s="13" t="s">
        <v>1855</v>
      </c>
      <c r="AX2" s="13" t="s">
        <v>1856</v>
      </c>
      <c r="AY2" s="13" t="s">
        <v>1857</v>
      </c>
      <c r="AZ2" s="13" t="s">
        <v>3700</v>
      </c>
      <c r="BA2" s="115" t="s">
        <v>4183</v>
      </c>
      <c r="BB2" s="115" t="s">
        <v>4187</v>
      </c>
      <c r="BC2" s="115" t="s">
        <v>4190</v>
      </c>
      <c r="BD2" s="115" t="s">
        <v>4193</v>
      </c>
      <c r="BE2" s="115" t="s">
        <v>4196</v>
      </c>
      <c r="BF2" s="115" t="s">
        <v>4208</v>
      </c>
      <c r="BG2" s="115" t="s">
        <v>4222</v>
      </c>
      <c r="BH2" s="115" t="s">
        <v>4332</v>
      </c>
      <c r="BI2" s="115" t="s">
        <v>4358</v>
      </c>
      <c r="BJ2" s="115" t="s">
        <v>4453</v>
      </c>
      <c r="BK2" s="115" t="s">
        <v>4962</v>
      </c>
      <c r="BL2" s="115" t="s">
        <v>4963</v>
      </c>
      <c r="BM2" s="115" t="s">
        <v>4964</v>
      </c>
      <c r="BN2" s="115" t="s">
        <v>4965</v>
      </c>
      <c r="BO2" s="115" t="s">
        <v>4966</v>
      </c>
      <c r="BP2" s="115" t="s">
        <v>4967</v>
      </c>
      <c r="BQ2" s="115" t="s">
        <v>4968</v>
      </c>
      <c r="BR2" s="115" t="s">
        <v>4969</v>
      </c>
      <c r="BS2" s="115" t="s">
        <v>4971</v>
      </c>
      <c r="BT2" s="3"/>
      <c r="BU2" s="3"/>
    </row>
    <row r="3" spans="1:73" ht="15" customHeight="1">
      <c r="A3" s="64" t="s">
        <v>212</v>
      </c>
      <c r="B3" s="65"/>
      <c r="C3" s="65" t="s">
        <v>64</v>
      </c>
      <c r="D3" s="66">
        <v>162.0495184385354</v>
      </c>
      <c r="E3" s="68"/>
      <c r="F3" s="100" t="s">
        <v>886</v>
      </c>
      <c r="G3" s="65"/>
      <c r="H3" s="69" t="s">
        <v>212</v>
      </c>
      <c r="I3" s="70"/>
      <c r="J3" s="70"/>
      <c r="K3" s="69" t="s">
        <v>3315</v>
      </c>
      <c r="L3" s="73">
        <v>1</v>
      </c>
      <c r="M3" s="74">
        <v>3292.843017578125</v>
      </c>
      <c r="N3" s="74">
        <v>2493.8681640625</v>
      </c>
      <c r="O3" s="75"/>
      <c r="P3" s="76"/>
      <c r="Q3" s="76"/>
      <c r="R3" s="48"/>
      <c r="S3" s="48">
        <v>0</v>
      </c>
      <c r="T3" s="48">
        <v>1</v>
      </c>
      <c r="U3" s="49">
        <v>0</v>
      </c>
      <c r="V3" s="49">
        <v>0.034483</v>
      </c>
      <c r="W3" s="49">
        <v>0</v>
      </c>
      <c r="X3" s="49">
        <v>0.556521</v>
      </c>
      <c r="Y3" s="49">
        <v>0</v>
      </c>
      <c r="Z3" s="49">
        <v>0</v>
      </c>
      <c r="AA3" s="71">
        <v>3</v>
      </c>
      <c r="AB3" s="71"/>
      <c r="AC3" s="72"/>
      <c r="AD3" s="78" t="s">
        <v>1858</v>
      </c>
      <c r="AE3" s="78">
        <v>531</v>
      </c>
      <c r="AF3" s="78">
        <v>185</v>
      </c>
      <c r="AG3" s="78">
        <v>3135</v>
      </c>
      <c r="AH3" s="78">
        <v>4073</v>
      </c>
      <c r="AI3" s="78"/>
      <c r="AJ3" s="78" t="s">
        <v>2145</v>
      </c>
      <c r="AK3" s="78"/>
      <c r="AL3" s="78"/>
      <c r="AM3" s="78"/>
      <c r="AN3" s="80">
        <v>42574.56798611111</v>
      </c>
      <c r="AO3" s="78"/>
      <c r="AP3" s="78" t="b">
        <v>1</v>
      </c>
      <c r="AQ3" s="78" t="b">
        <v>0</v>
      </c>
      <c r="AR3" s="78" t="b">
        <v>0</v>
      </c>
      <c r="AS3" s="78"/>
      <c r="AT3" s="78">
        <v>5</v>
      </c>
      <c r="AU3" s="78"/>
      <c r="AV3" s="78" t="b">
        <v>0</v>
      </c>
      <c r="AW3" s="78" t="s">
        <v>3020</v>
      </c>
      <c r="AX3" s="83" t="s">
        <v>3021</v>
      </c>
      <c r="AY3" s="78" t="s">
        <v>66</v>
      </c>
      <c r="AZ3" s="78" t="str">
        <f>REPLACE(INDEX(GroupVertices[Group],MATCH(Vertices[[#This Row],[Vertex]],GroupVertices[Vertex],0)),1,1,"")</f>
        <v>6</v>
      </c>
      <c r="BA3" s="48"/>
      <c r="BB3" s="48"/>
      <c r="BC3" s="48"/>
      <c r="BD3" s="48"/>
      <c r="BE3" s="48"/>
      <c r="BF3" s="48"/>
      <c r="BG3" s="116" t="s">
        <v>4223</v>
      </c>
      <c r="BH3" s="116" t="s">
        <v>4223</v>
      </c>
      <c r="BI3" s="116" t="s">
        <v>4359</v>
      </c>
      <c r="BJ3" s="116" t="s">
        <v>4359</v>
      </c>
      <c r="BK3" s="116">
        <v>1</v>
      </c>
      <c r="BL3" s="120">
        <v>4.166666666666667</v>
      </c>
      <c r="BM3" s="116">
        <v>0</v>
      </c>
      <c r="BN3" s="120">
        <v>0</v>
      </c>
      <c r="BO3" s="116">
        <v>0</v>
      </c>
      <c r="BP3" s="120">
        <v>0</v>
      </c>
      <c r="BQ3" s="116">
        <v>23</v>
      </c>
      <c r="BR3" s="120">
        <v>95.83333333333333</v>
      </c>
      <c r="BS3" s="116">
        <v>24</v>
      </c>
      <c r="BT3" s="3"/>
      <c r="BU3" s="3"/>
    </row>
    <row r="4" spans="1:76" ht="15">
      <c r="A4" s="64" t="s">
        <v>403</v>
      </c>
      <c r="B4" s="65"/>
      <c r="C4" s="65" t="s">
        <v>64</v>
      </c>
      <c r="D4" s="66">
        <v>167.56694316031957</v>
      </c>
      <c r="E4" s="68"/>
      <c r="F4" s="100" t="s">
        <v>1057</v>
      </c>
      <c r="G4" s="65"/>
      <c r="H4" s="69" t="s">
        <v>403</v>
      </c>
      <c r="I4" s="70"/>
      <c r="J4" s="70"/>
      <c r="K4" s="69" t="s">
        <v>3316</v>
      </c>
      <c r="L4" s="73">
        <v>2158.8417266187053</v>
      </c>
      <c r="M4" s="74">
        <v>3468.8740234375</v>
      </c>
      <c r="N4" s="74">
        <v>1421.3543701171875</v>
      </c>
      <c r="O4" s="75"/>
      <c r="P4" s="76"/>
      <c r="Q4" s="76"/>
      <c r="R4" s="86"/>
      <c r="S4" s="48">
        <v>16</v>
      </c>
      <c r="T4" s="48">
        <v>1</v>
      </c>
      <c r="U4" s="49">
        <v>210</v>
      </c>
      <c r="V4" s="49">
        <v>0.066667</v>
      </c>
      <c r="W4" s="49">
        <v>0</v>
      </c>
      <c r="X4" s="49">
        <v>7.652158</v>
      </c>
      <c r="Y4" s="49">
        <v>0</v>
      </c>
      <c r="Z4" s="49">
        <v>0</v>
      </c>
      <c r="AA4" s="71">
        <v>4</v>
      </c>
      <c r="AB4" s="71"/>
      <c r="AC4" s="72"/>
      <c r="AD4" s="78" t="s">
        <v>1859</v>
      </c>
      <c r="AE4" s="78">
        <v>5367</v>
      </c>
      <c r="AF4" s="78">
        <v>20798</v>
      </c>
      <c r="AG4" s="78">
        <v>29069</v>
      </c>
      <c r="AH4" s="78">
        <v>58850</v>
      </c>
      <c r="AI4" s="78"/>
      <c r="AJ4" s="78" t="s">
        <v>2146</v>
      </c>
      <c r="AK4" s="78" t="s">
        <v>2402</v>
      </c>
      <c r="AL4" s="83" t="s">
        <v>2571</v>
      </c>
      <c r="AM4" s="78"/>
      <c r="AN4" s="80">
        <v>39876.79025462963</v>
      </c>
      <c r="AO4" s="83" t="s">
        <v>2715</v>
      </c>
      <c r="AP4" s="78" t="b">
        <v>0</v>
      </c>
      <c r="AQ4" s="78" t="b">
        <v>0</v>
      </c>
      <c r="AR4" s="78" t="b">
        <v>0</v>
      </c>
      <c r="AS4" s="78"/>
      <c r="AT4" s="78">
        <v>257</v>
      </c>
      <c r="AU4" s="83" t="s">
        <v>2937</v>
      </c>
      <c r="AV4" s="78" t="b">
        <v>0</v>
      </c>
      <c r="AW4" s="78" t="s">
        <v>3020</v>
      </c>
      <c r="AX4" s="83" t="s">
        <v>3022</v>
      </c>
      <c r="AY4" s="78" t="s">
        <v>66</v>
      </c>
      <c r="AZ4" s="78" t="str">
        <f>REPLACE(INDEX(GroupVertices[Group],MATCH(Vertices[[#This Row],[Vertex]],GroupVertices[Vertex],0)),1,1,"")</f>
        <v>6</v>
      </c>
      <c r="BA4" s="48" t="s">
        <v>707</v>
      </c>
      <c r="BB4" s="48" t="s">
        <v>707</v>
      </c>
      <c r="BC4" s="48" t="s">
        <v>719</v>
      </c>
      <c r="BD4" s="48" t="s">
        <v>719</v>
      </c>
      <c r="BE4" s="48" t="s">
        <v>3802</v>
      </c>
      <c r="BF4" s="48" t="s">
        <v>807</v>
      </c>
      <c r="BG4" s="116" t="s">
        <v>4224</v>
      </c>
      <c r="BH4" s="116" t="s">
        <v>4333</v>
      </c>
      <c r="BI4" s="116" t="s">
        <v>4060</v>
      </c>
      <c r="BJ4" s="116" t="s">
        <v>4454</v>
      </c>
      <c r="BK4" s="116">
        <v>13</v>
      </c>
      <c r="BL4" s="120">
        <v>4.304635761589404</v>
      </c>
      <c r="BM4" s="116">
        <v>7</v>
      </c>
      <c r="BN4" s="120">
        <v>2.3178807947019866</v>
      </c>
      <c r="BO4" s="116">
        <v>0</v>
      </c>
      <c r="BP4" s="120">
        <v>0</v>
      </c>
      <c r="BQ4" s="116">
        <v>282</v>
      </c>
      <c r="BR4" s="120">
        <v>93.37748344370861</v>
      </c>
      <c r="BS4" s="116">
        <v>302</v>
      </c>
      <c r="BT4" s="2"/>
      <c r="BU4" s="3"/>
      <c r="BV4" s="3"/>
      <c r="BW4" s="3"/>
      <c r="BX4" s="3"/>
    </row>
    <row r="5" spans="1:76" ht="15">
      <c r="A5" s="64" t="s">
        <v>213</v>
      </c>
      <c r="B5" s="65"/>
      <c r="C5" s="65" t="s">
        <v>64</v>
      </c>
      <c r="D5" s="66">
        <v>162.04496809553484</v>
      </c>
      <c r="E5" s="68"/>
      <c r="F5" s="100" t="s">
        <v>887</v>
      </c>
      <c r="G5" s="65"/>
      <c r="H5" s="69" t="s">
        <v>213</v>
      </c>
      <c r="I5" s="70"/>
      <c r="J5" s="70"/>
      <c r="K5" s="69" t="s">
        <v>3317</v>
      </c>
      <c r="L5" s="73">
        <v>1</v>
      </c>
      <c r="M5" s="74">
        <v>4187.55126953125</v>
      </c>
      <c r="N5" s="74">
        <v>728.1857299804688</v>
      </c>
      <c r="O5" s="75"/>
      <c r="P5" s="76"/>
      <c r="Q5" s="76"/>
      <c r="R5" s="86"/>
      <c r="S5" s="48">
        <v>0</v>
      </c>
      <c r="T5" s="48">
        <v>1</v>
      </c>
      <c r="U5" s="49">
        <v>0</v>
      </c>
      <c r="V5" s="49">
        <v>0.034483</v>
      </c>
      <c r="W5" s="49">
        <v>0</v>
      </c>
      <c r="X5" s="49">
        <v>0.556521</v>
      </c>
      <c r="Y5" s="49">
        <v>0</v>
      </c>
      <c r="Z5" s="49">
        <v>0</v>
      </c>
      <c r="AA5" s="71">
        <v>5</v>
      </c>
      <c r="AB5" s="71"/>
      <c r="AC5" s="72"/>
      <c r="AD5" s="78" t="s">
        <v>1860</v>
      </c>
      <c r="AE5" s="78">
        <v>423</v>
      </c>
      <c r="AF5" s="78">
        <v>168</v>
      </c>
      <c r="AG5" s="78">
        <v>4639</v>
      </c>
      <c r="AH5" s="78">
        <v>6085</v>
      </c>
      <c r="AI5" s="78"/>
      <c r="AJ5" s="78" t="s">
        <v>2147</v>
      </c>
      <c r="AK5" s="78"/>
      <c r="AL5" s="78"/>
      <c r="AM5" s="78"/>
      <c r="AN5" s="80">
        <v>42283.08357638889</v>
      </c>
      <c r="AO5" s="78"/>
      <c r="AP5" s="78" t="b">
        <v>1</v>
      </c>
      <c r="AQ5" s="78" t="b">
        <v>0</v>
      </c>
      <c r="AR5" s="78" t="b">
        <v>1</v>
      </c>
      <c r="AS5" s="78"/>
      <c r="AT5" s="78">
        <v>6</v>
      </c>
      <c r="AU5" s="83" t="s">
        <v>2938</v>
      </c>
      <c r="AV5" s="78" t="b">
        <v>0</v>
      </c>
      <c r="AW5" s="78" t="s">
        <v>3020</v>
      </c>
      <c r="AX5" s="83" t="s">
        <v>3023</v>
      </c>
      <c r="AY5" s="78" t="s">
        <v>66</v>
      </c>
      <c r="AZ5" s="78" t="str">
        <f>REPLACE(INDEX(GroupVertices[Group],MATCH(Vertices[[#This Row],[Vertex]],GroupVertices[Vertex],0)),1,1,"")</f>
        <v>6</v>
      </c>
      <c r="BA5" s="48"/>
      <c r="BB5" s="48"/>
      <c r="BC5" s="48"/>
      <c r="BD5" s="48"/>
      <c r="BE5" s="48"/>
      <c r="BF5" s="48"/>
      <c r="BG5" s="116" t="s">
        <v>4223</v>
      </c>
      <c r="BH5" s="116" t="s">
        <v>4223</v>
      </c>
      <c r="BI5" s="116" t="s">
        <v>4359</v>
      </c>
      <c r="BJ5" s="116" t="s">
        <v>4359</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214</v>
      </c>
      <c r="B6" s="65"/>
      <c r="C6" s="65" t="s">
        <v>64</v>
      </c>
      <c r="D6" s="66">
        <v>162.36456277451464</v>
      </c>
      <c r="E6" s="68"/>
      <c r="F6" s="100" t="s">
        <v>888</v>
      </c>
      <c r="G6" s="65"/>
      <c r="H6" s="69" t="s">
        <v>214</v>
      </c>
      <c r="I6" s="70"/>
      <c r="J6" s="70"/>
      <c r="K6" s="69" t="s">
        <v>3318</v>
      </c>
      <c r="L6" s="73">
        <v>1</v>
      </c>
      <c r="M6" s="74">
        <v>2956.437255859375</v>
      </c>
      <c r="N6" s="74">
        <v>1163.0206298828125</v>
      </c>
      <c r="O6" s="75"/>
      <c r="P6" s="76"/>
      <c r="Q6" s="76"/>
      <c r="R6" s="86"/>
      <c r="S6" s="48">
        <v>0</v>
      </c>
      <c r="T6" s="48">
        <v>1</v>
      </c>
      <c r="U6" s="49">
        <v>0</v>
      </c>
      <c r="V6" s="49">
        <v>0.034483</v>
      </c>
      <c r="W6" s="49">
        <v>0</v>
      </c>
      <c r="X6" s="49">
        <v>0.556521</v>
      </c>
      <c r="Y6" s="49">
        <v>0</v>
      </c>
      <c r="Z6" s="49">
        <v>0</v>
      </c>
      <c r="AA6" s="71">
        <v>6</v>
      </c>
      <c r="AB6" s="71"/>
      <c r="AC6" s="72"/>
      <c r="AD6" s="78" t="s">
        <v>1861</v>
      </c>
      <c r="AE6" s="78">
        <v>1858</v>
      </c>
      <c r="AF6" s="78">
        <v>1362</v>
      </c>
      <c r="AG6" s="78">
        <v>190209</v>
      </c>
      <c r="AH6" s="78">
        <v>360943</v>
      </c>
      <c r="AI6" s="78"/>
      <c r="AJ6" s="78" t="s">
        <v>2148</v>
      </c>
      <c r="AK6" s="78" t="s">
        <v>2403</v>
      </c>
      <c r="AL6" s="78"/>
      <c r="AM6" s="78"/>
      <c r="AN6" s="80">
        <v>42770.27795138889</v>
      </c>
      <c r="AO6" s="83" t="s">
        <v>2716</v>
      </c>
      <c r="AP6" s="78" t="b">
        <v>1</v>
      </c>
      <c r="AQ6" s="78" t="b">
        <v>0</v>
      </c>
      <c r="AR6" s="78" t="b">
        <v>0</v>
      </c>
      <c r="AS6" s="78"/>
      <c r="AT6" s="78">
        <v>9</v>
      </c>
      <c r="AU6" s="78"/>
      <c r="AV6" s="78" t="b">
        <v>0</v>
      </c>
      <c r="AW6" s="78" t="s">
        <v>3020</v>
      </c>
      <c r="AX6" s="83" t="s">
        <v>3024</v>
      </c>
      <c r="AY6" s="78" t="s">
        <v>66</v>
      </c>
      <c r="AZ6" s="78" t="str">
        <f>REPLACE(INDEX(GroupVertices[Group],MATCH(Vertices[[#This Row],[Vertex]],GroupVertices[Vertex],0)),1,1,"")</f>
        <v>6</v>
      </c>
      <c r="BA6" s="48"/>
      <c r="BB6" s="48"/>
      <c r="BC6" s="48"/>
      <c r="BD6" s="48"/>
      <c r="BE6" s="48"/>
      <c r="BF6" s="48"/>
      <c r="BG6" s="116" t="s">
        <v>4223</v>
      </c>
      <c r="BH6" s="116" t="s">
        <v>4223</v>
      </c>
      <c r="BI6" s="116" t="s">
        <v>4359</v>
      </c>
      <c r="BJ6" s="116" t="s">
        <v>4359</v>
      </c>
      <c r="BK6" s="116">
        <v>1</v>
      </c>
      <c r="BL6" s="120">
        <v>4.166666666666667</v>
      </c>
      <c r="BM6" s="116">
        <v>0</v>
      </c>
      <c r="BN6" s="120">
        <v>0</v>
      </c>
      <c r="BO6" s="116">
        <v>0</v>
      </c>
      <c r="BP6" s="120">
        <v>0</v>
      </c>
      <c r="BQ6" s="116">
        <v>23</v>
      </c>
      <c r="BR6" s="120">
        <v>95.83333333333333</v>
      </c>
      <c r="BS6" s="116">
        <v>24</v>
      </c>
      <c r="BT6" s="2"/>
      <c r="BU6" s="3"/>
      <c r="BV6" s="3"/>
      <c r="BW6" s="3"/>
      <c r="BX6" s="3"/>
    </row>
    <row r="7" spans="1:76" ht="15">
      <c r="A7" s="64" t="s">
        <v>215</v>
      </c>
      <c r="B7" s="65"/>
      <c r="C7" s="65" t="s">
        <v>64</v>
      </c>
      <c r="D7" s="66">
        <v>162.2275171500275</v>
      </c>
      <c r="E7" s="68"/>
      <c r="F7" s="100" t="s">
        <v>889</v>
      </c>
      <c r="G7" s="65"/>
      <c r="H7" s="69" t="s">
        <v>215</v>
      </c>
      <c r="I7" s="70"/>
      <c r="J7" s="70"/>
      <c r="K7" s="69" t="s">
        <v>3319</v>
      </c>
      <c r="L7" s="73">
        <v>1</v>
      </c>
      <c r="M7" s="74">
        <v>4252.76171875</v>
      </c>
      <c r="N7" s="74">
        <v>2033.126953125</v>
      </c>
      <c r="O7" s="75"/>
      <c r="P7" s="76"/>
      <c r="Q7" s="76"/>
      <c r="R7" s="86"/>
      <c r="S7" s="48">
        <v>0</v>
      </c>
      <c r="T7" s="48">
        <v>1</v>
      </c>
      <c r="U7" s="49">
        <v>0</v>
      </c>
      <c r="V7" s="49">
        <v>0.034483</v>
      </c>
      <c r="W7" s="49">
        <v>0</v>
      </c>
      <c r="X7" s="49">
        <v>0.556521</v>
      </c>
      <c r="Y7" s="49">
        <v>0</v>
      </c>
      <c r="Z7" s="49">
        <v>0</v>
      </c>
      <c r="AA7" s="71">
        <v>7</v>
      </c>
      <c r="AB7" s="71"/>
      <c r="AC7" s="72"/>
      <c r="AD7" s="78" t="s">
        <v>1862</v>
      </c>
      <c r="AE7" s="78">
        <v>316</v>
      </c>
      <c r="AF7" s="78">
        <v>850</v>
      </c>
      <c r="AG7" s="78">
        <v>7685</v>
      </c>
      <c r="AH7" s="78">
        <v>35213</v>
      </c>
      <c r="AI7" s="78"/>
      <c r="AJ7" s="78" t="s">
        <v>2149</v>
      </c>
      <c r="AK7" s="78" t="s">
        <v>2404</v>
      </c>
      <c r="AL7" s="83" t="s">
        <v>2572</v>
      </c>
      <c r="AM7" s="78"/>
      <c r="AN7" s="80">
        <v>40004.88804398148</v>
      </c>
      <c r="AO7" s="83" t="s">
        <v>2717</v>
      </c>
      <c r="AP7" s="78" t="b">
        <v>1</v>
      </c>
      <c r="AQ7" s="78" t="b">
        <v>0</v>
      </c>
      <c r="AR7" s="78" t="b">
        <v>1</v>
      </c>
      <c r="AS7" s="78"/>
      <c r="AT7" s="78">
        <v>20</v>
      </c>
      <c r="AU7" s="83" t="s">
        <v>2938</v>
      </c>
      <c r="AV7" s="78" t="b">
        <v>0</v>
      </c>
      <c r="AW7" s="78" t="s">
        <v>3020</v>
      </c>
      <c r="AX7" s="83" t="s">
        <v>3025</v>
      </c>
      <c r="AY7" s="78" t="s">
        <v>66</v>
      </c>
      <c r="AZ7" s="78" t="str">
        <f>REPLACE(INDEX(GroupVertices[Group],MATCH(Vertices[[#This Row],[Vertex]],GroupVertices[Vertex],0)),1,1,"")</f>
        <v>6</v>
      </c>
      <c r="BA7" s="48"/>
      <c r="BB7" s="48"/>
      <c r="BC7" s="48"/>
      <c r="BD7" s="48"/>
      <c r="BE7" s="48"/>
      <c r="BF7" s="48"/>
      <c r="BG7" s="116" t="s">
        <v>4223</v>
      </c>
      <c r="BH7" s="116" t="s">
        <v>4223</v>
      </c>
      <c r="BI7" s="116" t="s">
        <v>4359</v>
      </c>
      <c r="BJ7" s="116" t="s">
        <v>4359</v>
      </c>
      <c r="BK7" s="116">
        <v>1</v>
      </c>
      <c r="BL7" s="120">
        <v>4.166666666666667</v>
      </c>
      <c r="BM7" s="116">
        <v>0</v>
      </c>
      <c r="BN7" s="120">
        <v>0</v>
      </c>
      <c r="BO7" s="116">
        <v>0</v>
      </c>
      <c r="BP7" s="120">
        <v>0</v>
      </c>
      <c r="BQ7" s="116">
        <v>23</v>
      </c>
      <c r="BR7" s="120">
        <v>95.83333333333333</v>
      </c>
      <c r="BS7" s="116">
        <v>24</v>
      </c>
      <c r="BT7" s="2"/>
      <c r="BU7" s="3"/>
      <c r="BV7" s="3"/>
      <c r="BW7" s="3"/>
      <c r="BX7" s="3"/>
    </row>
    <row r="8" spans="1:76" ht="15">
      <c r="A8" s="64" t="s">
        <v>216</v>
      </c>
      <c r="B8" s="65"/>
      <c r="C8" s="65" t="s">
        <v>64</v>
      </c>
      <c r="D8" s="66">
        <v>162.27703558856288</v>
      </c>
      <c r="E8" s="68"/>
      <c r="F8" s="100" t="s">
        <v>890</v>
      </c>
      <c r="G8" s="65"/>
      <c r="H8" s="69" t="s">
        <v>216</v>
      </c>
      <c r="I8" s="70"/>
      <c r="J8" s="70"/>
      <c r="K8" s="69" t="s">
        <v>3320</v>
      </c>
      <c r="L8" s="73">
        <v>1</v>
      </c>
      <c r="M8" s="74">
        <v>8348.7431640625</v>
      </c>
      <c r="N8" s="74">
        <v>3276.142822265625</v>
      </c>
      <c r="O8" s="75"/>
      <c r="P8" s="76"/>
      <c r="Q8" s="76"/>
      <c r="R8" s="86"/>
      <c r="S8" s="48">
        <v>0</v>
      </c>
      <c r="T8" s="48">
        <v>1</v>
      </c>
      <c r="U8" s="49">
        <v>0</v>
      </c>
      <c r="V8" s="49">
        <v>1</v>
      </c>
      <c r="W8" s="49">
        <v>0</v>
      </c>
      <c r="X8" s="49">
        <v>0.701753</v>
      </c>
      <c r="Y8" s="49">
        <v>0</v>
      </c>
      <c r="Z8" s="49">
        <v>0</v>
      </c>
      <c r="AA8" s="71">
        <v>8</v>
      </c>
      <c r="AB8" s="71"/>
      <c r="AC8" s="72"/>
      <c r="AD8" s="78" t="s">
        <v>1863</v>
      </c>
      <c r="AE8" s="78">
        <v>4706</v>
      </c>
      <c r="AF8" s="78">
        <v>1035</v>
      </c>
      <c r="AG8" s="78">
        <v>25100</v>
      </c>
      <c r="AH8" s="78">
        <v>15884</v>
      </c>
      <c r="AI8" s="78"/>
      <c r="AJ8" s="78" t="s">
        <v>2150</v>
      </c>
      <c r="AK8" s="78"/>
      <c r="AL8" s="78"/>
      <c r="AM8" s="78"/>
      <c r="AN8" s="80">
        <v>42380.58261574074</v>
      </c>
      <c r="AO8" s="83" t="s">
        <v>2718</v>
      </c>
      <c r="AP8" s="78" t="b">
        <v>0</v>
      </c>
      <c r="AQ8" s="78" t="b">
        <v>0</v>
      </c>
      <c r="AR8" s="78" t="b">
        <v>0</v>
      </c>
      <c r="AS8" s="78"/>
      <c r="AT8" s="78">
        <v>22</v>
      </c>
      <c r="AU8" s="83" t="s">
        <v>2938</v>
      </c>
      <c r="AV8" s="78" t="b">
        <v>0</v>
      </c>
      <c r="AW8" s="78" t="s">
        <v>3020</v>
      </c>
      <c r="AX8" s="83" t="s">
        <v>3026</v>
      </c>
      <c r="AY8" s="78" t="s">
        <v>66</v>
      </c>
      <c r="AZ8" s="78" t="str">
        <f>REPLACE(INDEX(GroupVertices[Group],MATCH(Vertices[[#This Row],[Vertex]],GroupVertices[Vertex],0)),1,1,"")</f>
        <v>40</v>
      </c>
      <c r="BA8" s="48"/>
      <c r="BB8" s="48"/>
      <c r="BC8" s="48"/>
      <c r="BD8" s="48"/>
      <c r="BE8" s="48" t="s">
        <v>744</v>
      </c>
      <c r="BF8" s="48" t="s">
        <v>744</v>
      </c>
      <c r="BG8" s="116" t="s">
        <v>4225</v>
      </c>
      <c r="BH8" s="116" t="s">
        <v>4225</v>
      </c>
      <c r="BI8" s="116" t="s">
        <v>4360</v>
      </c>
      <c r="BJ8" s="116" t="s">
        <v>4360</v>
      </c>
      <c r="BK8" s="116">
        <v>0</v>
      </c>
      <c r="BL8" s="120">
        <v>0</v>
      </c>
      <c r="BM8" s="116">
        <v>0</v>
      </c>
      <c r="BN8" s="120">
        <v>0</v>
      </c>
      <c r="BO8" s="116">
        <v>0</v>
      </c>
      <c r="BP8" s="120">
        <v>0</v>
      </c>
      <c r="BQ8" s="116">
        <v>19</v>
      </c>
      <c r="BR8" s="120">
        <v>100</v>
      </c>
      <c r="BS8" s="116">
        <v>19</v>
      </c>
      <c r="BT8" s="2"/>
      <c r="BU8" s="3"/>
      <c r="BV8" s="3"/>
      <c r="BW8" s="3"/>
      <c r="BX8" s="3"/>
    </row>
    <row r="9" spans="1:76" ht="15">
      <c r="A9" s="64" t="s">
        <v>231</v>
      </c>
      <c r="B9" s="65"/>
      <c r="C9" s="65" t="s">
        <v>64</v>
      </c>
      <c r="D9" s="66">
        <v>162.04496809553484</v>
      </c>
      <c r="E9" s="68"/>
      <c r="F9" s="100" t="s">
        <v>904</v>
      </c>
      <c r="G9" s="65"/>
      <c r="H9" s="69" t="s">
        <v>231</v>
      </c>
      <c r="I9" s="70"/>
      <c r="J9" s="70"/>
      <c r="K9" s="69" t="s">
        <v>3321</v>
      </c>
      <c r="L9" s="73">
        <v>1</v>
      </c>
      <c r="M9" s="74">
        <v>8348.7431640625</v>
      </c>
      <c r="N9" s="74">
        <v>2935.00048828125</v>
      </c>
      <c r="O9" s="75"/>
      <c r="P9" s="76"/>
      <c r="Q9" s="76"/>
      <c r="R9" s="86"/>
      <c r="S9" s="48">
        <v>2</v>
      </c>
      <c r="T9" s="48">
        <v>1</v>
      </c>
      <c r="U9" s="49">
        <v>0</v>
      </c>
      <c r="V9" s="49">
        <v>1</v>
      </c>
      <c r="W9" s="49">
        <v>0</v>
      </c>
      <c r="X9" s="49">
        <v>1.298243</v>
      </c>
      <c r="Y9" s="49">
        <v>0</v>
      </c>
      <c r="Z9" s="49">
        <v>0</v>
      </c>
      <c r="AA9" s="71">
        <v>9</v>
      </c>
      <c r="AB9" s="71"/>
      <c r="AC9" s="72"/>
      <c r="AD9" s="78" t="s">
        <v>1864</v>
      </c>
      <c r="AE9" s="78">
        <v>309</v>
      </c>
      <c r="AF9" s="78">
        <v>168</v>
      </c>
      <c r="AG9" s="78">
        <v>2481</v>
      </c>
      <c r="AH9" s="78">
        <v>2062</v>
      </c>
      <c r="AI9" s="78"/>
      <c r="AJ9" s="78"/>
      <c r="AK9" s="78"/>
      <c r="AL9" s="78"/>
      <c r="AM9" s="78"/>
      <c r="AN9" s="80">
        <v>42120.465729166666</v>
      </c>
      <c r="AO9" s="83" t="s">
        <v>2719</v>
      </c>
      <c r="AP9" s="78" t="b">
        <v>1</v>
      </c>
      <c r="AQ9" s="78" t="b">
        <v>0</v>
      </c>
      <c r="AR9" s="78" t="b">
        <v>0</v>
      </c>
      <c r="AS9" s="78"/>
      <c r="AT9" s="78">
        <v>5</v>
      </c>
      <c r="AU9" s="83" t="s">
        <v>2938</v>
      </c>
      <c r="AV9" s="78" t="b">
        <v>0</v>
      </c>
      <c r="AW9" s="78" t="s">
        <v>3020</v>
      </c>
      <c r="AX9" s="83" t="s">
        <v>3027</v>
      </c>
      <c r="AY9" s="78" t="s">
        <v>66</v>
      </c>
      <c r="AZ9" s="78" t="str">
        <f>REPLACE(INDEX(GroupVertices[Group],MATCH(Vertices[[#This Row],[Vertex]],GroupVertices[Vertex],0)),1,1,"")</f>
        <v>40</v>
      </c>
      <c r="BA9" s="48"/>
      <c r="BB9" s="48"/>
      <c r="BC9" s="48"/>
      <c r="BD9" s="48"/>
      <c r="BE9" s="48" t="s">
        <v>4197</v>
      </c>
      <c r="BF9" s="48" t="s">
        <v>4209</v>
      </c>
      <c r="BG9" s="116" t="s">
        <v>4226</v>
      </c>
      <c r="BH9" s="116" t="s">
        <v>4334</v>
      </c>
      <c r="BI9" s="116" t="s">
        <v>4361</v>
      </c>
      <c r="BJ9" s="116" t="s">
        <v>4455</v>
      </c>
      <c r="BK9" s="116">
        <v>0</v>
      </c>
      <c r="BL9" s="120">
        <v>0</v>
      </c>
      <c r="BM9" s="116">
        <v>0</v>
      </c>
      <c r="BN9" s="120">
        <v>0</v>
      </c>
      <c r="BO9" s="116">
        <v>0</v>
      </c>
      <c r="BP9" s="120">
        <v>0</v>
      </c>
      <c r="BQ9" s="116">
        <v>60</v>
      </c>
      <c r="BR9" s="120">
        <v>100</v>
      </c>
      <c r="BS9" s="116">
        <v>60</v>
      </c>
      <c r="BT9" s="2"/>
      <c r="BU9" s="3"/>
      <c r="BV9" s="3"/>
      <c r="BW9" s="3"/>
      <c r="BX9" s="3"/>
    </row>
    <row r="10" spans="1:76" ht="15">
      <c r="A10" s="64" t="s">
        <v>217</v>
      </c>
      <c r="B10" s="65"/>
      <c r="C10" s="65" t="s">
        <v>64</v>
      </c>
      <c r="D10" s="66">
        <v>162.03907941635765</v>
      </c>
      <c r="E10" s="68"/>
      <c r="F10" s="100" t="s">
        <v>891</v>
      </c>
      <c r="G10" s="65"/>
      <c r="H10" s="69" t="s">
        <v>217</v>
      </c>
      <c r="I10" s="70"/>
      <c r="J10" s="70"/>
      <c r="K10" s="69" t="s">
        <v>3322</v>
      </c>
      <c r="L10" s="73">
        <v>1</v>
      </c>
      <c r="M10" s="74">
        <v>2715.1279296875</v>
      </c>
      <c r="N10" s="74">
        <v>7282.80078125</v>
      </c>
      <c r="O10" s="75"/>
      <c r="P10" s="76"/>
      <c r="Q10" s="76"/>
      <c r="R10" s="86"/>
      <c r="S10" s="48">
        <v>1</v>
      </c>
      <c r="T10" s="48">
        <v>1</v>
      </c>
      <c r="U10" s="49">
        <v>0</v>
      </c>
      <c r="V10" s="49">
        <v>0</v>
      </c>
      <c r="W10" s="49">
        <v>0</v>
      </c>
      <c r="X10" s="49">
        <v>0.999998</v>
      </c>
      <c r="Y10" s="49">
        <v>0</v>
      </c>
      <c r="Z10" s="49" t="s">
        <v>3703</v>
      </c>
      <c r="AA10" s="71">
        <v>10</v>
      </c>
      <c r="AB10" s="71"/>
      <c r="AC10" s="72"/>
      <c r="AD10" s="78" t="s">
        <v>1865</v>
      </c>
      <c r="AE10" s="78">
        <v>53</v>
      </c>
      <c r="AF10" s="78">
        <v>146</v>
      </c>
      <c r="AG10" s="78">
        <v>1011</v>
      </c>
      <c r="AH10" s="78">
        <v>261</v>
      </c>
      <c r="AI10" s="78"/>
      <c r="AJ10" s="78" t="s">
        <v>2151</v>
      </c>
      <c r="AK10" s="78" t="s">
        <v>2405</v>
      </c>
      <c r="AL10" s="83" t="s">
        <v>2573</v>
      </c>
      <c r="AM10" s="78"/>
      <c r="AN10" s="80">
        <v>41132.97109953704</v>
      </c>
      <c r="AO10" s="83" t="s">
        <v>2720</v>
      </c>
      <c r="AP10" s="78" t="b">
        <v>0</v>
      </c>
      <c r="AQ10" s="78" t="b">
        <v>0</v>
      </c>
      <c r="AR10" s="78" t="b">
        <v>0</v>
      </c>
      <c r="AS10" s="78"/>
      <c r="AT10" s="78">
        <v>19</v>
      </c>
      <c r="AU10" s="83" t="s">
        <v>2939</v>
      </c>
      <c r="AV10" s="78" t="b">
        <v>0</v>
      </c>
      <c r="AW10" s="78" t="s">
        <v>3020</v>
      </c>
      <c r="AX10" s="83" t="s">
        <v>3028</v>
      </c>
      <c r="AY10" s="78" t="s">
        <v>66</v>
      </c>
      <c r="AZ10" s="78" t="str">
        <f>REPLACE(INDEX(GroupVertices[Group],MATCH(Vertices[[#This Row],[Vertex]],GroupVertices[Vertex],0)),1,1,"")</f>
        <v>3</v>
      </c>
      <c r="BA10" s="48" t="s">
        <v>669</v>
      </c>
      <c r="BB10" s="48" t="s">
        <v>669</v>
      </c>
      <c r="BC10" s="48" t="s">
        <v>717</v>
      </c>
      <c r="BD10" s="48" t="s">
        <v>717</v>
      </c>
      <c r="BE10" s="48" t="s">
        <v>745</v>
      </c>
      <c r="BF10" s="48" t="s">
        <v>745</v>
      </c>
      <c r="BG10" s="116" t="s">
        <v>4227</v>
      </c>
      <c r="BH10" s="116" t="s">
        <v>4227</v>
      </c>
      <c r="BI10" s="116" t="s">
        <v>4362</v>
      </c>
      <c r="BJ10" s="116" t="s">
        <v>4362</v>
      </c>
      <c r="BK10" s="116">
        <v>0</v>
      </c>
      <c r="BL10" s="120">
        <v>0</v>
      </c>
      <c r="BM10" s="116">
        <v>1</v>
      </c>
      <c r="BN10" s="120">
        <v>6.666666666666667</v>
      </c>
      <c r="BO10" s="116">
        <v>0</v>
      </c>
      <c r="BP10" s="120">
        <v>0</v>
      </c>
      <c r="BQ10" s="116">
        <v>14</v>
      </c>
      <c r="BR10" s="120">
        <v>93.33333333333333</v>
      </c>
      <c r="BS10" s="116">
        <v>15</v>
      </c>
      <c r="BT10" s="2"/>
      <c r="BU10" s="3"/>
      <c r="BV10" s="3"/>
      <c r="BW10" s="3"/>
      <c r="BX10" s="3"/>
    </row>
    <row r="11" spans="1:76" ht="15">
      <c r="A11" s="64" t="s">
        <v>218</v>
      </c>
      <c r="B11" s="65"/>
      <c r="C11" s="65" t="s">
        <v>64</v>
      </c>
      <c r="D11" s="66">
        <v>162.00240900511793</v>
      </c>
      <c r="E11" s="68"/>
      <c r="F11" s="100" t="s">
        <v>892</v>
      </c>
      <c r="G11" s="65"/>
      <c r="H11" s="69" t="s">
        <v>218</v>
      </c>
      <c r="I11" s="70"/>
      <c r="J11" s="70"/>
      <c r="K11" s="69" t="s">
        <v>3323</v>
      </c>
      <c r="L11" s="73">
        <v>124.30524152106887</v>
      </c>
      <c r="M11" s="74">
        <v>6136.48876953125</v>
      </c>
      <c r="N11" s="74">
        <v>1099.8900146484375</v>
      </c>
      <c r="O11" s="75"/>
      <c r="P11" s="76"/>
      <c r="Q11" s="76"/>
      <c r="R11" s="86"/>
      <c r="S11" s="48">
        <v>0</v>
      </c>
      <c r="T11" s="48">
        <v>4</v>
      </c>
      <c r="U11" s="49">
        <v>12</v>
      </c>
      <c r="V11" s="49">
        <v>0.25</v>
      </c>
      <c r="W11" s="49">
        <v>0</v>
      </c>
      <c r="X11" s="49">
        <v>2.378373</v>
      </c>
      <c r="Y11" s="49">
        <v>0</v>
      </c>
      <c r="Z11" s="49">
        <v>0</v>
      </c>
      <c r="AA11" s="71">
        <v>11</v>
      </c>
      <c r="AB11" s="71"/>
      <c r="AC11" s="72"/>
      <c r="AD11" s="78" t="s">
        <v>1866</v>
      </c>
      <c r="AE11" s="78">
        <v>606</v>
      </c>
      <c r="AF11" s="78">
        <v>9</v>
      </c>
      <c r="AG11" s="78">
        <v>277</v>
      </c>
      <c r="AH11" s="78">
        <v>278</v>
      </c>
      <c r="AI11" s="78"/>
      <c r="AJ11" s="78" t="s">
        <v>2152</v>
      </c>
      <c r="AK11" s="78" t="s">
        <v>2406</v>
      </c>
      <c r="AL11" s="78"/>
      <c r="AM11" s="78"/>
      <c r="AN11" s="80">
        <v>43707.4750462963</v>
      </c>
      <c r="AO11" s="78"/>
      <c r="AP11" s="78" t="b">
        <v>1</v>
      </c>
      <c r="AQ11" s="78" t="b">
        <v>0</v>
      </c>
      <c r="AR11" s="78" t="b">
        <v>0</v>
      </c>
      <c r="AS11" s="78"/>
      <c r="AT11" s="78">
        <v>0</v>
      </c>
      <c r="AU11" s="78"/>
      <c r="AV11" s="78" t="b">
        <v>0</v>
      </c>
      <c r="AW11" s="78" t="s">
        <v>3020</v>
      </c>
      <c r="AX11" s="83" t="s">
        <v>3029</v>
      </c>
      <c r="AY11" s="78" t="s">
        <v>66</v>
      </c>
      <c r="AZ11" s="78" t="str">
        <f>REPLACE(INDEX(GroupVertices[Group],MATCH(Vertices[[#This Row],[Vertex]],GroupVertices[Vertex],0)),1,1,"")</f>
        <v>21</v>
      </c>
      <c r="BA11" s="48"/>
      <c r="BB11" s="48"/>
      <c r="BC11" s="48"/>
      <c r="BD11" s="48"/>
      <c r="BE11" s="48" t="s">
        <v>746</v>
      </c>
      <c r="BF11" s="48" t="s">
        <v>746</v>
      </c>
      <c r="BG11" s="116" t="s">
        <v>4228</v>
      </c>
      <c r="BH11" s="116" t="s">
        <v>4228</v>
      </c>
      <c r="BI11" s="116" t="s">
        <v>4363</v>
      </c>
      <c r="BJ11" s="116" t="s">
        <v>4363</v>
      </c>
      <c r="BK11" s="116">
        <v>0</v>
      </c>
      <c r="BL11" s="120">
        <v>0</v>
      </c>
      <c r="BM11" s="116">
        <v>0</v>
      </c>
      <c r="BN11" s="120">
        <v>0</v>
      </c>
      <c r="BO11" s="116">
        <v>0</v>
      </c>
      <c r="BP11" s="120">
        <v>0</v>
      </c>
      <c r="BQ11" s="116">
        <v>38</v>
      </c>
      <c r="BR11" s="120">
        <v>100</v>
      </c>
      <c r="BS11" s="116">
        <v>38</v>
      </c>
      <c r="BT11" s="2"/>
      <c r="BU11" s="3"/>
      <c r="BV11" s="3"/>
      <c r="BW11" s="3"/>
      <c r="BX11" s="3"/>
    </row>
    <row r="12" spans="1:76" ht="15">
      <c r="A12" s="64" t="s">
        <v>458</v>
      </c>
      <c r="B12" s="65"/>
      <c r="C12" s="65" t="s">
        <v>64</v>
      </c>
      <c r="D12" s="66">
        <v>374.26627396029005</v>
      </c>
      <c r="E12" s="68"/>
      <c r="F12" s="100" t="s">
        <v>2956</v>
      </c>
      <c r="G12" s="65"/>
      <c r="H12" s="69" t="s">
        <v>458</v>
      </c>
      <c r="I12" s="70"/>
      <c r="J12" s="70"/>
      <c r="K12" s="69" t="s">
        <v>3324</v>
      </c>
      <c r="L12" s="73">
        <v>1</v>
      </c>
      <c r="M12" s="74">
        <v>6028.47900390625</v>
      </c>
      <c r="N12" s="74">
        <v>1846.8741455078125</v>
      </c>
      <c r="O12" s="75"/>
      <c r="P12" s="76"/>
      <c r="Q12" s="76"/>
      <c r="R12" s="86"/>
      <c r="S12" s="48">
        <v>1</v>
      </c>
      <c r="T12" s="48">
        <v>0</v>
      </c>
      <c r="U12" s="49">
        <v>0</v>
      </c>
      <c r="V12" s="49">
        <v>0.142857</v>
      </c>
      <c r="W12" s="49">
        <v>0</v>
      </c>
      <c r="X12" s="49">
        <v>0.655404</v>
      </c>
      <c r="Y12" s="49">
        <v>0</v>
      </c>
      <c r="Z12" s="49">
        <v>0</v>
      </c>
      <c r="AA12" s="71">
        <v>12</v>
      </c>
      <c r="AB12" s="71"/>
      <c r="AC12" s="72"/>
      <c r="AD12" s="78" t="s">
        <v>1867</v>
      </c>
      <c r="AE12" s="78">
        <v>54</v>
      </c>
      <c r="AF12" s="78">
        <v>793023</v>
      </c>
      <c r="AG12" s="78">
        <v>4451</v>
      </c>
      <c r="AH12" s="78">
        <v>4422</v>
      </c>
      <c r="AI12" s="78"/>
      <c r="AJ12" s="78" t="s">
        <v>2153</v>
      </c>
      <c r="AK12" s="78" t="s">
        <v>2407</v>
      </c>
      <c r="AL12" s="83" t="s">
        <v>2574</v>
      </c>
      <c r="AM12" s="78"/>
      <c r="AN12" s="80">
        <v>40402.81760416667</v>
      </c>
      <c r="AO12" s="83" t="s">
        <v>2721</v>
      </c>
      <c r="AP12" s="78" t="b">
        <v>0</v>
      </c>
      <c r="AQ12" s="78" t="b">
        <v>0</v>
      </c>
      <c r="AR12" s="78" t="b">
        <v>1</v>
      </c>
      <c r="AS12" s="78" t="s">
        <v>1751</v>
      </c>
      <c r="AT12" s="78">
        <v>194</v>
      </c>
      <c r="AU12" s="83" t="s">
        <v>2940</v>
      </c>
      <c r="AV12" s="78" t="b">
        <v>1</v>
      </c>
      <c r="AW12" s="78" t="s">
        <v>3020</v>
      </c>
      <c r="AX12" s="83" t="s">
        <v>3030</v>
      </c>
      <c r="AY12" s="78" t="s">
        <v>65</v>
      </c>
      <c r="AZ12" s="78" t="str">
        <f>REPLACE(INDEX(GroupVertices[Group],MATCH(Vertices[[#This Row],[Vertex]],GroupVertices[Vertex],0)),1,1,"")</f>
        <v>21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459</v>
      </c>
      <c r="B13" s="65"/>
      <c r="C13" s="65" t="s">
        <v>64</v>
      </c>
      <c r="D13" s="66">
        <v>672.0249275493786</v>
      </c>
      <c r="E13" s="68"/>
      <c r="F13" s="100" t="s">
        <v>2957</v>
      </c>
      <c r="G13" s="65"/>
      <c r="H13" s="69" t="s">
        <v>459</v>
      </c>
      <c r="I13" s="70"/>
      <c r="J13" s="70"/>
      <c r="K13" s="69" t="s">
        <v>3325</v>
      </c>
      <c r="L13" s="73">
        <v>1</v>
      </c>
      <c r="M13" s="74">
        <v>6477.5849609375</v>
      </c>
      <c r="N13" s="74">
        <v>1336.42431640625</v>
      </c>
      <c r="O13" s="75"/>
      <c r="P13" s="76"/>
      <c r="Q13" s="76"/>
      <c r="R13" s="86"/>
      <c r="S13" s="48">
        <v>1</v>
      </c>
      <c r="T13" s="48">
        <v>0</v>
      </c>
      <c r="U13" s="49">
        <v>0</v>
      </c>
      <c r="V13" s="49">
        <v>0.142857</v>
      </c>
      <c r="W13" s="49">
        <v>0</v>
      </c>
      <c r="X13" s="49">
        <v>0.655404</v>
      </c>
      <c r="Y13" s="49">
        <v>0</v>
      </c>
      <c r="Z13" s="49">
        <v>0</v>
      </c>
      <c r="AA13" s="71">
        <v>13</v>
      </c>
      <c r="AB13" s="71"/>
      <c r="AC13" s="72"/>
      <c r="AD13" s="78" t="s">
        <v>1868</v>
      </c>
      <c r="AE13" s="78">
        <v>104</v>
      </c>
      <c r="AF13" s="78">
        <v>1905444</v>
      </c>
      <c r="AG13" s="78">
        <v>7200</v>
      </c>
      <c r="AH13" s="78">
        <v>5213</v>
      </c>
      <c r="AI13" s="78"/>
      <c r="AJ13" s="78" t="s">
        <v>2154</v>
      </c>
      <c r="AK13" s="78" t="s">
        <v>2408</v>
      </c>
      <c r="AL13" s="78"/>
      <c r="AM13" s="78"/>
      <c r="AN13" s="80">
        <v>40238.796851851854</v>
      </c>
      <c r="AO13" s="83" t="s">
        <v>2722</v>
      </c>
      <c r="AP13" s="78" t="b">
        <v>1</v>
      </c>
      <c r="AQ13" s="78" t="b">
        <v>0</v>
      </c>
      <c r="AR13" s="78" t="b">
        <v>0</v>
      </c>
      <c r="AS13" s="78"/>
      <c r="AT13" s="78">
        <v>550</v>
      </c>
      <c r="AU13" s="83" t="s">
        <v>2938</v>
      </c>
      <c r="AV13" s="78" t="b">
        <v>1</v>
      </c>
      <c r="AW13" s="78" t="s">
        <v>3020</v>
      </c>
      <c r="AX13" s="83" t="s">
        <v>3031</v>
      </c>
      <c r="AY13" s="78" t="s">
        <v>65</v>
      </c>
      <c r="AZ13" s="78" t="str">
        <f>REPLACE(INDEX(GroupVertices[Group],MATCH(Vertices[[#This Row],[Vertex]],GroupVertices[Vertex],0)),1,1,"")</f>
        <v>21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460</v>
      </c>
      <c r="B14" s="65"/>
      <c r="C14" s="65" t="s">
        <v>64</v>
      </c>
      <c r="D14" s="66">
        <v>162.76552829303367</v>
      </c>
      <c r="E14" s="68"/>
      <c r="F14" s="100" t="s">
        <v>2958</v>
      </c>
      <c r="G14" s="65"/>
      <c r="H14" s="69" t="s">
        <v>460</v>
      </c>
      <c r="I14" s="70"/>
      <c r="J14" s="70"/>
      <c r="K14" s="69" t="s">
        <v>3326</v>
      </c>
      <c r="L14" s="73">
        <v>1</v>
      </c>
      <c r="M14" s="74">
        <v>5795.3916015625</v>
      </c>
      <c r="N14" s="74">
        <v>863.355712890625</v>
      </c>
      <c r="O14" s="75"/>
      <c r="P14" s="76"/>
      <c r="Q14" s="76"/>
      <c r="R14" s="86"/>
      <c r="S14" s="48">
        <v>1</v>
      </c>
      <c r="T14" s="48">
        <v>0</v>
      </c>
      <c r="U14" s="49">
        <v>0</v>
      </c>
      <c r="V14" s="49">
        <v>0.142857</v>
      </c>
      <c r="W14" s="49">
        <v>0</v>
      </c>
      <c r="X14" s="49">
        <v>0.655404</v>
      </c>
      <c r="Y14" s="49">
        <v>0</v>
      </c>
      <c r="Z14" s="49">
        <v>0</v>
      </c>
      <c r="AA14" s="71">
        <v>14</v>
      </c>
      <c r="AB14" s="71"/>
      <c r="AC14" s="72"/>
      <c r="AD14" s="78" t="s">
        <v>1869</v>
      </c>
      <c r="AE14" s="78">
        <v>199</v>
      </c>
      <c r="AF14" s="78">
        <v>2860</v>
      </c>
      <c r="AG14" s="78">
        <v>2398</v>
      </c>
      <c r="AH14" s="78">
        <v>16149</v>
      </c>
      <c r="AI14" s="78"/>
      <c r="AJ14" s="78"/>
      <c r="AK14" s="78" t="s">
        <v>2406</v>
      </c>
      <c r="AL14" s="78"/>
      <c r="AM14" s="78"/>
      <c r="AN14" s="80">
        <v>40481.56681712963</v>
      </c>
      <c r="AO14" s="83" t="s">
        <v>2723</v>
      </c>
      <c r="AP14" s="78" t="b">
        <v>1</v>
      </c>
      <c r="AQ14" s="78" t="b">
        <v>0</v>
      </c>
      <c r="AR14" s="78" t="b">
        <v>0</v>
      </c>
      <c r="AS14" s="78"/>
      <c r="AT14" s="78">
        <v>3</v>
      </c>
      <c r="AU14" s="83" t="s">
        <v>2938</v>
      </c>
      <c r="AV14" s="78" t="b">
        <v>0</v>
      </c>
      <c r="AW14" s="78" t="s">
        <v>3020</v>
      </c>
      <c r="AX14" s="83" t="s">
        <v>3032</v>
      </c>
      <c r="AY14" s="78" t="s">
        <v>65</v>
      </c>
      <c r="AZ14" s="78" t="str">
        <f>REPLACE(INDEX(GroupVertices[Group],MATCH(Vertices[[#This Row],[Vertex]],GroupVertices[Vertex],0)),1,1,"")</f>
        <v>21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461</v>
      </c>
      <c r="B15" s="65"/>
      <c r="C15" s="65" t="s">
        <v>64</v>
      </c>
      <c r="D15" s="66">
        <v>162.00214133788262</v>
      </c>
      <c r="E15" s="68"/>
      <c r="F15" s="100" t="s">
        <v>2959</v>
      </c>
      <c r="G15" s="65"/>
      <c r="H15" s="69" t="s">
        <v>461</v>
      </c>
      <c r="I15" s="70"/>
      <c r="J15" s="70"/>
      <c r="K15" s="69" t="s">
        <v>3327</v>
      </c>
      <c r="L15" s="73">
        <v>1</v>
      </c>
      <c r="M15" s="74">
        <v>6244.49755859375</v>
      </c>
      <c r="N15" s="74">
        <v>352.9058837890625</v>
      </c>
      <c r="O15" s="75"/>
      <c r="P15" s="76"/>
      <c r="Q15" s="76"/>
      <c r="R15" s="86"/>
      <c r="S15" s="48">
        <v>1</v>
      </c>
      <c r="T15" s="48">
        <v>0</v>
      </c>
      <c r="U15" s="49">
        <v>0</v>
      </c>
      <c r="V15" s="49">
        <v>0.142857</v>
      </c>
      <c r="W15" s="49">
        <v>0</v>
      </c>
      <c r="X15" s="49">
        <v>0.655404</v>
      </c>
      <c r="Y15" s="49">
        <v>0</v>
      </c>
      <c r="Z15" s="49">
        <v>0</v>
      </c>
      <c r="AA15" s="71">
        <v>15</v>
      </c>
      <c r="AB15" s="71"/>
      <c r="AC15" s="72"/>
      <c r="AD15" s="78" t="s">
        <v>1870</v>
      </c>
      <c r="AE15" s="78">
        <v>64</v>
      </c>
      <c r="AF15" s="78">
        <v>8</v>
      </c>
      <c r="AG15" s="78">
        <v>379</v>
      </c>
      <c r="AH15" s="78">
        <v>545</v>
      </c>
      <c r="AI15" s="78"/>
      <c r="AJ15" s="78" t="s">
        <v>2155</v>
      </c>
      <c r="AK15" s="78" t="s">
        <v>2409</v>
      </c>
      <c r="AL15" s="78"/>
      <c r="AM15" s="78"/>
      <c r="AN15" s="80">
        <v>43190.43318287037</v>
      </c>
      <c r="AO15" s="78"/>
      <c r="AP15" s="78" t="b">
        <v>1</v>
      </c>
      <c r="AQ15" s="78" t="b">
        <v>0</v>
      </c>
      <c r="AR15" s="78" t="b">
        <v>0</v>
      </c>
      <c r="AS15" s="78" t="s">
        <v>1751</v>
      </c>
      <c r="AT15" s="78">
        <v>0</v>
      </c>
      <c r="AU15" s="78"/>
      <c r="AV15" s="78" t="b">
        <v>0</v>
      </c>
      <c r="AW15" s="78" t="s">
        <v>3020</v>
      </c>
      <c r="AX15" s="83" t="s">
        <v>3033</v>
      </c>
      <c r="AY15" s="78" t="s">
        <v>65</v>
      </c>
      <c r="AZ15" s="78" t="str">
        <f>REPLACE(INDEX(GroupVertices[Group],MATCH(Vertices[[#This Row],[Vertex]],GroupVertices[Vertex],0)),1,1,"")</f>
        <v>21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219</v>
      </c>
      <c r="B16" s="65"/>
      <c r="C16" s="65" t="s">
        <v>64</v>
      </c>
      <c r="D16" s="66">
        <v>162.88383721104796</v>
      </c>
      <c r="E16" s="68"/>
      <c r="F16" s="100" t="s">
        <v>893</v>
      </c>
      <c r="G16" s="65"/>
      <c r="H16" s="69" t="s">
        <v>219</v>
      </c>
      <c r="I16" s="70"/>
      <c r="J16" s="70"/>
      <c r="K16" s="69" t="s">
        <v>3328</v>
      </c>
      <c r="L16" s="73">
        <v>1</v>
      </c>
      <c r="M16" s="74">
        <v>6603.02490234375</v>
      </c>
      <c r="N16" s="74">
        <v>8081.544921875</v>
      </c>
      <c r="O16" s="75"/>
      <c r="P16" s="76"/>
      <c r="Q16" s="76"/>
      <c r="R16" s="86"/>
      <c r="S16" s="48">
        <v>0</v>
      </c>
      <c r="T16" s="48">
        <v>1</v>
      </c>
      <c r="U16" s="49">
        <v>0</v>
      </c>
      <c r="V16" s="49">
        <v>0.066667</v>
      </c>
      <c r="W16" s="49">
        <v>0</v>
      </c>
      <c r="X16" s="49">
        <v>0.569619</v>
      </c>
      <c r="Y16" s="49">
        <v>0</v>
      </c>
      <c r="Z16" s="49">
        <v>0</v>
      </c>
      <c r="AA16" s="71">
        <v>16</v>
      </c>
      <c r="AB16" s="71"/>
      <c r="AC16" s="72"/>
      <c r="AD16" s="78" t="s">
        <v>1871</v>
      </c>
      <c r="AE16" s="78">
        <v>4971</v>
      </c>
      <c r="AF16" s="78">
        <v>3302</v>
      </c>
      <c r="AG16" s="78">
        <v>208804</v>
      </c>
      <c r="AH16" s="78">
        <v>130000</v>
      </c>
      <c r="AI16" s="78"/>
      <c r="AJ16" s="78" t="s">
        <v>2156</v>
      </c>
      <c r="AK16" s="78" t="s">
        <v>2410</v>
      </c>
      <c r="AL16" s="83" t="s">
        <v>2575</v>
      </c>
      <c r="AM16" s="78"/>
      <c r="AN16" s="80">
        <v>42450.01912037037</v>
      </c>
      <c r="AO16" s="83" t="s">
        <v>2724</v>
      </c>
      <c r="AP16" s="78" t="b">
        <v>1</v>
      </c>
      <c r="AQ16" s="78" t="b">
        <v>0</v>
      </c>
      <c r="AR16" s="78" t="b">
        <v>0</v>
      </c>
      <c r="AS16" s="78"/>
      <c r="AT16" s="78">
        <v>379</v>
      </c>
      <c r="AU16" s="78"/>
      <c r="AV16" s="78" t="b">
        <v>0</v>
      </c>
      <c r="AW16" s="78" t="s">
        <v>3020</v>
      </c>
      <c r="AX16" s="83" t="s">
        <v>3034</v>
      </c>
      <c r="AY16" s="78" t="s">
        <v>66</v>
      </c>
      <c r="AZ16" s="78" t="str">
        <f>REPLACE(INDEX(GroupVertices[Group],MATCH(Vertices[[#This Row],[Vertex]],GroupVertices[Vertex],0)),1,1,"")</f>
        <v>10</v>
      </c>
      <c r="BA16" s="48"/>
      <c r="BB16" s="48"/>
      <c r="BC16" s="48"/>
      <c r="BD16" s="48"/>
      <c r="BE16" s="48" t="s">
        <v>747</v>
      </c>
      <c r="BF16" s="48" t="s">
        <v>747</v>
      </c>
      <c r="BG16" s="116" t="s">
        <v>4229</v>
      </c>
      <c r="BH16" s="116" t="s">
        <v>4229</v>
      </c>
      <c r="BI16" s="116" t="s">
        <v>4364</v>
      </c>
      <c r="BJ16" s="116" t="s">
        <v>4364</v>
      </c>
      <c r="BK16" s="116">
        <v>0</v>
      </c>
      <c r="BL16" s="120">
        <v>0</v>
      </c>
      <c r="BM16" s="116">
        <v>0</v>
      </c>
      <c r="BN16" s="120">
        <v>0</v>
      </c>
      <c r="BO16" s="116">
        <v>0</v>
      </c>
      <c r="BP16" s="120">
        <v>0</v>
      </c>
      <c r="BQ16" s="116">
        <v>21</v>
      </c>
      <c r="BR16" s="120">
        <v>100</v>
      </c>
      <c r="BS16" s="116">
        <v>21</v>
      </c>
      <c r="BT16" s="2"/>
      <c r="BU16" s="3"/>
      <c r="BV16" s="3"/>
      <c r="BW16" s="3"/>
      <c r="BX16" s="3"/>
    </row>
    <row r="17" spans="1:76" ht="15">
      <c r="A17" s="64" t="s">
        <v>313</v>
      </c>
      <c r="B17" s="65"/>
      <c r="C17" s="65" t="s">
        <v>64</v>
      </c>
      <c r="D17" s="66">
        <v>162.3155796704499</v>
      </c>
      <c r="E17" s="68"/>
      <c r="F17" s="100" t="s">
        <v>975</v>
      </c>
      <c r="G17" s="65"/>
      <c r="H17" s="69" t="s">
        <v>313</v>
      </c>
      <c r="I17" s="70"/>
      <c r="J17" s="70"/>
      <c r="K17" s="69" t="s">
        <v>3329</v>
      </c>
      <c r="L17" s="73">
        <v>576.4244604316547</v>
      </c>
      <c r="M17" s="74">
        <v>6454.84228515625</v>
      </c>
      <c r="N17" s="74">
        <v>8863.8232421875</v>
      </c>
      <c r="O17" s="75"/>
      <c r="P17" s="76"/>
      <c r="Q17" s="76"/>
      <c r="R17" s="86"/>
      <c r="S17" s="48">
        <v>6</v>
      </c>
      <c r="T17" s="48">
        <v>5</v>
      </c>
      <c r="U17" s="49">
        <v>56</v>
      </c>
      <c r="V17" s="49">
        <v>0.125</v>
      </c>
      <c r="W17" s="49">
        <v>0</v>
      </c>
      <c r="X17" s="49">
        <v>4.443029</v>
      </c>
      <c r="Y17" s="49">
        <v>0</v>
      </c>
      <c r="Z17" s="49">
        <v>0.125</v>
      </c>
      <c r="AA17" s="71">
        <v>17</v>
      </c>
      <c r="AB17" s="71"/>
      <c r="AC17" s="72"/>
      <c r="AD17" s="78" t="s">
        <v>1872</v>
      </c>
      <c r="AE17" s="78">
        <v>1872</v>
      </c>
      <c r="AF17" s="78">
        <v>1179</v>
      </c>
      <c r="AG17" s="78">
        <v>2025</v>
      </c>
      <c r="AH17" s="78">
        <v>2078</v>
      </c>
      <c r="AI17" s="78"/>
      <c r="AJ17" s="78" t="s">
        <v>2157</v>
      </c>
      <c r="AK17" s="78"/>
      <c r="AL17" s="83" t="s">
        <v>2576</v>
      </c>
      <c r="AM17" s="78"/>
      <c r="AN17" s="80">
        <v>40388.871099537035</v>
      </c>
      <c r="AO17" s="83" t="s">
        <v>2725</v>
      </c>
      <c r="AP17" s="78" t="b">
        <v>0</v>
      </c>
      <c r="AQ17" s="78" t="b">
        <v>0</v>
      </c>
      <c r="AR17" s="78" t="b">
        <v>1</v>
      </c>
      <c r="AS17" s="78"/>
      <c r="AT17" s="78">
        <v>67</v>
      </c>
      <c r="AU17" s="83" t="s">
        <v>2938</v>
      </c>
      <c r="AV17" s="78" t="b">
        <v>0</v>
      </c>
      <c r="AW17" s="78" t="s">
        <v>3020</v>
      </c>
      <c r="AX17" s="83" t="s">
        <v>3035</v>
      </c>
      <c r="AY17" s="78" t="s">
        <v>66</v>
      </c>
      <c r="AZ17" s="78" t="str">
        <f>REPLACE(INDEX(GroupVertices[Group],MATCH(Vertices[[#This Row],[Vertex]],GroupVertices[Vertex],0)),1,1,"")</f>
        <v>10</v>
      </c>
      <c r="BA17" s="48" t="s">
        <v>4184</v>
      </c>
      <c r="BB17" s="48" t="s">
        <v>4184</v>
      </c>
      <c r="BC17" s="48" t="s">
        <v>4191</v>
      </c>
      <c r="BD17" s="48" t="s">
        <v>4191</v>
      </c>
      <c r="BE17" s="48" t="s">
        <v>4198</v>
      </c>
      <c r="BF17" s="48" t="s">
        <v>4210</v>
      </c>
      <c r="BG17" s="116" t="s">
        <v>4230</v>
      </c>
      <c r="BH17" s="116" t="s">
        <v>4335</v>
      </c>
      <c r="BI17" s="116" t="s">
        <v>4365</v>
      </c>
      <c r="BJ17" s="116" t="s">
        <v>4456</v>
      </c>
      <c r="BK17" s="116">
        <v>6</v>
      </c>
      <c r="BL17" s="120">
        <v>2.42914979757085</v>
      </c>
      <c r="BM17" s="116">
        <v>3</v>
      </c>
      <c r="BN17" s="120">
        <v>1.214574898785425</v>
      </c>
      <c r="BO17" s="116">
        <v>0</v>
      </c>
      <c r="BP17" s="120">
        <v>0</v>
      </c>
      <c r="BQ17" s="116">
        <v>238</v>
      </c>
      <c r="BR17" s="120">
        <v>96.35627530364373</v>
      </c>
      <c r="BS17" s="116">
        <v>247</v>
      </c>
      <c r="BT17" s="2"/>
      <c r="BU17" s="3"/>
      <c r="BV17" s="3"/>
      <c r="BW17" s="3"/>
      <c r="BX17" s="3"/>
    </row>
    <row r="18" spans="1:76" ht="15">
      <c r="A18" s="64" t="s">
        <v>220</v>
      </c>
      <c r="B18" s="65"/>
      <c r="C18" s="65" t="s">
        <v>64</v>
      </c>
      <c r="D18" s="66">
        <v>162.04818010235877</v>
      </c>
      <c r="E18" s="68"/>
      <c r="F18" s="100" t="s">
        <v>894</v>
      </c>
      <c r="G18" s="65"/>
      <c r="H18" s="69" t="s">
        <v>220</v>
      </c>
      <c r="I18" s="70"/>
      <c r="J18" s="70"/>
      <c r="K18" s="69" t="s">
        <v>3330</v>
      </c>
      <c r="L18" s="73">
        <v>1</v>
      </c>
      <c r="M18" s="74">
        <v>2648.737060546875</v>
      </c>
      <c r="N18" s="74">
        <v>1806.8125</v>
      </c>
      <c r="O18" s="75"/>
      <c r="P18" s="76"/>
      <c r="Q18" s="76"/>
      <c r="R18" s="86"/>
      <c r="S18" s="48">
        <v>0</v>
      </c>
      <c r="T18" s="48">
        <v>1</v>
      </c>
      <c r="U18" s="49">
        <v>0</v>
      </c>
      <c r="V18" s="49">
        <v>0.034483</v>
      </c>
      <c r="W18" s="49">
        <v>0</v>
      </c>
      <c r="X18" s="49">
        <v>0.556521</v>
      </c>
      <c r="Y18" s="49">
        <v>0</v>
      </c>
      <c r="Z18" s="49">
        <v>0</v>
      </c>
      <c r="AA18" s="71">
        <v>18</v>
      </c>
      <c r="AB18" s="71"/>
      <c r="AC18" s="72"/>
      <c r="AD18" s="78" t="s">
        <v>220</v>
      </c>
      <c r="AE18" s="78">
        <v>168</v>
      </c>
      <c r="AF18" s="78">
        <v>180</v>
      </c>
      <c r="AG18" s="78">
        <v>21931</v>
      </c>
      <c r="AH18" s="78">
        <v>7528</v>
      </c>
      <c r="AI18" s="78"/>
      <c r="AJ18" s="78" t="s">
        <v>2158</v>
      </c>
      <c r="AK18" s="78" t="s">
        <v>2411</v>
      </c>
      <c r="AL18" s="78"/>
      <c r="AM18" s="78"/>
      <c r="AN18" s="80">
        <v>43490.17972222222</v>
      </c>
      <c r="AO18" s="78"/>
      <c r="AP18" s="78" t="b">
        <v>1</v>
      </c>
      <c r="AQ18" s="78" t="b">
        <v>1</v>
      </c>
      <c r="AR18" s="78" t="b">
        <v>0</v>
      </c>
      <c r="AS18" s="78"/>
      <c r="AT18" s="78">
        <v>0</v>
      </c>
      <c r="AU18" s="78"/>
      <c r="AV18" s="78" t="b">
        <v>0</v>
      </c>
      <c r="AW18" s="78" t="s">
        <v>3020</v>
      </c>
      <c r="AX18" s="83" t="s">
        <v>3036</v>
      </c>
      <c r="AY18" s="78" t="s">
        <v>66</v>
      </c>
      <c r="AZ18" s="78" t="str">
        <f>REPLACE(INDEX(GroupVertices[Group],MATCH(Vertices[[#This Row],[Vertex]],GroupVertices[Vertex],0)),1,1,"")</f>
        <v>6</v>
      </c>
      <c r="BA18" s="48"/>
      <c r="BB18" s="48"/>
      <c r="BC18" s="48"/>
      <c r="BD18" s="48"/>
      <c r="BE18" s="48"/>
      <c r="BF18" s="48"/>
      <c r="BG18" s="116" t="s">
        <v>4223</v>
      </c>
      <c r="BH18" s="116" t="s">
        <v>4223</v>
      </c>
      <c r="BI18" s="116" t="s">
        <v>4359</v>
      </c>
      <c r="BJ18" s="116" t="s">
        <v>4359</v>
      </c>
      <c r="BK18" s="116">
        <v>1</v>
      </c>
      <c r="BL18" s="120">
        <v>4.166666666666667</v>
      </c>
      <c r="BM18" s="116">
        <v>0</v>
      </c>
      <c r="BN18" s="120">
        <v>0</v>
      </c>
      <c r="BO18" s="116">
        <v>0</v>
      </c>
      <c r="BP18" s="120">
        <v>0</v>
      </c>
      <c r="BQ18" s="116">
        <v>23</v>
      </c>
      <c r="BR18" s="120">
        <v>95.83333333333333</v>
      </c>
      <c r="BS18" s="116">
        <v>24</v>
      </c>
      <c r="BT18" s="2"/>
      <c r="BU18" s="3"/>
      <c r="BV18" s="3"/>
      <c r="BW18" s="3"/>
      <c r="BX18" s="3"/>
    </row>
    <row r="19" spans="1:76" ht="15">
      <c r="A19" s="64" t="s">
        <v>221</v>
      </c>
      <c r="B19" s="65"/>
      <c r="C19" s="65" t="s">
        <v>64</v>
      </c>
      <c r="D19" s="66">
        <v>162.1252682661328</v>
      </c>
      <c r="E19" s="68"/>
      <c r="F19" s="100" t="s">
        <v>895</v>
      </c>
      <c r="G19" s="65"/>
      <c r="H19" s="69" t="s">
        <v>221</v>
      </c>
      <c r="I19" s="70"/>
      <c r="J19" s="70"/>
      <c r="K19" s="69" t="s">
        <v>3331</v>
      </c>
      <c r="L19" s="73">
        <v>1</v>
      </c>
      <c r="M19" s="74">
        <v>6306.66064453125</v>
      </c>
      <c r="N19" s="74">
        <v>9646.09375</v>
      </c>
      <c r="O19" s="75"/>
      <c r="P19" s="76"/>
      <c r="Q19" s="76"/>
      <c r="R19" s="86"/>
      <c r="S19" s="48">
        <v>0</v>
      </c>
      <c r="T19" s="48">
        <v>1</v>
      </c>
      <c r="U19" s="49">
        <v>0</v>
      </c>
      <c r="V19" s="49">
        <v>0.066667</v>
      </c>
      <c r="W19" s="49">
        <v>0</v>
      </c>
      <c r="X19" s="49">
        <v>0.569619</v>
      </c>
      <c r="Y19" s="49">
        <v>0</v>
      </c>
      <c r="Z19" s="49">
        <v>0</v>
      </c>
      <c r="AA19" s="71">
        <v>19</v>
      </c>
      <c r="AB19" s="71"/>
      <c r="AC19" s="72"/>
      <c r="AD19" s="78" t="s">
        <v>1873</v>
      </c>
      <c r="AE19" s="78">
        <v>523</v>
      </c>
      <c r="AF19" s="78">
        <v>468</v>
      </c>
      <c r="AG19" s="78">
        <v>2735</v>
      </c>
      <c r="AH19" s="78">
        <v>1570</v>
      </c>
      <c r="AI19" s="78"/>
      <c r="AJ19" s="78" t="s">
        <v>2159</v>
      </c>
      <c r="AK19" s="78" t="s">
        <v>2412</v>
      </c>
      <c r="AL19" s="83" t="s">
        <v>2577</v>
      </c>
      <c r="AM19" s="78"/>
      <c r="AN19" s="80">
        <v>39912.879282407404</v>
      </c>
      <c r="AO19" s="83" t="s">
        <v>2726</v>
      </c>
      <c r="AP19" s="78" t="b">
        <v>0</v>
      </c>
      <c r="AQ19" s="78" t="b">
        <v>0</v>
      </c>
      <c r="AR19" s="78" t="b">
        <v>1</v>
      </c>
      <c r="AS19" s="78"/>
      <c r="AT19" s="78">
        <v>42</v>
      </c>
      <c r="AU19" s="83" t="s">
        <v>2941</v>
      </c>
      <c r="AV19" s="78" t="b">
        <v>0</v>
      </c>
      <c r="AW19" s="78" t="s">
        <v>3020</v>
      </c>
      <c r="AX19" s="83" t="s">
        <v>3037</v>
      </c>
      <c r="AY19" s="78" t="s">
        <v>66</v>
      </c>
      <c r="AZ19" s="78" t="str">
        <f>REPLACE(INDEX(GroupVertices[Group],MATCH(Vertices[[#This Row],[Vertex]],GroupVertices[Vertex],0)),1,1,"")</f>
        <v>10</v>
      </c>
      <c r="BA19" s="48"/>
      <c r="BB19" s="48"/>
      <c r="BC19" s="48"/>
      <c r="BD19" s="48"/>
      <c r="BE19" s="48" t="s">
        <v>747</v>
      </c>
      <c r="BF19" s="48" t="s">
        <v>747</v>
      </c>
      <c r="BG19" s="116" t="s">
        <v>4229</v>
      </c>
      <c r="BH19" s="116" t="s">
        <v>4229</v>
      </c>
      <c r="BI19" s="116" t="s">
        <v>4364</v>
      </c>
      <c r="BJ19" s="116" t="s">
        <v>4364</v>
      </c>
      <c r="BK19" s="116">
        <v>0</v>
      </c>
      <c r="BL19" s="120">
        <v>0</v>
      </c>
      <c r="BM19" s="116">
        <v>0</v>
      </c>
      <c r="BN19" s="120">
        <v>0</v>
      </c>
      <c r="BO19" s="116">
        <v>0</v>
      </c>
      <c r="BP19" s="120">
        <v>0</v>
      </c>
      <c r="BQ19" s="116">
        <v>21</v>
      </c>
      <c r="BR19" s="120">
        <v>100</v>
      </c>
      <c r="BS19" s="116">
        <v>21</v>
      </c>
      <c r="BT19" s="2"/>
      <c r="BU19" s="3"/>
      <c r="BV19" s="3"/>
      <c r="BW19" s="3"/>
      <c r="BX19" s="3"/>
    </row>
    <row r="20" spans="1:76" ht="15">
      <c r="A20" s="64" t="s">
        <v>222</v>
      </c>
      <c r="B20" s="65"/>
      <c r="C20" s="65" t="s">
        <v>64</v>
      </c>
      <c r="D20" s="66">
        <v>162.79283035103697</v>
      </c>
      <c r="E20" s="68"/>
      <c r="F20" s="100" t="s">
        <v>896</v>
      </c>
      <c r="G20" s="65"/>
      <c r="H20" s="69" t="s">
        <v>222</v>
      </c>
      <c r="I20" s="70"/>
      <c r="J20" s="70"/>
      <c r="K20" s="69" t="s">
        <v>3332</v>
      </c>
      <c r="L20" s="73">
        <v>7.850294620760534</v>
      </c>
      <c r="M20" s="74">
        <v>6405.6240234375</v>
      </c>
      <c r="N20" s="74">
        <v>2622.65966796875</v>
      </c>
      <c r="O20" s="75"/>
      <c r="P20" s="76"/>
      <c r="Q20" s="76"/>
      <c r="R20" s="86"/>
      <c r="S20" s="48">
        <v>0</v>
      </c>
      <c r="T20" s="48">
        <v>3</v>
      </c>
      <c r="U20" s="49">
        <v>0.666667</v>
      </c>
      <c r="V20" s="49">
        <v>0.2</v>
      </c>
      <c r="W20" s="49">
        <v>0</v>
      </c>
      <c r="X20" s="49">
        <v>0.944803</v>
      </c>
      <c r="Y20" s="49">
        <v>0.3333333333333333</v>
      </c>
      <c r="Z20" s="49">
        <v>0</v>
      </c>
      <c r="AA20" s="71">
        <v>20</v>
      </c>
      <c r="AB20" s="71"/>
      <c r="AC20" s="72"/>
      <c r="AD20" s="78" t="s">
        <v>1874</v>
      </c>
      <c r="AE20" s="78">
        <v>4689</v>
      </c>
      <c r="AF20" s="78">
        <v>2962</v>
      </c>
      <c r="AG20" s="78">
        <v>54091</v>
      </c>
      <c r="AH20" s="78">
        <v>32143</v>
      </c>
      <c r="AI20" s="78"/>
      <c r="AJ20" s="78" t="s">
        <v>2160</v>
      </c>
      <c r="AK20" s="78"/>
      <c r="AL20" s="78"/>
      <c r="AM20" s="78"/>
      <c r="AN20" s="80">
        <v>40619.09305555555</v>
      </c>
      <c r="AO20" s="83" t="s">
        <v>2727</v>
      </c>
      <c r="AP20" s="78" t="b">
        <v>0</v>
      </c>
      <c r="AQ20" s="78" t="b">
        <v>0</v>
      </c>
      <c r="AR20" s="78" t="b">
        <v>1</v>
      </c>
      <c r="AS20" s="78"/>
      <c r="AT20" s="78">
        <v>80</v>
      </c>
      <c r="AU20" s="83" t="s">
        <v>2938</v>
      </c>
      <c r="AV20" s="78" t="b">
        <v>0</v>
      </c>
      <c r="AW20" s="78" t="s">
        <v>3020</v>
      </c>
      <c r="AX20" s="83" t="s">
        <v>3038</v>
      </c>
      <c r="AY20" s="78" t="s">
        <v>66</v>
      </c>
      <c r="AZ20" s="78" t="str">
        <f>REPLACE(INDEX(GroupVertices[Group],MATCH(Vertices[[#This Row],[Vertex]],GroupVertices[Vertex],0)),1,1,"")</f>
        <v>20</v>
      </c>
      <c r="BA20" s="48"/>
      <c r="BB20" s="48"/>
      <c r="BC20" s="48"/>
      <c r="BD20" s="48"/>
      <c r="BE20" s="48" t="s">
        <v>748</v>
      </c>
      <c r="BF20" s="48" t="s">
        <v>748</v>
      </c>
      <c r="BG20" s="116" t="s">
        <v>4231</v>
      </c>
      <c r="BH20" s="116" t="s">
        <v>4231</v>
      </c>
      <c r="BI20" s="116" t="s">
        <v>4366</v>
      </c>
      <c r="BJ20" s="116" t="s">
        <v>4366</v>
      </c>
      <c r="BK20" s="116">
        <v>0</v>
      </c>
      <c r="BL20" s="120">
        <v>0</v>
      </c>
      <c r="BM20" s="116">
        <v>0</v>
      </c>
      <c r="BN20" s="120">
        <v>0</v>
      </c>
      <c r="BO20" s="116">
        <v>0</v>
      </c>
      <c r="BP20" s="120">
        <v>0</v>
      </c>
      <c r="BQ20" s="116">
        <v>21</v>
      </c>
      <c r="BR20" s="120">
        <v>100</v>
      </c>
      <c r="BS20" s="116">
        <v>21</v>
      </c>
      <c r="BT20" s="2"/>
      <c r="BU20" s="3"/>
      <c r="BV20" s="3"/>
      <c r="BW20" s="3"/>
      <c r="BX20" s="3"/>
    </row>
    <row r="21" spans="1:76" ht="15">
      <c r="A21" s="64" t="s">
        <v>462</v>
      </c>
      <c r="B21" s="65"/>
      <c r="C21" s="65" t="s">
        <v>64</v>
      </c>
      <c r="D21" s="66">
        <v>171.01369414961832</v>
      </c>
      <c r="E21" s="68"/>
      <c r="F21" s="100" t="s">
        <v>2960</v>
      </c>
      <c r="G21" s="65"/>
      <c r="H21" s="69" t="s">
        <v>462</v>
      </c>
      <c r="I21" s="70"/>
      <c r="J21" s="70"/>
      <c r="K21" s="69" t="s">
        <v>3333</v>
      </c>
      <c r="L21" s="73">
        <v>7.850294620760534</v>
      </c>
      <c r="M21" s="74">
        <v>6477.5849609375</v>
      </c>
      <c r="N21" s="74">
        <v>3651.310791015625</v>
      </c>
      <c r="O21" s="75"/>
      <c r="P21" s="76"/>
      <c r="Q21" s="76"/>
      <c r="R21" s="86"/>
      <c r="S21" s="48">
        <v>3</v>
      </c>
      <c r="T21" s="48">
        <v>0</v>
      </c>
      <c r="U21" s="49">
        <v>0.666667</v>
      </c>
      <c r="V21" s="49">
        <v>0.2</v>
      </c>
      <c r="W21" s="49">
        <v>0</v>
      </c>
      <c r="X21" s="49">
        <v>0.944803</v>
      </c>
      <c r="Y21" s="49">
        <v>0.3333333333333333</v>
      </c>
      <c r="Z21" s="49">
        <v>0</v>
      </c>
      <c r="AA21" s="71">
        <v>21</v>
      </c>
      <c r="AB21" s="71"/>
      <c r="AC21" s="72"/>
      <c r="AD21" s="78" t="s">
        <v>1875</v>
      </c>
      <c r="AE21" s="78">
        <v>2320</v>
      </c>
      <c r="AF21" s="78">
        <v>33675</v>
      </c>
      <c r="AG21" s="78">
        <v>10404</v>
      </c>
      <c r="AH21" s="78">
        <v>2053</v>
      </c>
      <c r="AI21" s="78"/>
      <c r="AJ21" s="78" t="s">
        <v>2161</v>
      </c>
      <c r="AK21" s="78" t="s">
        <v>1810</v>
      </c>
      <c r="AL21" s="83" t="s">
        <v>2578</v>
      </c>
      <c r="AM21" s="78"/>
      <c r="AN21" s="80">
        <v>39944.73793981481</v>
      </c>
      <c r="AO21" s="83" t="s">
        <v>2728</v>
      </c>
      <c r="AP21" s="78" t="b">
        <v>1</v>
      </c>
      <c r="AQ21" s="78" t="b">
        <v>0</v>
      </c>
      <c r="AR21" s="78" t="b">
        <v>1</v>
      </c>
      <c r="AS21" s="78"/>
      <c r="AT21" s="78">
        <v>712</v>
      </c>
      <c r="AU21" s="83" t="s">
        <v>2938</v>
      </c>
      <c r="AV21" s="78" t="b">
        <v>0</v>
      </c>
      <c r="AW21" s="78" t="s">
        <v>3020</v>
      </c>
      <c r="AX21" s="83" t="s">
        <v>3039</v>
      </c>
      <c r="AY21" s="78" t="s">
        <v>65</v>
      </c>
      <c r="AZ21" s="78" t="str">
        <f>REPLACE(INDEX(GroupVertices[Group],MATCH(Vertices[[#This Row],[Vertex]],GroupVertices[Vertex],0)),1,1,"")</f>
        <v>20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463</v>
      </c>
      <c r="B22" s="65"/>
      <c r="C22" s="65" t="s">
        <v>64</v>
      </c>
      <c r="D22" s="66">
        <v>165.76179532527797</v>
      </c>
      <c r="E22" s="68"/>
      <c r="F22" s="100" t="s">
        <v>2961</v>
      </c>
      <c r="G22" s="65"/>
      <c r="H22" s="69" t="s">
        <v>463</v>
      </c>
      <c r="I22" s="70"/>
      <c r="J22" s="70"/>
      <c r="K22" s="69" t="s">
        <v>3334</v>
      </c>
      <c r="L22" s="73">
        <v>7.850294620760534</v>
      </c>
      <c r="M22" s="74">
        <v>5795.3916015625</v>
      </c>
      <c r="N22" s="74">
        <v>2858.934814453125</v>
      </c>
      <c r="O22" s="75"/>
      <c r="P22" s="76"/>
      <c r="Q22" s="76"/>
      <c r="R22" s="86"/>
      <c r="S22" s="48">
        <v>3</v>
      </c>
      <c r="T22" s="48">
        <v>0</v>
      </c>
      <c r="U22" s="49">
        <v>0.666667</v>
      </c>
      <c r="V22" s="49">
        <v>0.2</v>
      </c>
      <c r="W22" s="49">
        <v>0</v>
      </c>
      <c r="X22" s="49">
        <v>0.944803</v>
      </c>
      <c r="Y22" s="49">
        <v>0.3333333333333333</v>
      </c>
      <c r="Z22" s="49">
        <v>0</v>
      </c>
      <c r="AA22" s="71">
        <v>22</v>
      </c>
      <c r="AB22" s="71"/>
      <c r="AC22" s="72"/>
      <c r="AD22" s="78" t="s">
        <v>1876</v>
      </c>
      <c r="AE22" s="78">
        <v>4395</v>
      </c>
      <c r="AF22" s="78">
        <v>14054</v>
      </c>
      <c r="AG22" s="78">
        <v>15665</v>
      </c>
      <c r="AH22" s="78">
        <v>8205</v>
      </c>
      <c r="AI22" s="78"/>
      <c r="AJ22" s="78" t="s">
        <v>2162</v>
      </c>
      <c r="AK22" s="78" t="s">
        <v>2413</v>
      </c>
      <c r="AL22" s="83" t="s">
        <v>2579</v>
      </c>
      <c r="AM22" s="78"/>
      <c r="AN22" s="80">
        <v>39931.91601851852</v>
      </c>
      <c r="AO22" s="83" t="s">
        <v>2729</v>
      </c>
      <c r="AP22" s="78" t="b">
        <v>0</v>
      </c>
      <c r="AQ22" s="78" t="b">
        <v>0</v>
      </c>
      <c r="AR22" s="78" t="b">
        <v>1</v>
      </c>
      <c r="AS22" s="78"/>
      <c r="AT22" s="78">
        <v>500</v>
      </c>
      <c r="AU22" s="83" t="s">
        <v>2938</v>
      </c>
      <c r="AV22" s="78" t="b">
        <v>0</v>
      </c>
      <c r="AW22" s="78" t="s">
        <v>3020</v>
      </c>
      <c r="AX22" s="83" t="s">
        <v>3040</v>
      </c>
      <c r="AY22" s="78" t="s">
        <v>65</v>
      </c>
      <c r="AZ22" s="78" t="str">
        <f>REPLACE(INDEX(GroupVertices[Group],MATCH(Vertices[[#This Row],[Vertex]],GroupVertices[Vertex],0)),1,1,"")</f>
        <v>20</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224</v>
      </c>
      <c r="B23" s="65"/>
      <c r="C23" s="65" t="s">
        <v>64</v>
      </c>
      <c r="D23" s="66">
        <v>170.286977605707</v>
      </c>
      <c r="E23" s="68"/>
      <c r="F23" s="100" t="s">
        <v>2962</v>
      </c>
      <c r="G23" s="65"/>
      <c r="H23" s="69" t="s">
        <v>224</v>
      </c>
      <c r="I23" s="70"/>
      <c r="J23" s="70"/>
      <c r="K23" s="69" t="s">
        <v>3335</v>
      </c>
      <c r="L23" s="73">
        <v>14.700578966084276</v>
      </c>
      <c r="M23" s="74">
        <v>6092.439453125</v>
      </c>
      <c r="N23" s="74">
        <v>3681.984619140625</v>
      </c>
      <c r="O23" s="75"/>
      <c r="P23" s="76"/>
      <c r="Q23" s="76"/>
      <c r="R23" s="86"/>
      <c r="S23" s="48">
        <v>2</v>
      </c>
      <c r="T23" s="48">
        <v>2</v>
      </c>
      <c r="U23" s="49">
        <v>1.333333</v>
      </c>
      <c r="V23" s="49">
        <v>0.25</v>
      </c>
      <c r="W23" s="49">
        <v>0</v>
      </c>
      <c r="X23" s="49">
        <v>1.220777</v>
      </c>
      <c r="Y23" s="49">
        <v>0.3333333333333333</v>
      </c>
      <c r="Z23" s="49">
        <v>0</v>
      </c>
      <c r="AA23" s="71">
        <v>23</v>
      </c>
      <c r="AB23" s="71"/>
      <c r="AC23" s="72"/>
      <c r="AD23" s="78" t="s">
        <v>1877</v>
      </c>
      <c r="AE23" s="78">
        <v>5422</v>
      </c>
      <c r="AF23" s="78">
        <v>30960</v>
      </c>
      <c r="AG23" s="78">
        <v>23759</v>
      </c>
      <c r="AH23" s="78">
        <v>4471</v>
      </c>
      <c r="AI23" s="78"/>
      <c r="AJ23" s="78" t="s">
        <v>2163</v>
      </c>
      <c r="AK23" s="78" t="s">
        <v>2414</v>
      </c>
      <c r="AL23" s="78"/>
      <c r="AM23" s="78"/>
      <c r="AN23" s="80">
        <v>39881.8821875</v>
      </c>
      <c r="AO23" s="83" t="s">
        <v>2730</v>
      </c>
      <c r="AP23" s="78" t="b">
        <v>0</v>
      </c>
      <c r="AQ23" s="78" t="b">
        <v>0</v>
      </c>
      <c r="AR23" s="78" t="b">
        <v>1</v>
      </c>
      <c r="AS23" s="78"/>
      <c r="AT23" s="78">
        <v>556</v>
      </c>
      <c r="AU23" s="83" t="s">
        <v>2938</v>
      </c>
      <c r="AV23" s="78" t="b">
        <v>1</v>
      </c>
      <c r="AW23" s="78" t="s">
        <v>3020</v>
      </c>
      <c r="AX23" s="83" t="s">
        <v>3041</v>
      </c>
      <c r="AY23" s="78" t="s">
        <v>66</v>
      </c>
      <c r="AZ23" s="78" t="str">
        <f>REPLACE(INDEX(GroupVertices[Group],MATCH(Vertices[[#This Row],[Vertex]],GroupVertices[Vertex],0)),1,1,"")</f>
        <v>20</v>
      </c>
      <c r="BA23" s="48" t="s">
        <v>670</v>
      </c>
      <c r="BB23" s="48" t="s">
        <v>670</v>
      </c>
      <c r="BC23" s="48" t="s">
        <v>718</v>
      </c>
      <c r="BD23" s="48" t="s">
        <v>718</v>
      </c>
      <c r="BE23" s="48" t="s">
        <v>749</v>
      </c>
      <c r="BF23" s="48" t="s">
        <v>749</v>
      </c>
      <c r="BG23" s="116" t="s">
        <v>4232</v>
      </c>
      <c r="BH23" s="116" t="s">
        <v>4232</v>
      </c>
      <c r="BI23" s="116" t="s">
        <v>4074</v>
      </c>
      <c r="BJ23" s="116" t="s">
        <v>4074</v>
      </c>
      <c r="BK23" s="116">
        <v>0</v>
      </c>
      <c r="BL23" s="120">
        <v>0</v>
      </c>
      <c r="BM23" s="116">
        <v>1</v>
      </c>
      <c r="BN23" s="120">
        <v>2.6315789473684212</v>
      </c>
      <c r="BO23" s="116">
        <v>0</v>
      </c>
      <c r="BP23" s="120">
        <v>0</v>
      </c>
      <c r="BQ23" s="116">
        <v>37</v>
      </c>
      <c r="BR23" s="120">
        <v>97.36842105263158</v>
      </c>
      <c r="BS23" s="116">
        <v>38</v>
      </c>
      <c r="BT23" s="2"/>
      <c r="BU23" s="3"/>
      <c r="BV23" s="3"/>
      <c r="BW23" s="3"/>
      <c r="BX23" s="3"/>
    </row>
    <row r="24" spans="1:76" ht="15">
      <c r="A24" s="64" t="s">
        <v>223</v>
      </c>
      <c r="B24" s="65"/>
      <c r="C24" s="65" t="s">
        <v>64</v>
      </c>
      <c r="D24" s="66">
        <v>162.10974356648384</v>
      </c>
      <c r="E24" s="68"/>
      <c r="F24" s="100" t="s">
        <v>897</v>
      </c>
      <c r="G24" s="65"/>
      <c r="H24" s="69" t="s">
        <v>223</v>
      </c>
      <c r="I24" s="70"/>
      <c r="J24" s="70"/>
      <c r="K24" s="69" t="s">
        <v>3336</v>
      </c>
      <c r="L24" s="73">
        <v>1</v>
      </c>
      <c r="M24" s="74">
        <v>6093.30810546875</v>
      </c>
      <c r="N24" s="74">
        <v>8186.3623046875</v>
      </c>
      <c r="O24" s="75"/>
      <c r="P24" s="76"/>
      <c r="Q24" s="76"/>
      <c r="R24" s="86"/>
      <c r="S24" s="48">
        <v>0</v>
      </c>
      <c r="T24" s="48">
        <v>1</v>
      </c>
      <c r="U24" s="49">
        <v>0</v>
      </c>
      <c r="V24" s="49">
        <v>0.066667</v>
      </c>
      <c r="W24" s="49">
        <v>0</v>
      </c>
      <c r="X24" s="49">
        <v>0.569619</v>
      </c>
      <c r="Y24" s="49">
        <v>0</v>
      </c>
      <c r="Z24" s="49">
        <v>0</v>
      </c>
      <c r="AA24" s="71">
        <v>24</v>
      </c>
      <c r="AB24" s="71"/>
      <c r="AC24" s="72"/>
      <c r="AD24" s="78" t="s">
        <v>1878</v>
      </c>
      <c r="AE24" s="78">
        <v>1330</v>
      </c>
      <c r="AF24" s="78">
        <v>410</v>
      </c>
      <c r="AG24" s="78">
        <v>3069</v>
      </c>
      <c r="AH24" s="78">
        <v>11485</v>
      </c>
      <c r="AI24" s="78"/>
      <c r="AJ24" s="78" t="s">
        <v>2164</v>
      </c>
      <c r="AK24" s="78" t="s">
        <v>2415</v>
      </c>
      <c r="AL24" s="78"/>
      <c r="AM24" s="78"/>
      <c r="AN24" s="80">
        <v>40763.038460648146</v>
      </c>
      <c r="AO24" s="78"/>
      <c r="AP24" s="78" t="b">
        <v>0</v>
      </c>
      <c r="AQ24" s="78" t="b">
        <v>0</v>
      </c>
      <c r="AR24" s="78" t="b">
        <v>0</v>
      </c>
      <c r="AS24" s="78"/>
      <c r="AT24" s="78">
        <v>17</v>
      </c>
      <c r="AU24" s="83" t="s">
        <v>2937</v>
      </c>
      <c r="AV24" s="78" t="b">
        <v>0</v>
      </c>
      <c r="AW24" s="78" t="s">
        <v>3020</v>
      </c>
      <c r="AX24" s="83" t="s">
        <v>3042</v>
      </c>
      <c r="AY24" s="78" t="s">
        <v>66</v>
      </c>
      <c r="AZ24" s="78" t="str">
        <f>REPLACE(INDEX(GroupVertices[Group],MATCH(Vertices[[#This Row],[Vertex]],GroupVertices[Vertex],0)),1,1,"")</f>
        <v>10</v>
      </c>
      <c r="BA24" s="48"/>
      <c r="BB24" s="48"/>
      <c r="BC24" s="48"/>
      <c r="BD24" s="48"/>
      <c r="BE24" s="48" t="s">
        <v>747</v>
      </c>
      <c r="BF24" s="48" t="s">
        <v>747</v>
      </c>
      <c r="BG24" s="116" t="s">
        <v>4229</v>
      </c>
      <c r="BH24" s="116" t="s">
        <v>4229</v>
      </c>
      <c r="BI24" s="116" t="s">
        <v>4364</v>
      </c>
      <c r="BJ24" s="116" t="s">
        <v>4364</v>
      </c>
      <c r="BK24" s="116">
        <v>0</v>
      </c>
      <c r="BL24" s="120">
        <v>0</v>
      </c>
      <c r="BM24" s="116">
        <v>0</v>
      </c>
      <c r="BN24" s="120">
        <v>0</v>
      </c>
      <c r="BO24" s="116">
        <v>0</v>
      </c>
      <c r="BP24" s="120">
        <v>0</v>
      </c>
      <c r="BQ24" s="116">
        <v>21</v>
      </c>
      <c r="BR24" s="120">
        <v>100</v>
      </c>
      <c r="BS24" s="116">
        <v>21</v>
      </c>
      <c r="BT24" s="2"/>
      <c r="BU24" s="3"/>
      <c r="BV24" s="3"/>
      <c r="BW24" s="3"/>
      <c r="BX24" s="3"/>
    </row>
    <row r="25" spans="1:76" ht="15">
      <c r="A25" s="64" t="s">
        <v>225</v>
      </c>
      <c r="B25" s="65"/>
      <c r="C25" s="65" t="s">
        <v>64</v>
      </c>
      <c r="D25" s="66">
        <v>162.1496259845475</v>
      </c>
      <c r="E25" s="68"/>
      <c r="F25" s="100" t="s">
        <v>898</v>
      </c>
      <c r="G25" s="65"/>
      <c r="H25" s="69" t="s">
        <v>225</v>
      </c>
      <c r="I25" s="70"/>
      <c r="J25" s="70"/>
      <c r="K25" s="69" t="s">
        <v>3337</v>
      </c>
      <c r="L25" s="73">
        <v>7.850294620760534</v>
      </c>
      <c r="M25" s="74">
        <v>6041.52978515625</v>
      </c>
      <c r="N25" s="74">
        <v>2199.780029296875</v>
      </c>
      <c r="O25" s="75"/>
      <c r="P25" s="76"/>
      <c r="Q25" s="76"/>
      <c r="R25" s="86"/>
      <c r="S25" s="48">
        <v>0</v>
      </c>
      <c r="T25" s="48">
        <v>3</v>
      </c>
      <c r="U25" s="49">
        <v>0.666667</v>
      </c>
      <c r="V25" s="49">
        <v>0.2</v>
      </c>
      <c r="W25" s="49">
        <v>0</v>
      </c>
      <c r="X25" s="49">
        <v>0.944803</v>
      </c>
      <c r="Y25" s="49">
        <v>0.3333333333333333</v>
      </c>
      <c r="Z25" s="49">
        <v>0</v>
      </c>
      <c r="AA25" s="71">
        <v>25</v>
      </c>
      <c r="AB25" s="71"/>
      <c r="AC25" s="72"/>
      <c r="AD25" s="78" t="s">
        <v>1879</v>
      </c>
      <c r="AE25" s="78">
        <v>638</v>
      </c>
      <c r="AF25" s="78">
        <v>559</v>
      </c>
      <c r="AG25" s="78">
        <v>1556</v>
      </c>
      <c r="AH25" s="78">
        <v>4960</v>
      </c>
      <c r="AI25" s="78"/>
      <c r="AJ25" s="78" t="s">
        <v>2165</v>
      </c>
      <c r="AK25" s="78"/>
      <c r="AL25" s="78"/>
      <c r="AM25" s="78"/>
      <c r="AN25" s="80">
        <v>39932.85019675926</v>
      </c>
      <c r="AO25" s="83" t="s">
        <v>2731</v>
      </c>
      <c r="AP25" s="78" t="b">
        <v>1</v>
      </c>
      <c r="AQ25" s="78" t="b">
        <v>0</v>
      </c>
      <c r="AR25" s="78" t="b">
        <v>1</v>
      </c>
      <c r="AS25" s="78"/>
      <c r="AT25" s="78">
        <v>14</v>
      </c>
      <c r="AU25" s="83" t="s">
        <v>2938</v>
      </c>
      <c r="AV25" s="78" t="b">
        <v>0</v>
      </c>
      <c r="AW25" s="78" t="s">
        <v>3020</v>
      </c>
      <c r="AX25" s="83" t="s">
        <v>3043</v>
      </c>
      <c r="AY25" s="78" t="s">
        <v>66</v>
      </c>
      <c r="AZ25" s="78" t="str">
        <f>REPLACE(INDEX(GroupVertices[Group],MATCH(Vertices[[#This Row],[Vertex]],GroupVertices[Vertex],0)),1,1,"")</f>
        <v>20</v>
      </c>
      <c r="BA25" s="48"/>
      <c r="BB25" s="48"/>
      <c r="BC25" s="48"/>
      <c r="BD25" s="48"/>
      <c r="BE25" s="48" t="s">
        <v>748</v>
      </c>
      <c r="BF25" s="48" t="s">
        <v>748</v>
      </c>
      <c r="BG25" s="116" t="s">
        <v>4231</v>
      </c>
      <c r="BH25" s="116" t="s">
        <v>4231</v>
      </c>
      <c r="BI25" s="116" t="s">
        <v>4366</v>
      </c>
      <c r="BJ25" s="116" t="s">
        <v>4366</v>
      </c>
      <c r="BK25" s="116">
        <v>0</v>
      </c>
      <c r="BL25" s="120">
        <v>0</v>
      </c>
      <c r="BM25" s="116">
        <v>0</v>
      </c>
      <c r="BN25" s="120">
        <v>0</v>
      </c>
      <c r="BO25" s="116">
        <v>0</v>
      </c>
      <c r="BP25" s="120">
        <v>0</v>
      </c>
      <c r="BQ25" s="116">
        <v>21</v>
      </c>
      <c r="BR25" s="120">
        <v>100</v>
      </c>
      <c r="BS25" s="116">
        <v>21</v>
      </c>
      <c r="BT25" s="2"/>
      <c r="BU25" s="3"/>
      <c r="BV25" s="3"/>
      <c r="BW25" s="3"/>
      <c r="BX25" s="3"/>
    </row>
    <row r="26" spans="1:76" ht="15">
      <c r="A26" s="64" t="s">
        <v>226</v>
      </c>
      <c r="B26" s="65"/>
      <c r="C26" s="65" t="s">
        <v>64</v>
      </c>
      <c r="D26" s="66">
        <v>162.17826637872741</v>
      </c>
      <c r="E26" s="68"/>
      <c r="F26" s="100" t="s">
        <v>899</v>
      </c>
      <c r="G26" s="65"/>
      <c r="H26" s="69" t="s">
        <v>226</v>
      </c>
      <c r="I26" s="70"/>
      <c r="J26" s="70"/>
      <c r="K26" s="69" t="s">
        <v>3338</v>
      </c>
      <c r="L26" s="73">
        <v>1</v>
      </c>
      <c r="M26" s="74">
        <v>8969.2138671875</v>
      </c>
      <c r="N26" s="74">
        <v>2935.00048828125</v>
      </c>
      <c r="O26" s="75"/>
      <c r="P26" s="76"/>
      <c r="Q26" s="76"/>
      <c r="R26" s="86"/>
      <c r="S26" s="48">
        <v>0</v>
      </c>
      <c r="T26" s="48">
        <v>1</v>
      </c>
      <c r="U26" s="49">
        <v>0</v>
      </c>
      <c r="V26" s="49">
        <v>1</v>
      </c>
      <c r="W26" s="49">
        <v>0</v>
      </c>
      <c r="X26" s="49">
        <v>0.999998</v>
      </c>
      <c r="Y26" s="49">
        <v>0</v>
      </c>
      <c r="Z26" s="49">
        <v>0</v>
      </c>
      <c r="AA26" s="71">
        <v>26</v>
      </c>
      <c r="AB26" s="71"/>
      <c r="AC26" s="72"/>
      <c r="AD26" s="78" t="s">
        <v>1880</v>
      </c>
      <c r="AE26" s="78">
        <v>517</v>
      </c>
      <c r="AF26" s="78">
        <v>666</v>
      </c>
      <c r="AG26" s="78">
        <v>514</v>
      </c>
      <c r="AH26" s="78">
        <v>280</v>
      </c>
      <c r="AI26" s="78"/>
      <c r="AJ26" s="78" t="s">
        <v>2166</v>
      </c>
      <c r="AK26" s="78" t="s">
        <v>2416</v>
      </c>
      <c r="AL26" s="83" t="s">
        <v>2580</v>
      </c>
      <c r="AM26" s="78"/>
      <c r="AN26" s="80">
        <v>39921.110081018516</v>
      </c>
      <c r="AO26" s="83" t="s">
        <v>2732</v>
      </c>
      <c r="AP26" s="78" t="b">
        <v>0</v>
      </c>
      <c r="AQ26" s="78" t="b">
        <v>0</v>
      </c>
      <c r="AR26" s="78" t="b">
        <v>1</v>
      </c>
      <c r="AS26" s="78"/>
      <c r="AT26" s="78">
        <v>18</v>
      </c>
      <c r="AU26" s="83" t="s">
        <v>2942</v>
      </c>
      <c r="AV26" s="78" t="b">
        <v>0</v>
      </c>
      <c r="AW26" s="78" t="s">
        <v>3020</v>
      </c>
      <c r="AX26" s="83" t="s">
        <v>3044</v>
      </c>
      <c r="AY26" s="78" t="s">
        <v>66</v>
      </c>
      <c r="AZ26" s="78" t="str">
        <f>REPLACE(INDEX(GroupVertices[Group],MATCH(Vertices[[#This Row],[Vertex]],GroupVertices[Vertex],0)),1,1,"")</f>
        <v>39</v>
      </c>
      <c r="BA26" s="48" t="s">
        <v>671</v>
      </c>
      <c r="BB26" s="48" t="s">
        <v>671</v>
      </c>
      <c r="BC26" s="48" t="s">
        <v>719</v>
      </c>
      <c r="BD26" s="48" t="s">
        <v>719</v>
      </c>
      <c r="BE26" s="48" t="s">
        <v>750</v>
      </c>
      <c r="BF26" s="48" t="s">
        <v>750</v>
      </c>
      <c r="BG26" s="116" t="s">
        <v>4233</v>
      </c>
      <c r="BH26" s="116" t="s">
        <v>4233</v>
      </c>
      <c r="BI26" s="116" t="s">
        <v>4367</v>
      </c>
      <c r="BJ26" s="116" t="s">
        <v>4367</v>
      </c>
      <c r="BK26" s="116">
        <v>6</v>
      </c>
      <c r="BL26" s="120">
        <v>20.689655172413794</v>
      </c>
      <c r="BM26" s="116">
        <v>0</v>
      </c>
      <c r="BN26" s="120">
        <v>0</v>
      </c>
      <c r="BO26" s="116">
        <v>0</v>
      </c>
      <c r="BP26" s="120">
        <v>0</v>
      </c>
      <c r="BQ26" s="116">
        <v>23</v>
      </c>
      <c r="BR26" s="120">
        <v>79.3103448275862</v>
      </c>
      <c r="BS26" s="116">
        <v>29</v>
      </c>
      <c r="BT26" s="2"/>
      <c r="BU26" s="3"/>
      <c r="BV26" s="3"/>
      <c r="BW26" s="3"/>
      <c r="BX26" s="3"/>
    </row>
    <row r="27" spans="1:76" ht="15">
      <c r="A27" s="64" t="s">
        <v>464</v>
      </c>
      <c r="B27" s="65"/>
      <c r="C27" s="65" t="s">
        <v>64</v>
      </c>
      <c r="D27" s="66">
        <v>180.28649018303264</v>
      </c>
      <c r="E27" s="68"/>
      <c r="F27" s="100" t="s">
        <v>2963</v>
      </c>
      <c r="G27" s="65"/>
      <c r="H27" s="69" t="s">
        <v>464</v>
      </c>
      <c r="I27" s="70"/>
      <c r="J27" s="70"/>
      <c r="K27" s="69" t="s">
        <v>3339</v>
      </c>
      <c r="L27" s="73">
        <v>1</v>
      </c>
      <c r="M27" s="74">
        <v>8969.2138671875</v>
      </c>
      <c r="N27" s="74">
        <v>3276.142822265625</v>
      </c>
      <c r="O27" s="75"/>
      <c r="P27" s="76"/>
      <c r="Q27" s="76"/>
      <c r="R27" s="86"/>
      <c r="S27" s="48">
        <v>1</v>
      </c>
      <c r="T27" s="48">
        <v>0</v>
      </c>
      <c r="U27" s="49">
        <v>0</v>
      </c>
      <c r="V27" s="49">
        <v>1</v>
      </c>
      <c r="W27" s="49">
        <v>0</v>
      </c>
      <c r="X27" s="49">
        <v>0.999998</v>
      </c>
      <c r="Y27" s="49">
        <v>0</v>
      </c>
      <c r="Z27" s="49">
        <v>0</v>
      </c>
      <c r="AA27" s="71">
        <v>27</v>
      </c>
      <c r="AB27" s="71"/>
      <c r="AC27" s="72"/>
      <c r="AD27" s="78" t="s">
        <v>1881</v>
      </c>
      <c r="AE27" s="78">
        <v>641</v>
      </c>
      <c r="AF27" s="78">
        <v>68318</v>
      </c>
      <c r="AG27" s="78">
        <v>96477</v>
      </c>
      <c r="AH27" s="78">
        <v>10240</v>
      </c>
      <c r="AI27" s="78"/>
      <c r="AJ27" s="78" t="s">
        <v>2167</v>
      </c>
      <c r="AK27" s="78" t="s">
        <v>2417</v>
      </c>
      <c r="AL27" s="83" t="s">
        <v>2581</v>
      </c>
      <c r="AM27" s="78"/>
      <c r="AN27" s="80">
        <v>39748.68855324074</v>
      </c>
      <c r="AO27" s="83" t="s">
        <v>2733</v>
      </c>
      <c r="AP27" s="78" t="b">
        <v>0</v>
      </c>
      <c r="AQ27" s="78" t="b">
        <v>0</v>
      </c>
      <c r="AR27" s="78" t="b">
        <v>1</v>
      </c>
      <c r="AS27" s="78"/>
      <c r="AT27" s="78">
        <v>1038</v>
      </c>
      <c r="AU27" s="83" t="s">
        <v>2938</v>
      </c>
      <c r="AV27" s="78" t="b">
        <v>1</v>
      </c>
      <c r="AW27" s="78" t="s">
        <v>3020</v>
      </c>
      <c r="AX27" s="83" t="s">
        <v>3045</v>
      </c>
      <c r="AY27" s="78" t="s">
        <v>65</v>
      </c>
      <c r="AZ27" s="78" t="str">
        <f>REPLACE(INDEX(GroupVertices[Group],MATCH(Vertices[[#This Row],[Vertex]],GroupVertices[Vertex],0)),1,1,"")</f>
        <v>39</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227</v>
      </c>
      <c r="B28" s="65"/>
      <c r="C28" s="65" t="s">
        <v>64</v>
      </c>
      <c r="D28" s="66">
        <v>162.03961475082832</v>
      </c>
      <c r="E28" s="68"/>
      <c r="F28" s="100" t="s">
        <v>900</v>
      </c>
      <c r="G28" s="65"/>
      <c r="H28" s="69" t="s">
        <v>227</v>
      </c>
      <c r="I28" s="70"/>
      <c r="J28" s="70"/>
      <c r="K28" s="69" t="s">
        <v>3340</v>
      </c>
      <c r="L28" s="73">
        <v>1</v>
      </c>
      <c r="M28" s="74">
        <v>7715.27734375</v>
      </c>
      <c r="N28" s="74">
        <v>3911.37353515625</v>
      </c>
      <c r="O28" s="75"/>
      <c r="P28" s="76"/>
      <c r="Q28" s="76"/>
      <c r="R28" s="86"/>
      <c r="S28" s="48">
        <v>1</v>
      </c>
      <c r="T28" s="48">
        <v>1</v>
      </c>
      <c r="U28" s="49">
        <v>0</v>
      </c>
      <c r="V28" s="49">
        <v>0.5</v>
      </c>
      <c r="W28" s="49">
        <v>0</v>
      </c>
      <c r="X28" s="49">
        <v>0.999998</v>
      </c>
      <c r="Y28" s="49">
        <v>0.5</v>
      </c>
      <c r="Z28" s="49">
        <v>0</v>
      </c>
      <c r="AA28" s="71">
        <v>28</v>
      </c>
      <c r="AB28" s="71"/>
      <c r="AC28" s="72"/>
      <c r="AD28" s="78" t="s">
        <v>1882</v>
      </c>
      <c r="AE28" s="78">
        <v>47</v>
      </c>
      <c r="AF28" s="78">
        <v>148</v>
      </c>
      <c r="AG28" s="78">
        <v>11134</v>
      </c>
      <c r="AH28" s="78">
        <v>21627</v>
      </c>
      <c r="AI28" s="78"/>
      <c r="AJ28" s="78" t="s">
        <v>2168</v>
      </c>
      <c r="AK28" s="78"/>
      <c r="AL28" s="78"/>
      <c r="AM28" s="78"/>
      <c r="AN28" s="80">
        <v>41367.60322916666</v>
      </c>
      <c r="AO28" s="83" t="s">
        <v>2734</v>
      </c>
      <c r="AP28" s="78" t="b">
        <v>1</v>
      </c>
      <c r="AQ28" s="78" t="b">
        <v>0</v>
      </c>
      <c r="AR28" s="78" t="b">
        <v>0</v>
      </c>
      <c r="AS28" s="78"/>
      <c r="AT28" s="78">
        <v>6</v>
      </c>
      <c r="AU28" s="83" t="s">
        <v>2938</v>
      </c>
      <c r="AV28" s="78" t="b">
        <v>0</v>
      </c>
      <c r="AW28" s="78" t="s">
        <v>3020</v>
      </c>
      <c r="AX28" s="83" t="s">
        <v>3046</v>
      </c>
      <c r="AY28" s="78" t="s">
        <v>66</v>
      </c>
      <c r="AZ28" s="78" t="str">
        <f>REPLACE(INDEX(GroupVertices[Group],MATCH(Vertices[[#This Row],[Vertex]],GroupVertices[Vertex],0)),1,1,"")</f>
        <v>27</v>
      </c>
      <c r="BA28" s="48"/>
      <c r="BB28" s="48"/>
      <c r="BC28" s="48"/>
      <c r="BD28" s="48"/>
      <c r="BE28" s="48" t="s">
        <v>751</v>
      </c>
      <c r="BF28" s="48" t="s">
        <v>751</v>
      </c>
      <c r="BG28" s="116" t="s">
        <v>4234</v>
      </c>
      <c r="BH28" s="116" t="s">
        <v>4234</v>
      </c>
      <c r="BI28" s="116" t="s">
        <v>4078</v>
      </c>
      <c r="BJ28" s="116" t="s">
        <v>4078</v>
      </c>
      <c r="BK28" s="116">
        <v>0</v>
      </c>
      <c r="BL28" s="120">
        <v>0</v>
      </c>
      <c r="BM28" s="116">
        <v>0</v>
      </c>
      <c r="BN28" s="120">
        <v>0</v>
      </c>
      <c r="BO28" s="116">
        <v>0</v>
      </c>
      <c r="BP28" s="120">
        <v>0</v>
      </c>
      <c r="BQ28" s="116">
        <v>9</v>
      </c>
      <c r="BR28" s="120">
        <v>100</v>
      </c>
      <c r="BS28" s="116">
        <v>9</v>
      </c>
      <c r="BT28" s="2"/>
      <c r="BU28" s="3"/>
      <c r="BV28" s="3"/>
      <c r="BW28" s="3"/>
      <c r="BX28" s="3"/>
    </row>
    <row r="29" spans="1:76" ht="15">
      <c r="A29" s="64" t="s">
        <v>465</v>
      </c>
      <c r="B29" s="65"/>
      <c r="C29" s="65" t="s">
        <v>64</v>
      </c>
      <c r="D29" s="66">
        <v>1000</v>
      </c>
      <c r="E29" s="68"/>
      <c r="F29" s="100" t="s">
        <v>2964</v>
      </c>
      <c r="G29" s="65"/>
      <c r="H29" s="69" t="s">
        <v>465</v>
      </c>
      <c r="I29" s="70"/>
      <c r="J29" s="70"/>
      <c r="K29" s="69" t="s">
        <v>3341</v>
      </c>
      <c r="L29" s="73">
        <v>1</v>
      </c>
      <c r="M29" s="74">
        <v>7715.27734375</v>
      </c>
      <c r="N29" s="74">
        <v>4291.7275390625</v>
      </c>
      <c r="O29" s="75"/>
      <c r="P29" s="76"/>
      <c r="Q29" s="76"/>
      <c r="R29" s="86"/>
      <c r="S29" s="48">
        <v>2</v>
      </c>
      <c r="T29" s="48">
        <v>0</v>
      </c>
      <c r="U29" s="49">
        <v>0</v>
      </c>
      <c r="V29" s="49">
        <v>0.5</v>
      </c>
      <c r="W29" s="49">
        <v>0</v>
      </c>
      <c r="X29" s="49">
        <v>0.999998</v>
      </c>
      <c r="Y29" s="49">
        <v>0.5</v>
      </c>
      <c r="Z29" s="49">
        <v>0</v>
      </c>
      <c r="AA29" s="71">
        <v>29</v>
      </c>
      <c r="AB29" s="71"/>
      <c r="AC29" s="72"/>
      <c r="AD29" s="78" t="s">
        <v>1883</v>
      </c>
      <c r="AE29" s="78">
        <v>532</v>
      </c>
      <c r="AF29" s="78">
        <v>14683414</v>
      </c>
      <c r="AG29" s="78">
        <v>275199</v>
      </c>
      <c r="AH29" s="78">
        <v>34</v>
      </c>
      <c r="AI29" s="78"/>
      <c r="AJ29" s="78" t="s">
        <v>2169</v>
      </c>
      <c r="AK29" s="78" t="s">
        <v>2418</v>
      </c>
      <c r="AL29" s="83" t="s">
        <v>2582</v>
      </c>
      <c r="AM29" s="78"/>
      <c r="AN29" s="80">
        <v>39907.52814814815</v>
      </c>
      <c r="AO29" s="83" t="s">
        <v>2735</v>
      </c>
      <c r="AP29" s="78" t="b">
        <v>0</v>
      </c>
      <c r="AQ29" s="78" t="b">
        <v>0</v>
      </c>
      <c r="AR29" s="78" t="b">
        <v>1</v>
      </c>
      <c r="AS29" s="78"/>
      <c r="AT29" s="78">
        <v>57395</v>
      </c>
      <c r="AU29" s="83" t="s">
        <v>2938</v>
      </c>
      <c r="AV29" s="78" t="b">
        <v>1</v>
      </c>
      <c r="AW29" s="78" t="s">
        <v>3020</v>
      </c>
      <c r="AX29" s="83" t="s">
        <v>3047</v>
      </c>
      <c r="AY29" s="78" t="s">
        <v>65</v>
      </c>
      <c r="AZ29" s="78" t="str">
        <f>REPLACE(INDEX(GroupVertices[Group],MATCH(Vertices[[#This Row],[Vertex]],GroupVertices[Vertex],0)),1,1,"")</f>
        <v>27</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228</v>
      </c>
      <c r="B30" s="65"/>
      <c r="C30" s="65" t="s">
        <v>64</v>
      </c>
      <c r="D30" s="66">
        <v>163.22056259308863</v>
      </c>
      <c r="E30" s="68"/>
      <c r="F30" s="100" t="s">
        <v>901</v>
      </c>
      <c r="G30" s="65"/>
      <c r="H30" s="69" t="s">
        <v>228</v>
      </c>
      <c r="I30" s="70"/>
      <c r="J30" s="70"/>
      <c r="K30" s="69" t="s">
        <v>3342</v>
      </c>
      <c r="L30" s="73">
        <v>1</v>
      </c>
      <c r="M30" s="74">
        <v>7715.27734375</v>
      </c>
      <c r="N30" s="74">
        <v>3531.019775390625</v>
      </c>
      <c r="O30" s="75"/>
      <c r="P30" s="76"/>
      <c r="Q30" s="76"/>
      <c r="R30" s="86"/>
      <c r="S30" s="48">
        <v>0</v>
      </c>
      <c r="T30" s="48">
        <v>2</v>
      </c>
      <c r="U30" s="49">
        <v>0</v>
      </c>
      <c r="V30" s="49">
        <v>0.5</v>
      </c>
      <c r="W30" s="49">
        <v>0</v>
      </c>
      <c r="X30" s="49">
        <v>0.999998</v>
      </c>
      <c r="Y30" s="49">
        <v>0.5</v>
      </c>
      <c r="Z30" s="49">
        <v>0</v>
      </c>
      <c r="AA30" s="71">
        <v>30</v>
      </c>
      <c r="AB30" s="71"/>
      <c r="AC30" s="72"/>
      <c r="AD30" s="78" t="s">
        <v>1884</v>
      </c>
      <c r="AE30" s="78">
        <v>5004</v>
      </c>
      <c r="AF30" s="78">
        <v>4560</v>
      </c>
      <c r="AG30" s="78">
        <v>656530</v>
      </c>
      <c r="AH30" s="78">
        <v>462793</v>
      </c>
      <c r="AI30" s="78"/>
      <c r="AJ30" s="78" t="s">
        <v>2170</v>
      </c>
      <c r="AK30" s="78"/>
      <c r="AL30" s="78"/>
      <c r="AM30" s="78"/>
      <c r="AN30" s="80">
        <v>40566.861446759256</v>
      </c>
      <c r="AO30" s="83" t="s">
        <v>2736</v>
      </c>
      <c r="AP30" s="78" t="b">
        <v>0</v>
      </c>
      <c r="AQ30" s="78" t="b">
        <v>0</v>
      </c>
      <c r="AR30" s="78" t="b">
        <v>0</v>
      </c>
      <c r="AS30" s="78"/>
      <c r="AT30" s="78">
        <v>704</v>
      </c>
      <c r="AU30" s="83" t="s">
        <v>2943</v>
      </c>
      <c r="AV30" s="78" t="b">
        <v>0</v>
      </c>
      <c r="AW30" s="78" t="s">
        <v>3020</v>
      </c>
      <c r="AX30" s="83" t="s">
        <v>3048</v>
      </c>
      <c r="AY30" s="78" t="s">
        <v>66</v>
      </c>
      <c r="AZ30" s="78" t="str">
        <f>REPLACE(INDEX(GroupVertices[Group],MATCH(Vertices[[#This Row],[Vertex]],GroupVertices[Vertex],0)),1,1,"")</f>
        <v>27</v>
      </c>
      <c r="BA30" s="48"/>
      <c r="BB30" s="48"/>
      <c r="BC30" s="48"/>
      <c r="BD30" s="48"/>
      <c r="BE30" s="48" t="s">
        <v>751</v>
      </c>
      <c r="BF30" s="48" t="s">
        <v>751</v>
      </c>
      <c r="BG30" s="116" t="s">
        <v>4235</v>
      </c>
      <c r="BH30" s="116" t="s">
        <v>4235</v>
      </c>
      <c r="BI30" s="116" t="s">
        <v>4368</v>
      </c>
      <c r="BJ30" s="116" t="s">
        <v>4368</v>
      </c>
      <c r="BK30" s="116">
        <v>0</v>
      </c>
      <c r="BL30" s="120">
        <v>0</v>
      </c>
      <c r="BM30" s="116">
        <v>0</v>
      </c>
      <c r="BN30" s="120">
        <v>0</v>
      </c>
      <c r="BO30" s="116">
        <v>0</v>
      </c>
      <c r="BP30" s="120">
        <v>0</v>
      </c>
      <c r="BQ30" s="116">
        <v>11</v>
      </c>
      <c r="BR30" s="120">
        <v>100</v>
      </c>
      <c r="BS30" s="116">
        <v>11</v>
      </c>
      <c r="BT30" s="2"/>
      <c r="BU30" s="3"/>
      <c r="BV30" s="3"/>
      <c r="BW30" s="3"/>
      <c r="BX30" s="3"/>
    </row>
    <row r="31" spans="1:76" ht="15">
      <c r="A31" s="64" t="s">
        <v>229</v>
      </c>
      <c r="B31" s="65"/>
      <c r="C31" s="65" t="s">
        <v>64</v>
      </c>
      <c r="D31" s="66">
        <v>162.37473412945704</v>
      </c>
      <c r="E31" s="68"/>
      <c r="F31" s="100" t="s">
        <v>902</v>
      </c>
      <c r="G31" s="65"/>
      <c r="H31" s="69" t="s">
        <v>229</v>
      </c>
      <c r="I31" s="70"/>
      <c r="J31" s="70"/>
      <c r="K31" s="69" t="s">
        <v>3343</v>
      </c>
      <c r="L31" s="73">
        <v>1</v>
      </c>
      <c r="M31" s="74">
        <v>3090.6591796875</v>
      </c>
      <c r="N31" s="74">
        <v>7282.80078125</v>
      </c>
      <c r="O31" s="75"/>
      <c r="P31" s="76"/>
      <c r="Q31" s="76"/>
      <c r="R31" s="86"/>
      <c r="S31" s="48">
        <v>1</v>
      </c>
      <c r="T31" s="48">
        <v>1</v>
      </c>
      <c r="U31" s="49">
        <v>0</v>
      </c>
      <c r="V31" s="49">
        <v>0</v>
      </c>
      <c r="W31" s="49">
        <v>0</v>
      </c>
      <c r="X31" s="49">
        <v>0.999998</v>
      </c>
      <c r="Y31" s="49">
        <v>0</v>
      </c>
      <c r="Z31" s="49" t="s">
        <v>3703</v>
      </c>
      <c r="AA31" s="71">
        <v>31</v>
      </c>
      <c r="AB31" s="71"/>
      <c r="AC31" s="72"/>
      <c r="AD31" s="78" t="s">
        <v>1885</v>
      </c>
      <c r="AE31" s="78">
        <v>263</v>
      </c>
      <c r="AF31" s="78">
        <v>1400</v>
      </c>
      <c r="AG31" s="78">
        <v>689303</v>
      </c>
      <c r="AH31" s="78">
        <v>117</v>
      </c>
      <c r="AI31" s="78"/>
      <c r="AJ31" s="78"/>
      <c r="AK31" s="78"/>
      <c r="AL31" s="78"/>
      <c r="AM31" s="78"/>
      <c r="AN31" s="80">
        <v>40700.34898148148</v>
      </c>
      <c r="AO31" s="78"/>
      <c r="AP31" s="78" t="b">
        <v>0</v>
      </c>
      <c r="AQ31" s="78" t="b">
        <v>0</v>
      </c>
      <c r="AR31" s="78" t="b">
        <v>0</v>
      </c>
      <c r="AS31" s="78"/>
      <c r="AT31" s="78">
        <v>403</v>
      </c>
      <c r="AU31" s="83" t="s">
        <v>2944</v>
      </c>
      <c r="AV31" s="78" t="b">
        <v>0</v>
      </c>
      <c r="AW31" s="78" t="s">
        <v>3020</v>
      </c>
      <c r="AX31" s="83" t="s">
        <v>3049</v>
      </c>
      <c r="AY31" s="78" t="s">
        <v>66</v>
      </c>
      <c r="AZ31" s="78" t="str">
        <f>REPLACE(INDEX(GroupVertices[Group],MATCH(Vertices[[#This Row],[Vertex]],GroupVertices[Vertex],0)),1,1,"")</f>
        <v>3</v>
      </c>
      <c r="BA31" s="48"/>
      <c r="BB31" s="48"/>
      <c r="BC31" s="48"/>
      <c r="BD31" s="48"/>
      <c r="BE31" s="48" t="s">
        <v>752</v>
      </c>
      <c r="BF31" s="48" t="s">
        <v>752</v>
      </c>
      <c r="BG31" s="116" t="s">
        <v>4236</v>
      </c>
      <c r="BH31" s="116" t="s">
        <v>4236</v>
      </c>
      <c r="BI31" s="116" t="s">
        <v>4369</v>
      </c>
      <c r="BJ31" s="116" t="s">
        <v>4369</v>
      </c>
      <c r="BK31" s="116">
        <v>2</v>
      </c>
      <c r="BL31" s="120">
        <v>4.081632653061225</v>
      </c>
      <c r="BM31" s="116">
        <v>0</v>
      </c>
      <c r="BN31" s="120">
        <v>0</v>
      </c>
      <c r="BO31" s="116">
        <v>0</v>
      </c>
      <c r="BP31" s="120">
        <v>0</v>
      </c>
      <c r="BQ31" s="116">
        <v>47</v>
      </c>
      <c r="BR31" s="120">
        <v>95.91836734693878</v>
      </c>
      <c r="BS31" s="116">
        <v>49</v>
      </c>
      <c r="BT31" s="2"/>
      <c r="BU31" s="3"/>
      <c r="BV31" s="3"/>
      <c r="BW31" s="3"/>
      <c r="BX31" s="3"/>
    </row>
    <row r="32" spans="1:76" ht="15">
      <c r="A32" s="64" t="s">
        <v>230</v>
      </c>
      <c r="B32" s="65"/>
      <c r="C32" s="65" t="s">
        <v>64</v>
      </c>
      <c r="D32" s="66">
        <v>162.09582487024687</v>
      </c>
      <c r="E32" s="68"/>
      <c r="F32" s="100" t="s">
        <v>903</v>
      </c>
      <c r="G32" s="65"/>
      <c r="H32" s="69" t="s">
        <v>230</v>
      </c>
      <c r="I32" s="70"/>
      <c r="J32" s="70"/>
      <c r="K32" s="69" t="s">
        <v>3344</v>
      </c>
      <c r="L32" s="73">
        <v>21.55087358684481</v>
      </c>
      <c r="M32" s="74">
        <v>9438.626953125</v>
      </c>
      <c r="N32" s="74">
        <v>5099.490234375</v>
      </c>
      <c r="O32" s="75"/>
      <c r="P32" s="76"/>
      <c r="Q32" s="76"/>
      <c r="R32" s="86"/>
      <c r="S32" s="48">
        <v>0</v>
      </c>
      <c r="T32" s="48">
        <v>2</v>
      </c>
      <c r="U32" s="49">
        <v>2</v>
      </c>
      <c r="V32" s="49">
        <v>0.5</v>
      </c>
      <c r="W32" s="49">
        <v>0</v>
      </c>
      <c r="X32" s="49">
        <v>1.459457</v>
      </c>
      <c r="Y32" s="49">
        <v>0</v>
      </c>
      <c r="Z32" s="49">
        <v>0</v>
      </c>
      <c r="AA32" s="71">
        <v>32</v>
      </c>
      <c r="AB32" s="71"/>
      <c r="AC32" s="72"/>
      <c r="AD32" s="78" t="s">
        <v>1886</v>
      </c>
      <c r="AE32" s="78">
        <v>932</v>
      </c>
      <c r="AF32" s="78">
        <v>358</v>
      </c>
      <c r="AG32" s="78">
        <v>2944</v>
      </c>
      <c r="AH32" s="78">
        <v>429</v>
      </c>
      <c r="AI32" s="78"/>
      <c r="AJ32" s="78" t="s">
        <v>2171</v>
      </c>
      <c r="AK32" s="78" t="s">
        <v>2419</v>
      </c>
      <c r="AL32" s="83" t="s">
        <v>2583</v>
      </c>
      <c r="AM32" s="78"/>
      <c r="AN32" s="80">
        <v>40046.49076388889</v>
      </c>
      <c r="AO32" s="83" t="s">
        <v>2737</v>
      </c>
      <c r="AP32" s="78" t="b">
        <v>0</v>
      </c>
      <c r="AQ32" s="78" t="b">
        <v>0</v>
      </c>
      <c r="AR32" s="78" t="b">
        <v>1</v>
      </c>
      <c r="AS32" s="78"/>
      <c r="AT32" s="78">
        <v>18</v>
      </c>
      <c r="AU32" s="83" t="s">
        <v>2939</v>
      </c>
      <c r="AV32" s="78" t="b">
        <v>0</v>
      </c>
      <c r="AW32" s="78" t="s">
        <v>3020</v>
      </c>
      <c r="AX32" s="83" t="s">
        <v>3050</v>
      </c>
      <c r="AY32" s="78" t="s">
        <v>66</v>
      </c>
      <c r="AZ32" s="78" t="str">
        <f>REPLACE(INDEX(GroupVertices[Group],MATCH(Vertices[[#This Row],[Vertex]],GroupVertices[Vertex],0)),1,1,"")</f>
        <v>26</v>
      </c>
      <c r="BA32" s="48"/>
      <c r="BB32" s="48"/>
      <c r="BC32" s="48"/>
      <c r="BD32" s="48"/>
      <c r="BE32" s="48" t="s">
        <v>753</v>
      </c>
      <c r="BF32" s="48" t="s">
        <v>753</v>
      </c>
      <c r="BG32" s="116" t="s">
        <v>4237</v>
      </c>
      <c r="BH32" s="116" t="s">
        <v>4237</v>
      </c>
      <c r="BI32" s="116" t="s">
        <v>4370</v>
      </c>
      <c r="BJ32" s="116" t="s">
        <v>4370</v>
      </c>
      <c r="BK32" s="116">
        <v>0</v>
      </c>
      <c r="BL32" s="120">
        <v>0</v>
      </c>
      <c r="BM32" s="116">
        <v>1</v>
      </c>
      <c r="BN32" s="120">
        <v>3.8461538461538463</v>
      </c>
      <c r="BO32" s="116">
        <v>0</v>
      </c>
      <c r="BP32" s="120">
        <v>0</v>
      </c>
      <c r="BQ32" s="116">
        <v>25</v>
      </c>
      <c r="BR32" s="120">
        <v>96.15384615384616</v>
      </c>
      <c r="BS32" s="116">
        <v>26</v>
      </c>
      <c r="BT32" s="2"/>
      <c r="BU32" s="3"/>
      <c r="BV32" s="3"/>
      <c r="BW32" s="3"/>
      <c r="BX32" s="3"/>
    </row>
    <row r="33" spans="1:76" ht="15">
      <c r="A33" s="64" t="s">
        <v>466</v>
      </c>
      <c r="B33" s="65"/>
      <c r="C33" s="65" t="s">
        <v>64</v>
      </c>
      <c r="D33" s="66">
        <v>169.88788575783525</v>
      </c>
      <c r="E33" s="68"/>
      <c r="F33" s="100" t="s">
        <v>2965</v>
      </c>
      <c r="G33" s="65"/>
      <c r="H33" s="69" t="s">
        <v>466</v>
      </c>
      <c r="I33" s="70"/>
      <c r="J33" s="70"/>
      <c r="K33" s="69" t="s">
        <v>3345</v>
      </c>
      <c r="L33" s="73">
        <v>1</v>
      </c>
      <c r="M33" s="74">
        <v>9438.626953125</v>
      </c>
      <c r="N33" s="74">
        <v>5628.8486328125</v>
      </c>
      <c r="O33" s="75"/>
      <c r="P33" s="76"/>
      <c r="Q33" s="76"/>
      <c r="R33" s="86"/>
      <c r="S33" s="48">
        <v>1</v>
      </c>
      <c r="T33" s="48">
        <v>0</v>
      </c>
      <c r="U33" s="49">
        <v>0</v>
      </c>
      <c r="V33" s="49">
        <v>0.333333</v>
      </c>
      <c r="W33" s="49">
        <v>0</v>
      </c>
      <c r="X33" s="49">
        <v>0.770269</v>
      </c>
      <c r="Y33" s="49">
        <v>0</v>
      </c>
      <c r="Z33" s="49">
        <v>0</v>
      </c>
      <c r="AA33" s="71">
        <v>33</v>
      </c>
      <c r="AB33" s="71"/>
      <c r="AC33" s="72"/>
      <c r="AD33" s="78" t="s">
        <v>1887</v>
      </c>
      <c r="AE33" s="78">
        <v>3169</v>
      </c>
      <c r="AF33" s="78">
        <v>29469</v>
      </c>
      <c r="AG33" s="78">
        <v>24810</v>
      </c>
      <c r="AH33" s="78">
        <v>3115</v>
      </c>
      <c r="AI33" s="78"/>
      <c r="AJ33" s="78" t="s">
        <v>2172</v>
      </c>
      <c r="AK33" s="78" t="s">
        <v>2420</v>
      </c>
      <c r="AL33" s="83" t="s">
        <v>2584</v>
      </c>
      <c r="AM33" s="78"/>
      <c r="AN33" s="80">
        <v>39637.64394675926</v>
      </c>
      <c r="AO33" s="83" t="s">
        <v>2738</v>
      </c>
      <c r="AP33" s="78" t="b">
        <v>0</v>
      </c>
      <c r="AQ33" s="78" t="b">
        <v>0</v>
      </c>
      <c r="AR33" s="78" t="b">
        <v>1</v>
      </c>
      <c r="AS33" s="78"/>
      <c r="AT33" s="78">
        <v>1021</v>
      </c>
      <c r="AU33" s="83" t="s">
        <v>2938</v>
      </c>
      <c r="AV33" s="78" t="b">
        <v>0</v>
      </c>
      <c r="AW33" s="78" t="s">
        <v>3020</v>
      </c>
      <c r="AX33" s="83" t="s">
        <v>3051</v>
      </c>
      <c r="AY33" s="78" t="s">
        <v>65</v>
      </c>
      <c r="AZ33" s="78" t="str">
        <f>REPLACE(INDEX(GroupVertices[Group],MATCH(Vertices[[#This Row],[Vertex]],GroupVertices[Vertex],0)),1,1,"")</f>
        <v>26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467</v>
      </c>
      <c r="B34" s="65"/>
      <c r="C34" s="65" t="s">
        <v>64</v>
      </c>
      <c r="D34" s="66">
        <v>201.29328247868804</v>
      </c>
      <c r="E34" s="68"/>
      <c r="F34" s="100" t="s">
        <v>2966</v>
      </c>
      <c r="G34" s="65"/>
      <c r="H34" s="69" t="s">
        <v>467</v>
      </c>
      <c r="I34" s="70"/>
      <c r="J34" s="70"/>
      <c r="K34" s="69" t="s">
        <v>3346</v>
      </c>
      <c r="L34" s="73">
        <v>1</v>
      </c>
      <c r="M34" s="74">
        <v>9682.267578125</v>
      </c>
      <c r="N34" s="74">
        <v>5628.8486328125</v>
      </c>
      <c r="O34" s="75"/>
      <c r="P34" s="76"/>
      <c r="Q34" s="76"/>
      <c r="R34" s="86"/>
      <c r="S34" s="48">
        <v>1</v>
      </c>
      <c r="T34" s="48">
        <v>0</v>
      </c>
      <c r="U34" s="49">
        <v>0</v>
      </c>
      <c r="V34" s="49">
        <v>0.333333</v>
      </c>
      <c r="W34" s="49">
        <v>0</v>
      </c>
      <c r="X34" s="49">
        <v>0.770269</v>
      </c>
      <c r="Y34" s="49">
        <v>0</v>
      </c>
      <c r="Z34" s="49">
        <v>0</v>
      </c>
      <c r="AA34" s="71">
        <v>34</v>
      </c>
      <c r="AB34" s="71"/>
      <c r="AC34" s="72"/>
      <c r="AD34" s="78" t="s">
        <v>1888</v>
      </c>
      <c r="AE34" s="78">
        <v>24944</v>
      </c>
      <c r="AF34" s="78">
        <v>146799</v>
      </c>
      <c r="AG34" s="78">
        <v>184804</v>
      </c>
      <c r="AH34" s="78">
        <v>1631</v>
      </c>
      <c r="AI34" s="78"/>
      <c r="AJ34" s="78" t="s">
        <v>2173</v>
      </c>
      <c r="AK34" s="78" t="s">
        <v>2421</v>
      </c>
      <c r="AL34" s="83" t="s">
        <v>2585</v>
      </c>
      <c r="AM34" s="78"/>
      <c r="AN34" s="80">
        <v>39273.938125</v>
      </c>
      <c r="AO34" s="83" t="s">
        <v>2739</v>
      </c>
      <c r="AP34" s="78" t="b">
        <v>0</v>
      </c>
      <c r="AQ34" s="78" t="b">
        <v>0</v>
      </c>
      <c r="AR34" s="78" t="b">
        <v>1</v>
      </c>
      <c r="AS34" s="78"/>
      <c r="AT34" s="78">
        <v>843</v>
      </c>
      <c r="AU34" s="83" t="s">
        <v>2938</v>
      </c>
      <c r="AV34" s="78" t="b">
        <v>1</v>
      </c>
      <c r="AW34" s="78" t="s">
        <v>3020</v>
      </c>
      <c r="AX34" s="83" t="s">
        <v>3052</v>
      </c>
      <c r="AY34" s="78" t="s">
        <v>65</v>
      </c>
      <c r="AZ34" s="78" t="str">
        <f>REPLACE(INDEX(GroupVertices[Group],MATCH(Vertices[[#This Row],[Vertex]],GroupVertices[Vertex],0)),1,1,"")</f>
        <v>26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232</v>
      </c>
      <c r="B35" s="65"/>
      <c r="C35" s="65" t="s">
        <v>64</v>
      </c>
      <c r="D35" s="66">
        <v>162.14828764837085</v>
      </c>
      <c r="E35" s="68"/>
      <c r="F35" s="100" t="s">
        <v>2967</v>
      </c>
      <c r="G35" s="65"/>
      <c r="H35" s="69" t="s">
        <v>232</v>
      </c>
      <c r="I35" s="70"/>
      <c r="J35" s="70"/>
      <c r="K35" s="69" t="s">
        <v>3347</v>
      </c>
      <c r="L35" s="73">
        <v>1</v>
      </c>
      <c r="M35" s="74">
        <v>7715.27734375</v>
      </c>
      <c r="N35" s="74">
        <v>1303.7908935546875</v>
      </c>
      <c r="O35" s="75"/>
      <c r="P35" s="76"/>
      <c r="Q35" s="76"/>
      <c r="R35" s="86"/>
      <c r="S35" s="48">
        <v>0</v>
      </c>
      <c r="T35" s="48">
        <v>1</v>
      </c>
      <c r="U35" s="49">
        <v>0</v>
      </c>
      <c r="V35" s="49">
        <v>0.333333</v>
      </c>
      <c r="W35" s="49">
        <v>0</v>
      </c>
      <c r="X35" s="49">
        <v>0.638297</v>
      </c>
      <c r="Y35" s="49">
        <v>0</v>
      </c>
      <c r="Z35" s="49">
        <v>0</v>
      </c>
      <c r="AA35" s="71">
        <v>35</v>
      </c>
      <c r="AB35" s="71"/>
      <c r="AC35" s="72"/>
      <c r="AD35" s="78" t="s">
        <v>1889</v>
      </c>
      <c r="AE35" s="78">
        <v>569</v>
      </c>
      <c r="AF35" s="78">
        <v>554</v>
      </c>
      <c r="AG35" s="78">
        <v>960</v>
      </c>
      <c r="AH35" s="78">
        <v>416</v>
      </c>
      <c r="AI35" s="78"/>
      <c r="AJ35" s="78" t="s">
        <v>2174</v>
      </c>
      <c r="AK35" s="78" t="s">
        <v>2422</v>
      </c>
      <c r="AL35" s="83" t="s">
        <v>2586</v>
      </c>
      <c r="AM35" s="78"/>
      <c r="AN35" s="80">
        <v>40716.50476851852</v>
      </c>
      <c r="AO35" s="83" t="s">
        <v>2740</v>
      </c>
      <c r="AP35" s="78" t="b">
        <v>0</v>
      </c>
      <c r="AQ35" s="78" t="b">
        <v>0</v>
      </c>
      <c r="AR35" s="78" t="b">
        <v>1</v>
      </c>
      <c r="AS35" s="78"/>
      <c r="AT35" s="78">
        <v>19</v>
      </c>
      <c r="AU35" s="83" t="s">
        <v>2938</v>
      </c>
      <c r="AV35" s="78" t="b">
        <v>0</v>
      </c>
      <c r="AW35" s="78" t="s">
        <v>3020</v>
      </c>
      <c r="AX35" s="83" t="s">
        <v>3053</v>
      </c>
      <c r="AY35" s="78" t="s">
        <v>66</v>
      </c>
      <c r="AZ35" s="78" t="str">
        <f>REPLACE(INDEX(GroupVertices[Group],MATCH(Vertices[[#This Row],[Vertex]],GroupVertices[Vertex],0)),1,1,"")</f>
        <v>25</v>
      </c>
      <c r="BA35" s="48"/>
      <c r="BB35" s="48"/>
      <c r="BC35" s="48"/>
      <c r="BD35" s="48"/>
      <c r="BE35" s="48" t="s">
        <v>755</v>
      </c>
      <c r="BF35" s="48" t="s">
        <v>755</v>
      </c>
      <c r="BG35" s="116" t="s">
        <v>4238</v>
      </c>
      <c r="BH35" s="116" t="s">
        <v>4238</v>
      </c>
      <c r="BI35" s="116" t="s">
        <v>4371</v>
      </c>
      <c r="BJ35" s="116" t="s">
        <v>4371</v>
      </c>
      <c r="BK35" s="116">
        <v>0</v>
      </c>
      <c r="BL35" s="120">
        <v>0</v>
      </c>
      <c r="BM35" s="116">
        <v>0</v>
      </c>
      <c r="BN35" s="120">
        <v>0</v>
      </c>
      <c r="BO35" s="116">
        <v>0</v>
      </c>
      <c r="BP35" s="120">
        <v>0</v>
      </c>
      <c r="BQ35" s="116">
        <v>12</v>
      </c>
      <c r="BR35" s="120">
        <v>100</v>
      </c>
      <c r="BS35" s="116">
        <v>12</v>
      </c>
      <c r="BT35" s="2"/>
      <c r="BU35" s="3"/>
      <c r="BV35" s="3"/>
      <c r="BW35" s="3"/>
      <c r="BX35" s="3"/>
    </row>
    <row r="36" spans="1:76" ht="15">
      <c r="A36" s="64" t="s">
        <v>233</v>
      </c>
      <c r="B36" s="65"/>
      <c r="C36" s="65" t="s">
        <v>64</v>
      </c>
      <c r="D36" s="66">
        <v>162.03078173206254</v>
      </c>
      <c r="E36" s="68"/>
      <c r="F36" s="100" t="s">
        <v>2968</v>
      </c>
      <c r="G36" s="65"/>
      <c r="H36" s="69" t="s">
        <v>233</v>
      </c>
      <c r="I36" s="70"/>
      <c r="J36" s="70"/>
      <c r="K36" s="69" t="s">
        <v>3348</v>
      </c>
      <c r="L36" s="73">
        <v>21.55087358684481</v>
      </c>
      <c r="M36" s="74">
        <v>7715.27734375</v>
      </c>
      <c r="N36" s="74">
        <v>543.0831909179688</v>
      </c>
      <c r="O36" s="75"/>
      <c r="P36" s="76"/>
      <c r="Q36" s="76"/>
      <c r="R36" s="86"/>
      <c r="S36" s="48">
        <v>3</v>
      </c>
      <c r="T36" s="48">
        <v>1</v>
      </c>
      <c r="U36" s="49">
        <v>2</v>
      </c>
      <c r="V36" s="49">
        <v>0.5</v>
      </c>
      <c r="W36" s="49">
        <v>0</v>
      </c>
      <c r="X36" s="49">
        <v>1.723401</v>
      </c>
      <c r="Y36" s="49">
        <v>0</v>
      </c>
      <c r="Z36" s="49">
        <v>0</v>
      </c>
      <c r="AA36" s="71">
        <v>36</v>
      </c>
      <c r="AB36" s="71"/>
      <c r="AC36" s="72"/>
      <c r="AD36" s="78" t="s">
        <v>1890</v>
      </c>
      <c r="AE36" s="78">
        <v>128</v>
      </c>
      <c r="AF36" s="78">
        <v>115</v>
      </c>
      <c r="AG36" s="78">
        <v>381</v>
      </c>
      <c r="AH36" s="78">
        <v>389</v>
      </c>
      <c r="AI36" s="78"/>
      <c r="AJ36" s="78" t="s">
        <v>2175</v>
      </c>
      <c r="AK36" s="78" t="s">
        <v>2423</v>
      </c>
      <c r="AL36" s="83" t="s">
        <v>2587</v>
      </c>
      <c r="AM36" s="78"/>
      <c r="AN36" s="80">
        <v>41654.93766203704</v>
      </c>
      <c r="AO36" s="83" t="s">
        <v>2741</v>
      </c>
      <c r="AP36" s="78" t="b">
        <v>1</v>
      </c>
      <c r="AQ36" s="78" t="b">
        <v>0</v>
      </c>
      <c r="AR36" s="78" t="b">
        <v>1</v>
      </c>
      <c r="AS36" s="78"/>
      <c r="AT36" s="78">
        <v>7</v>
      </c>
      <c r="AU36" s="83" t="s">
        <v>2938</v>
      </c>
      <c r="AV36" s="78" t="b">
        <v>0</v>
      </c>
      <c r="AW36" s="78" t="s">
        <v>3020</v>
      </c>
      <c r="AX36" s="83" t="s">
        <v>3054</v>
      </c>
      <c r="AY36" s="78" t="s">
        <v>66</v>
      </c>
      <c r="AZ36" s="78" t="str">
        <f>REPLACE(INDEX(GroupVertices[Group],MATCH(Vertices[[#This Row],[Vertex]],GroupVertices[Vertex],0)),1,1,"")</f>
        <v>25</v>
      </c>
      <c r="BA36" s="48"/>
      <c r="BB36" s="48"/>
      <c r="BC36" s="48"/>
      <c r="BD36" s="48"/>
      <c r="BE36" s="48" t="s">
        <v>755</v>
      </c>
      <c r="BF36" s="48" t="s">
        <v>755</v>
      </c>
      <c r="BG36" s="116" t="s">
        <v>4239</v>
      </c>
      <c r="BH36" s="116" t="s">
        <v>4239</v>
      </c>
      <c r="BI36" s="116" t="s">
        <v>4372</v>
      </c>
      <c r="BJ36" s="116" t="s">
        <v>4372</v>
      </c>
      <c r="BK36" s="116">
        <v>0</v>
      </c>
      <c r="BL36" s="120">
        <v>0</v>
      </c>
      <c r="BM36" s="116">
        <v>0</v>
      </c>
      <c r="BN36" s="120">
        <v>0</v>
      </c>
      <c r="BO36" s="116">
        <v>0</v>
      </c>
      <c r="BP36" s="120">
        <v>0</v>
      </c>
      <c r="BQ36" s="116">
        <v>10</v>
      </c>
      <c r="BR36" s="120">
        <v>100</v>
      </c>
      <c r="BS36" s="116">
        <v>10</v>
      </c>
      <c r="BT36" s="2"/>
      <c r="BU36" s="3"/>
      <c r="BV36" s="3"/>
      <c r="BW36" s="3"/>
      <c r="BX36" s="3"/>
    </row>
    <row r="37" spans="1:76" ht="15">
      <c r="A37" s="64" t="s">
        <v>234</v>
      </c>
      <c r="B37" s="65"/>
      <c r="C37" s="65" t="s">
        <v>64</v>
      </c>
      <c r="D37" s="66">
        <v>162.49304304747133</v>
      </c>
      <c r="E37" s="68"/>
      <c r="F37" s="100" t="s">
        <v>2969</v>
      </c>
      <c r="G37" s="65"/>
      <c r="H37" s="69" t="s">
        <v>234</v>
      </c>
      <c r="I37" s="70"/>
      <c r="J37" s="70"/>
      <c r="K37" s="69" t="s">
        <v>3349</v>
      </c>
      <c r="L37" s="73">
        <v>1</v>
      </c>
      <c r="M37" s="74">
        <v>7715.27734375</v>
      </c>
      <c r="N37" s="74">
        <v>923.4370727539062</v>
      </c>
      <c r="O37" s="75"/>
      <c r="P37" s="76"/>
      <c r="Q37" s="76"/>
      <c r="R37" s="86"/>
      <c r="S37" s="48">
        <v>0</v>
      </c>
      <c r="T37" s="48">
        <v>1</v>
      </c>
      <c r="U37" s="49">
        <v>0</v>
      </c>
      <c r="V37" s="49">
        <v>0.333333</v>
      </c>
      <c r="W37" s="49">
        <v>0</v>
      </c>
      <c r="X37" s="49">
        <v>0.638297</v>
      </c>
      <c r="Y37" s="49">
        <v>0</v>
      </c>
      <c r="Z37" s="49">
        <v>0</v>
      </c>
      <c r="AA37" s="71">
        <v>37</v>
      </c>
      <c r="AB37" s="71"/>
      <c r="AC37" s="72"/>
      <c r="AD37" s="78" t="s">
        <v>1891</v>
      </c>
      <c r="AE37" s="78">
        <v>1712</v>
      </c>
      <c r="AF37" s="78">
        <v>1842</v>
      </c>
      <c r="AG37" s="78">
        <v>140731</v>
      </c>
      <c r="AH37" s="78">
        <v>1968</v>
      </c>
      <c r="AI37" s="78"/>
      <c r="AJ37" s="78" t="s">
        <v>2176</v>
      </c>
      <c r="AK37" s="78" t="s">
        <v>2424</v>
      </c>
      <c r="AL37" s="78"/>
      <c r="AM37" s="78"/>
      <c r="AN37" s="80">
        <v>39858.0815162037</v>
      </c>
      <c r="AO37" s="83" t="s">
        <v>2742</v>
      </c>
      <c r="AP37" s="78" t="b">
        <v>0</v>
      </c>
      <c r="AQ37" s="78" t="b">
        <v>0</v>
      </c>
      <c r="AR37" s="78" t="b">
        <v>1</v>
      </c>
      <c r="AS37" s="78"/>
      <c r="AT37" s="78">
        <v>53</v>
      </c>
      <c r="AU37" s="83" t="s">
        <v>2945</v>
      </c>
      <c r="AV37" s="78" t="b">
        <v>0</v>
      </c>
      <c r="AW37" s="78" t="s">
        <v>3020</v>
      </c>
      <c r="AX37" s="83" t="s">
        <v>3055</v>
      </c>
      <c r="AY37" s="78" t="s">
        <v>66</v>
      </c>
      <c r="AZ37" s="78" t="str">
        <f>REPLACE(INDEX(GroupVertices[Group],MATCH(Vertices[[#This Row],[Vertex]],GroupVertices[Vertex],0)),1,1,"")</f>
        <v>25</v>
      </c>
      <c r="BA37" s="48"/>
      <c r="BB37" s="48"/>
      <c r="BC37" s="48"/>
      <c r="BD37" s="48"/>
      <c r="BE37" s="48" t="s">
        <v>755</v>
      </c>
      <c r="BF37" s="48" t="s">
        <v>755</v>
      </c>
      <c r="BG37" s="116" t="s">
        <v>4238</v>
      </c>
      <c r="BH37" s="116" t="s">
        <v>4238</v>
      </c>
      <c r="BI37" s="116" t="s">
        <v>4371</v>
      </c>
      <c r="BJ37" s="116" t="s">
        <v>4371</v>
      </c>
      <c r="BK37" s="116">
        <v>0</v>
      </c>
      <c r="BL37" s="120">
        <v>0</v>
      </c>
      <c r="BM37" s="116">
        <v>0</v>
      </c>
      <c r="BN37" s="120">
        <v>0</v>
      </c>
      <c r="BO37" s="116">
        <v>0</v>
      </c>
      <c r="BP37" s="120">
        <v>0</v>
      </c>
      <c r="BQ37" s="116">
        <v>12</v>
      </c>
      <c r="BR37" s="120">
        <v>100</v>
      </c>
      <c r="BS37" s="116">
        <v>12</v>
      </c>
      <c r="BT37" s="2"/>
      <c r="BU37" s="3"/>
      <c r="BV37" s="3"/>
      <c r="BW37" s="3"/>
      <c r="BX37" s="3"/>
    </row>
    <row r="38" spans="1:76" ht="15">
      <c r="A38" s="64" t="s">
        <v>235</v>
      </c>
      <c r="B38" s="65"/>
      <c r="C38" s="65" t="s">
        <v>64</v>
      </c>
      <c r="D38" s="66">
        <v>165.85440818870092</v>
      </c>
      <c r="E38" s="68"/>
      <c r="F38" s="100" t="s">
        <v>2970</v>
      </c>
      <c r="G38" s="65"/>
      <c r="H38" s="69" t="s">
        <v>235</v>
      </c>
      <c r="I38" s="70"/>
      <c r="J38" s="70"/>
      <c r="K38" s="69" t="s">
        <v>3350</v>
      </c>
      <c r="L38" s="73">
        <v>1</v>
      </c>
      <c r="M38" s="74">
        <v>3466.18994140625</v>
      </c>
      <c r="N38" s="74">
        <v>7282.80078125</v>
      </c>
      <c r="O38" s="75"/>
      <c r="P38" s="76"/>
      <c r="Q38" s="76"/>
      <c r="R38" s="86"/>
      <c r="S38" s="48">
        <v>1</v>
      </c>
      <c r="T38" s="48">
        <v>1</v>
      </c>
      <c r="U38" s="49">
        <v>0</v>
      </c>
      <c r="V38" s="49">
        <v>0</v>
      </c>
      <c r="W38" s="49">
        <v>0</v>
      </c>
      <c r="X38" s="49">
        <v>0.999998</v>
      </c>
      <c r="Y38" s="49">
        <v>0</v>
      </c>
      <c r="Z38" s="49" t="s">
        <v>3703</v>
      </c>
      <c r="AA38" s="71">
        <v>38</v>
      </c>
      <c r="AB38" s="71"/>
      <c r="AC38" s="72"/>
      <c r="AD38" s="78" t="s">
        <v>1892</v>
      </c>
      <c r="AE38" s="78">
        <v>2172</v>
      </c>
      <c r="AF38" s="78">
        <v>14400</v>
      </c>
      <c r="AG38" s="78">
        <v>1959</v>
      </c>
      <c r="AH38" s="78">
        <v>185</v>
      </c>
      <c r="AI38" s="78"/>
      <c r="AJ38" s="78" t="s">
        <v>2177</v>
      </c>
      <c r="AK38" s="78"/>
      <c r="AL38" s="83" t="s">
        <v>2588</v>
      </c>
      <c r="AM38" s="78"/>
      <c r="AN38" s="80">
        <v>43115.840162037035</v>
      </c>
      <c r="AO38" s="83" t="s">
        <v>2743</v>
      </c>
      <c r="AP38" s="78" t="b">
        <v>0</v>
      </c>
      <c r="AQ38" s="78" t="b">
        <v>0</v>
      </c>
      <c r="AR38" s="78" t="b">
        <v>0</v>
      </c>
      <c r="AS38" s="78"/>
      <c r="AT38" s="78">
        <v>58</v>
      </c>
      <c r="AU38" s="83" t="s">
        <v>2938</v>
      </c>
      <c r="AV38" s="78" t="b">
        <v>0</v>
      </c>
      <c r="AW38" s="78" t="s">
        <v>3020</v>
      </c>
      <c r="AX38" s="83" t="s">
        <v>3056</v>
      </c>
      <c r="AY38" s="78" t="s">
        <v>66</v>
      </c>
      <c r="AZ38" s="78" t="str">
        <f>REPLACE(INDEX(GroupVertices[Group],MATCH(Vertices[[#This Row],[Vertex]],GroupVertices[Vertex],0)),1,1,"")</f>
        <v>3</v>
      </c>
      <c r="BA38" s="48" t="s">
        <v>672</v>
      </c>
      <c r="BB38" s="48" t="s">
        <v>4188</v>
      </c>
      <c r="BC38" s="48" t="s">
        <v>720</v>
      </c>
      <c r="BD38" s="48" t="s">
        <v>720</v>
      </c>
      <c r="BE38" s="48" t="s">
        <v>756</v>
      </c>
      <c r="BF38" s="48" t="s">
        <v>756</v>
      </c>
      <c r="BG38" s="116" t="s">
        <v>4240</v>
      </c>
      <c r="BH38" s="116" t="s">
        <v>4240</v>
      </c>
      <c r="BI38" s="116" t="s">
        <v>4373</v>
      </c>
      <c r="BJ38" s="116" t="s">
        <v>4373</v>
      </c>
      <c r="BK38" s="116">
        <v>0</v>
      </c>
      <c r="BL38" s="120">
        <v>0</v>
      </c>
      <c r="BM38" s="116">
        <v>0</v>
      </c>
      <c r="BN38" s="120">
        <v>0</v>
      </c>
      <c r="BO38" s="116">
        <v>0</v>
      </c>
      <c r="BP38" s="120">
        <v>0</v>
      </c>
      <c r="BQ38" s="116">
        <v>24</v>
      </c>
      <c r="BR38" s="120">
        <v>100</v>
      </c>
      <c r="BS38" s="116">
        <v>24</v>
      </c>
      <c r="BT38" s="2"/>
      <c r="BU38" s="3"/>
      <c r="BV38" s="3"/>
      <c r="BW38" s="3"/>
      <c r="BX38" s="3"/>
    </row>
    <row r="39" spans="1:76" ht="15">
      <c r="A39" s="64" t="s">
        <v>236</v>
      </c>
      <c r="B39" s="65"/>
      <c r="C39" s="65" t="s">
        <v>64</v>
      </c>
      <c r="D39" s="66">
        <v>162.22698181555683</v>
      </c>
      <c r="E39" s="68"/>
      <c r="F39" s="100" t="s">
        <v>905</v>
      </c>
      <c r="G39" s="65"/>
      <c r="H39" s="69" t="s">
        <v>236</v>
      </c>
      <c r="I39" s="70"/>
      <c r="J39" s="70"/>
      <c r="K39" s="69" t="s">
        <v>3351</v>
      </c>
      <c r="L39" s="73">
        <v>1</v>
      </c>
      <c r="M39" s="74">
        <v>7114.29833984375</v>
      </c>
      <c r="N39" s="74">
        <v>9039.6044921875</v>
      </c>
      <c r="O39" s="75"/>
      <c r="P39" s="76"/>
      <c r="Q39" s="76"/>
      <c r="R39" s="86"/>
      <c r="S39" s="48">
        <v>0</v>
      </c>
      <c r="T39" s="48">
        <v>1</v>
      </c>
      <c r="U39" s="49">
        <v>0</v>
      </c>
      <c r="V39" s="49">
        <v>0.066667</v>
      </c>
      <c r="W39" s="49">
        <v>0</v>
      </c>
      <c r="X39" s="49">
        <v>0.569619</v>
      </c>
      <c r="Y39" s="49">
        <v>0</v>
      </c>
      <c r="Z39" s="49">
        <v>0</v>
      </c>
      <c r="AA39" s="71">
        <v>39</v>
      </c>
      <c r="AB39" s="71"/>
      <c r="AC39" s="72"/>
      <c r="AD39" s="78" t="s">
        <v>1893</v>
      </c>
      <c r="AE39" s="78">
        <v>1389</v>
      </c>
      <c r="AF39" s="78">
        <v>848</v>
      </c>
      <c r="AG39" s="78">
        <v>3964</v>
      </c>
      <c r="AH39" s="78">
        <v>4034</v>
      </c>
      <c r="AI39" s="78"/>
      <c r="AJ39" s="78" t="s">
        <v>2178</v>
      </c>
      <c r="AK39" s="78" t="s">
        <v>2425</v>
      </c>
      <c r="AL39" s="83" t="s">
        <v>2589</v>
      </c>
      <c r="AM39" s="78"/>
      <c r="AN39" s="80">
        <v>40460.138657407406</v>
      </c>
      <c r="AO39" s="83" t="s">
        <v>2744</v>
      </c>
      <c r="AP39" s="78" t="b">
        <v>0</v>
      </c>
      <c r="AQ39" s="78" t="b">
        <v>0</v>
      </c>
      <c r="AR39" s="78" t="b">
        <v>0</v>
      </c>
      <c r="AS39" s="78"/>
      <c r="AT39" s="78">
        <v>59</v>
      </c>
      <c r="AU39" s="83" t="s">
        <v>2938</v>
      </c>
      <c r="AV39" s="78" t="b">
        <v>0</v>
      </c>
      <c r="AW39" s="78" t="s">
        <v>3020</v>
      </c>
      <c r="AX39" s="83" t="s">
        <v>3057</v>
      </c>
      <c r="AY39" s="78" t="s">
        <v>66</v>
      </c>
      <c r="AZ39" s="78" t="str">
        <f>REPLACE(INDEX(GroupVertices[Group],MATCH(Vertices[[#This Row],[Vertex]],GroupVertices[Vertex],0)),1,1,"")</f>
        <v>10</v>
      </c>
      <c r="BA39" s="48"/>
      <c r="BB39" s="48"/>
      <c r="BC39" s="48"/>
      <c r="BD39" s="48"/>
      <c r="BE39" s="48" t="s">
        <v>747</v>
      </c>
      <c r="BF39" s="48" t="s">
        <v>747</v>
      </c>
      <c r="BG39" s="116" t="s">
        <v>4229</v>
      </c>
      <c r="BH39" s="116" t="s">
        <v>4229</v>
      </c>
      <c r="BI39" s="116" t="s">
        <v>4364</v>
      </c>
      <c r="BJ39" s="116" t="s">
        <v>4364</v>
      </c>
      <c r="BK39" s="116">
        <v>0</v>
      </c>
      <c r="BL39" s="120">
        <v>0</v>
      </c>
      <c r="BM39" s="116">
        <v>0</v>
      </c>
      <c r="BN39" s="120">
        <v>0</v>
      </c>
      <c r="BO39" s="116">
        <v>0</v>
      </c>
      <c r="BP39" s="120">
        <v>0</v>
      </c>
      <c r="BQ39" s="116">
        <v>21</v>
      </c>
      <c r="BR39" s="120">
        <v>100</v>
      </c>
      <c r="BS39" s="116">
        <v>21</v>
      </c>
      <c r="BT39" s="2"/>
      <c r="BU39" s="3"/>
      <c r="BV39" s="3"/>
      <c r="BW39" s="3"/>
      <c r="BX39" s="3"/>
    </row>
    <row r="40" spans="1:76" ht="15">
      <c r="A40" s="64" t="s">
        <v>237</v>
      </c>
      <c r="B40" s="65"/>
      <c r="C40" s="65" t="s">
        <v>64</v>
      </c>
      <c r="D40" s="66">
        <v>162.29898430185966</v>
      </c>
      <c r="E40" s="68"/>
      <c r="F40" s="100" t="s">
        <v>906</v>
      </c>
      <c r="G40" s="65"/>
      <c r="H40" s="69" t="s">
        <v>237</v>
      </c>
      <c r="I40" s="70"/>
      <c r="J40" s="70"/>
      <c r="K40" s="69" t="s">
        <v>3352</v>
      </c>
      <c r="L40" s="73">
        <v>1</v>
      </c>
      <c r="M40" s="74">
        <v>3466.18994140625</v>
      </c>
      <c r="N40" s="74">
        <v>7958.02783203125</v>
      </c>
      <c r="O40" s="75"/>
      <c r="P40" s="76"/>
      <c r="Q40" s="76"/>
      <c r="R40" s="86"/>
      <c r="S40" s="48">
        <v>1</v>
      </c>
      <c r="T40" s="48">
        <v>1</v>
      </c>
      <c r="U40" s="49">
        <v>0</v>
      </c>
      <c r="V40" s="49">
        <v>0</v>
      </c>
      <c r="W40" s="49">
        <v>0</v>
      </c>
      <c r="X40" s="49">
        <v>0.999998</v>
      </c>
      <c r="Y40" s="49">
        <v>0</v>
      </c>
      <c r="Z40" s="49" t="s">
        <v>3703</v>
      </c>
      <c r="AA40" s="71">
        <v>40</v>
      </c>
      <c r="AB40" s="71"/>
      <c r="AC40" s="72"/>
      <c r="AD40" s="78" t="s">
        <v>1894</v>
      </c>
      <c r="AE40" s="78">
        <v>918</v>
      </c>
      <c r="AF40" s="78">
        <v>1117</v>
      </c>
      <c r="AG40" s="78">
        <v>1157</v>
      </c>
      <c r="AH40" s="78">
        <v>48</v>
      </c>
      <c r="AI40" s="78"/>
      <c r="AJ40" s="78"/>
      <c r="AK40" s="78" t="s">
        <v>2426</v>
      </c>
      <c r="AL40" s="78"/>
      <c r="AM40" s="78"/>
      <c r="AN40" s="80">
        <v>41880.738958333335</v>
      </c>
      <c r="AO40" s="83" t="s">
        <v>2745</v>
      </c>
      <c r="AP40" s="78" t="b">
        <v>1</v>
      </c>
      <c r="AQ40" s="78" t="b">
        <v>0</v>
      </c>
      <c r="AR40" s="78" t="b">
        <v>1</v>
      </c>
      <c r="AS40" s="78"/>
      <c r="AT40" s="78">
        <v>48</v>
      </c>
      <c r="AU40" s="83" t="s">
        <v>2938</v>
      </c>
      <c r="AV40" s="78" t="b">
        <v>0</v>
      </c>
      <c r="AW40" s="78" t="s">
        <v>3020</v>
      </c>
      <c r="AX40" s="83" t="s">
        <v>3058</v>
      </c>
      <c r="AY40" s="78" t="s">
        <v>66</v>
      </c>
      <c r="AZ40" s="78" t="str">
        <f>REPLACE(INDEX(GroupVertices[Group],MATCH(Vertices[[#This Row],[Vertex]],GroupVertices[Vertex],0)),1,1,"")</f>
        <v>3</v>
      </c>
      <c r="BA40" s="48" t="s">
        <v>673</v>
      </c>
      <c r="BB40" s="48" t="s">
        <v>673</v>
      </c>
      <c r="BC40" s="48" t="s">
        <v>721</v>
      </c>
      <c r="BD40" s="48" t="s">
        <v>721</v>
      </c>
      <c r="BE40" s="48" t="s">
        <v>757</v>
      </c>
      <c r="BF40" s="48" t="s">
        <v>757</v>
      </c>
      <c r="BG40" s="116" t="s">
        <v>4241</v>
      </c>
      <c r="BH40" s="116" t="s">
        <v>4241</v>
      </c>
      <c r="BI40" s="116" t="s">
        <v>4374</v>
      </c>
      <c r="BJ40" s="116" t="s">
        <v>4374</v>
      </c>
      <c r="BK40" s="116">
        <v>0</v>
      </c>
      <c r="BL40" s="120">
        <v>0</v>
      </c>
      <c r="BM40" s="116">
        <v>0</v>
      </c>
      <c r="BN40" s="120">
        <v>0</v>
      </c>
      <c r="BO40" s="116">
        <v>0</v>
      </c>
      <c r="BP40" s="120">
        <v>0</v>
      </c>
      <c r="BQ40" s="116">
        <v>4</v>
      </c>
      <c r="BR40" s="120">
        <v>100</v>
      </c>
      <c r="BS40" s="116">
        <v>4</v>
      </c>
      <c r="BT40" s="2"/>
      <c r="BU40" s="3"/>
      <c r="BV40" s="3"/>
      <c r="BW40" s="3"/>
      <c r="BX40" s="3"/>
    </row>
    <row r="41" spans="1:76" ht="15">
      <c r="A41" s="64" t="s">
        <v>238</v>
      </c>
      <c r="B41" s="65"/>
      <c r="C41" s="65" t="s">
        <v>64</v>
      </c>
      <c r="D41" s="66">
        <v>165.72699858468553</v>
      </c>
      <c r="E41" s="68"/>
      <c r="F41" s="100" t="s">
        <v>907</v>
      </c>
      <c r="G41" s="65"/>
      <c r="H41" s="69" t="s">
        <v>238</v>
      </c>
      <c r="I41" s="70"/>
      <c r="J41" s="70"/>
      <c r="K41" s="69" t="s">
        <v>3353</v>
      </c>
      <c r="L41" s="73">
        <v>1</v>
      </c>
      <c r="M41" s="74">
        <v>3484.69189453125</v>
      </c>
      <c r="N41" s="74">
        <v>2042.261962890625</v>
      </c>
      <c r="O41" s="75"/>
      <c r="P41" s="76"/>
      <c r="Q41" s="76"/>
      <c r="R41" s="86"/>
      <c r="S41" s="48">
        <v>0</v>
      </c>
      <c r="T41" s="48">
        <v>1</v>
      </c>
      <c r="U41" s="49">
        <v>0</v>
      </c>
      <c r="V41" s="49">
        <v>0.034483</v>
      </c>
      <c r="W41" s="49">
        <v>0</v>
      </c>
      <c r="X41" s="49">
        <v>0.556521</v>
      </c>
      <c r="Y41" s="49">
        <v>0</v>
      </c>
      <c r="Z41" s="49">
        <v>0</v>
      </c>
      <c r="AA41" s="71">
        <v>41</v>
      </c>
      <c r="AB41" s="71"/>
      <c r="AC41" s="72"/>
      <c r="AD41" s="78" t="s">
        <v>1895</v>
      </c>
      <c r="AE41" s="78">
        <v>13036</v>
      </c>
      <c r="AF41" s="78">
        <v>13924</v>
      </c>
      <c r="AG41" s="78">
        <v>6209</v>
      </c>
      <c r="AH41" s="78">
        <v>7943</v>
      </c>
      <c r="AI41" s="78"/>
      <c r="AJ41" s="78" t="s">
        <v>2179</v>
      </c>
      <c r="AK41" s="78" t="s">
        <v>2427</v>
      </c>
      <c r="AL41" s="83" t="s">
        <v>2590</v>
      </c>
      <c r="AM41" s="78"/>
      <c r="AN41" s="80">
        <v>42403.011608796296</v>
      </c>
      <c r="AO41" s="83" t="s">
        <v>2746</v>
      </c>
      <c r="AP41" s="78" t="b">
        <v>0</v>
      </c>
      <c r="AQ41" s="78" t="b">
        <v>0</v>
      </c>
      <c r="AR41" s="78" t="b">
        <v>0</v>
      </c>
      <c r="AS41" s="78"/>
      <c r="AT41" s="78">
        <v>76</v>
      </c>
      <c r="AU41" s="83" t="s">
        <v>2938</v>
      </c>
      <c r="AV41" s="78" t="b">
        <v>0</v>
      </c>
      <c r="AW41" s="78" t="s">
        <v>3020</v>
      </c>
      <c r="AX41" s="83" t="s">
        <v>3059</v>
      </c>
      <c r="AY41" s="78" t="s">
        <v>66</v>
      </c>
      <c r="AZ41" s="78" t="str">
        <f>REPLACE(INDEX(GroupVertices[Group],MATCH(Vertices[[#This Row],[Vertex]],GroupVertices[Vertex],0)),1,1,"")</f>
        <v>6</v>
      </c>
      <c r="BA41" s="48"/>
      <c r="BB41" s="48"/>
      <c r="BC41" s="48"/>
      <c r="BD41" s="48"/>
      <c r="BE41" s="48"/>
      <c r="BF41" s="48"/>
      <c r="BG41" s="116" t="s">
        <v>4242</v>
      </c>
      <c r="BH41" s="116" t="s">
        <v>4242</v>
      </c>
      <c r="BI41" s="116" t="s">
        <v>4375</v>
      </c>
      <c r="BJ41" s="116" t="s">
        <v>4375</v>
      </c>
      <c r="BK41" s="116">
        <v>0</v>
      </c>
      <c r="BL41" s="120">
        <v>0</v>
      </c>
      <c r="BM41" s="116">
        <v>2</v>
      </c>
      <c r="BN41" s="120">
        <v>8.695652173913043</v>
      </c>
      <c r="BO41" s="116">
        <v>0</v>
      </c>
      <c r="BP41" s="120">
        <v>0</v>
      </c>
      <c r="BQ41" s="116">
        <v>21</v>
      </c>
      <c r="BR41" s="120">
        <v>91.30434782608695</v>
      </c>
      <c r="BS41" s="116">
        <v>23</v>
      </c>
      <c r="BT41" s="2"/>
      <c r="BU41" s="3"/>
      <c r="BV41" s="3"/>
      <c r="BW41" s="3"/>
      <c r="BX41" s="3"/>
    </row>
    <row r="42" spans="1:76" ht="15">
      <c r="A42" s="64" t="s">
        <v>239</v>
      </c>
      <c r="B42" s="65"/>
      <c r="C42" s="65" t="s">
        <v>64</v>
      </c>
      <c r="D42" s="66">
        <v>165.37849584429048</v>
      </c>
      <c r="E42" s="68"/>
      <c r="F42" s="100" t="s">
        <v>908</v>
      </c>
      <c r="G42" s="65"/>
      <c r="H42" s="69" t="s">
        <v>239</v>
      </c>
      <c r="I42" s="70"/>
      <c r="J42" s="70"/>
      <c r="K42" s="69" t="s">
        <v>3354</v>
      </c>
      <c r="L42" s="73">
        <v>1</v>
      </c>
      <c r="M42" s="74">
        <v>2527.362548828125</v>
      </c>
      <c r="N42" s="74">
        <v>1285.1396484375</v>
      </c>
      <c r="O42" s="75"/>
      <c r="P42" s="76"/>
      <c r="Q42" s="76"/>
      <c r="R42" s="86"/>
      <c r="S42" s="48">
        <v>0</v>
      </c>
      <c r="T42" s="48">
        <v>1</v>
      </c>
      <c r="U42" s="49">
        <v>0</v>
      </c>
      <c r="V42" s="49">
        <v>0.034483</v>
      </c>
      <c r="W42" s="49">
        <v>0</v>
      </c>
      <c r="X42" s="49">
        <v>0.556521</v>
      </c>
      <c r="Y42" s="49">
        <v>0</v>
      </c>
      <c r="Z42" s="49">
        <v>0</v>
      </c>
      <c r="AA42" s="71">
        <v>42</v>
      </c>
      <c r="AB42" s="71"/>
      <c r="AC42" s="72"/>
      <c r="AD42" s="78" t="s">
        <v>1896</v>
      </c>
      <c r="AE42" s="78">
        <v>13821</v>
      </c>
      <c r="AF42" s="78">
        <v>12622</v>
      </c>
      <c r="AG42" s="78">
        <v>21727</v>
      </c>
      <c r="AH42" s="78">
        <v>27455</v>
      </c>
      <c r="AI42" s="78"/>
      <c r="AJ42" s="78" t="s">
        <v>2180</v>
      </c>
      <c r="AK42" s="78" t="s">
        <v>1810</v>
      </c>
      <c r="AL42" s="83" t="s">
        <v>2591</v>
      </c>
      <c r="AM42" s="78"/>
      <c r="AN42" s="80">
        <v>42410.71696759259</v>
      </c>
      <c r="AO42" s="83" t="s">
        <v>2747</v>
      </c>
      <c r="AP42" s="78" t="b">
        <v>0</v>
      </c>
      <c r="AQ42" s="78" t="b">
        <v>0</v>
      </c>
      <c r="AR42" s="78" t="b">
        <v>0</v>
      </c>
      <c r="AS42" s="78"/>
      <c r="AT42" s="78">
        <v>94</v>
      </c>
      <c r="AU42" s="83" t="s">
        <v>2938</v>
      </c>
      <c r="AV42" s="78" t="b">
        <v>0</v>
      </c>
      <c r="AW42" s="78" t="s">
        <v>3020</v>
      </c>
      <c r="AX42" s="83" t="s">
        <v>3060</v>
      </c>
      <c r="AY42" s="78" t="s">
        <v>66</v>
      </c>
      <c r="AZ42" s="78" t="str">
        <f>REPLACE(INDEX(GroupVertices[Group],MATCH(Vertices[[#This Row],[Vertex]],GroupVertices[Vertex],0)),1,1,"")</f>
        <v>6</v>
      </c>
      <c r="BA42" s="48"/>
      <c r="BB42" s="48"/>
      <c r="BC42" s="48"/>
      <c r="BD42" s="48"/>
      <c r="BE42" s="48"/>
      <c r="BF42" s="48"/>
      <c r="BG42" s="116" t="s">
        <v>4242</v>
      </c>
      <c r="BH42" s="116" t="s">
        <v>4242</v>
      </c>
      <c r="BI42" s="116" t="s">
        <v>4375</v>
      </c>
      <c r="BJ42" s="116" t="s">
        <v>4375</v>
      </c>
      <c r="BK42" s="116">
        <v>0</v>
      </c>
      <c r="BL42" s="120">
        <v>0</v>
      </c>
      <c r="BM42" s="116">
        <v>2</v>
      </c>
      <c r="BN42" s="120">
        <v>8.695652173913043</v>
      </c>
      <c r="BO42" s="116">
        <v>0</v>
      </c>
      <c r="BP42" s="120">
        <v>0</v>
      </c>
      <c r="BQ42" s="116">
        <v>21</v>
      </c>
      <c r="BR42" s="120">
        <v>91.30434782608695</v>
      </c>
      <c r="BS42" s="116">
        <v>23</v>
      </c>
      <c r="BT42" s="2"/>
      <c r="BU42" s="3"/>
      <c r="BV42" s="3"/>
      <c r="BW42" s="3"/>
      <c r="BX42" s="3"/>
    </row>
    <row r="43" spans="1:76" ht="15">
      <c r="A43" s="64" t="s">
        <v>240</v>
      </c>
      <c r="B43" s="65"/>
      <c r="C43" s="65" t="s">
        <v>64</v>
      </c>
      <c r="D43" s="66">
        <v>162.02462538565004</v>
      </c>
      <c r="E43" s="68"/>
      <c r="F43" s="100" t="s">
        <v>909</v>
      </c>
      <c r="G43" s="65"/>
      <c r="H43" s="69" t="s">
        <v>240</v>
      </c>
      <c r="I43" s="70"/>
      <c r="J43" s="70"/>
      <c r="K43" s="69" t="s">
        <v>3355</v>
      </c>
      <c r="L43" s="73">
        <v>1</v>
      </c>
      <c r="M43" s="74">
        <v>2880.397705078125</v>
      </c>
      <c r="N43" s="74">
        <v>2202.1435546875</v>
      </c>
      <c r="O43" s="75"/>
      <c r="P43" s="76"/>
      <c r="Q43" s="76"/>
      <c r="R43" s="86"/>
      <c r="S43" s="48">
        <v>0</v>
      </c>
      <c r="T43" s="48">
        <v>1</v>
      </c>
      <c r="U43" s="49">
        <v>0</v>
      </c>
      <c r="V43" s="49">
        <v>0.034483</v>
      </c>
      <c r="W43" s="49">
        <v>0</v>
      </c>
      <c r="X43" s="49">
        <v>0.556521</v>
      </c>
      <c r="Y43" s="49">
        <v>0</v>
      </c>
      <c r="Z43" s="49">
        <v>0</v>
      </c>
      <c r="AA43" s="71">
        <v>43</v>
      </c>
      <c r="AB43" s="71"/>
      <c r="AC43" s="72"/>
      <c r="AD43" s="78" t="s">
        <v>1897</v>
      </c>
      <c r="AE43" s="78">
        <v>339</v>
      </c>
      <c r="AF43" s="78">
        <v>92</v>
      </c>
      <c r="AG43" s="78">
        <v>3269</v>
      </c>
      <c r="AH43" s="78">
        <v>4388</v>
      </c>
      <c r="AI43" s="78"/>
      <c r="AJ43" s="78" t="s">
        <v>2181</v>
      </c>
      <c r="AK43" s="78"/>
      <c r="AL43" s="78"/>
      <c r="AM43" s="78"/>
      <c r="AN43" s="80">
        <v>42553.04785879629</v>
      </c>
      <c r="AO43" s="78"/>
      <c r="AP43" s="78" t="b">
        <v>1</v>
      </c>
      <c r="AQ43" s="78" t="b">
        <v>0</v>
      </c>
      <c r="AR43" s="78" t="b">
        <v>0</v>
      </c>
      <c r="AS43" s="78"/>
      <c r="AT43" s="78">
        <v>4</v>
      </c>
      <c r="AU43" s="78"/>
      <c r="AV43" s="78" t="b">
        <v>0</v>
      </c>
      <c r="AW43" s="78" t="s">
        <v>3020</v>
      </c>
      <c r="AX43" s="83" t="s">
        <v>3061</v>
      </c>
      <c r="AY43" s="78" t="s">
        <v>66</v>
      </c>
      <c r="AZ43" s="78" t="str">
        <f>REPLACE(INDEX(GroupVertices[Group],MATCH(Vertices[[#This Row],[Vertex]],GroupVertices[Vertex],0)),1,1,"")</f>
        <v>6</v>
      </c>
      <c r="BA43" s="48"/>
      <c r="BB43" s="48"/>
      <c r="BC43" s="48"/>
      <c r="BD43" s="48"/>
      <c r="BE43" s="48"/>
      <c r="BF43" s="48"/>
      <c r="BG43" s="116" t="s">
        <v>4243</v>
      </c>
      <c r="BH43" s="116" t="s">
        <v>4336</v>
      </c>
      <c r="BI43" s="116" t="s">
        <v>4376</v>
      </c>
      <c r="BJ43" s="116" t="s">
        <v>4376</v>
      </c>
      <c r="BK43" s="116">
        <v>2</v>
      </c>
      <c r="BL43" s="120">
        <v>4.3478260869565215</v>
      </c>
      <c r="BM43" s="116">
        <v>0</v>
      </c>
      <c r="BN43" s="120">
        <v>0</v>
      </c>
      <c r="BO43" s="116">
        <v>0</v>
      </c>
      <c r="BP43" s="120">
        <v>0</v>
      </c>
      <c r="BQ43" s="116">
        <v>44</v>
      </c>
      <c r="BR43" s="120">
        <v>95.65217391304348</v>
      </c>
      <c r="BS43" s="116">
        <v>46</v>
      </c>
      <c r="BT43" s="2"/>
      <c r="BU43" s="3"/>
      <c r="BV43" s="3"/>
      <c r="BW43" s="3"/>
      <c r="BX43" s="3"/>
    </row>
    <row r="44" spans="1:76" ht="15">
      <c r="A44" s="64" t="s">
        <v>241</v>
      </c>
      <c r="B44" s="65"/>
      <c r="C44" s="65" t="s">
        <v>64</v>
      </c>
      <c r="D44" s="66">
        <v>162.16140334290185</v>
      </c>
      <c r="E44" s="68"/>
      <c r="F44" s="100" t="s">
        <v>910</v>
      </c>
      <c r="G44" s="65"/>
      <c r="H44" s="69" t="s">
        <v>241</v>
      </c>
      <c r="I44" s="70"/>
      <c r="J44" s="70"/>
      <c r="K44" s="69" t="s">
        <v>3356</v>
      </c>
      <c r="L44" s="73">
        <v>1</v>
      </c>
      <c r="M44" s="74">
        <v>3961.809326171875</v>
      </c>
      <c r="N44" s="74">
        <v>4808.4501953125</v>
      </c>
      <c r="O44" s="75"/>
      <c r="P44" s="76"/>
      <c r="Q44" s="76"/>
      <c r="R44" s="86"/>
      <c r="S44" s="48">
        <v>0</v>
      </c>
      <c r="T44" s="48">
        <v>1</v>
      </c>
      <c r="U44" s="49">
        <v>0</v>
      </c>
      <c r="V44" s="49">
        <v>0.02</v>
      </c>
      <c r="W44" s="49">
        <v>0</v>
      </c>
      <c r="X44" s="49">
        <v>0.426189</v>
      </c>
      <c r="Y44" s="49">
        <v>0</v>
      </c>
      <c r="Z44" s="49">
        <v>0</v>
      </c>
      <c r="AA44" s="71">
        <v>44</v>
      </c>
      <c r="AB44" s="71"/>
      <c r="AC44" s="72"/>
      <c r="AD44" s="78" t="s">
        <v>1898</v>
      </c>
      <c r="AE44" s="78">
        <v>680</v>
      </c>
      <c r="AF44" s="78">
        <v>603</v>
      </c>
      <c r="AG44" s="78">
        <v>7408</v>
      </c>
      <c r="AH44" s="78">
        <v>4131</v>
      </c>
      <c r="AI44" s="78"/>
      <c r="AJ44" s="78" t="s">
        <v>2182</v>
      </c>
      <c r="AK44" s="78" t="s">
        <v>2428</v>
      </c>
      <c r="AL44" s="83" t="s">
        <v>2592</v>
      </c>
      <c r="AM44" s="78"/>
      <c r="AN44" s="80">
        <v>40827.54604166667</v>
      </c>
      <c r="AO44" s="83" t="s">
        <v>2748</v>
      </c>
      <c r="AP44" s="78" t="b">
        <v>1</v>
      </c>
      <c r="AQ44" s="78" t="b">
        <v>0</v>
      </c>
      <c r="AR44" s="78" t="b">
        <v>0</v>
      </c>
      <c r="AS44" s="78"/>
      <c r="AT44" s="78">
        <v>55</v>
      </c>
      <c r="AU44" s="83" t="s">
        <v>2938</v>
      </c>
      <c r="AV44" s="78" t="b">
        <v>0</v>
      </c>
      <c r="AW44" s="78" t="s">
        <v>3020</v>
      </c>
      <c r="AX44" s="83" t="s">
        <v>3062</v>
      </c>
      <c r="AY44" s="78" t="s">
        <v>66</v>
      </c>
      <c r="AZ44" s="78" t="str">
        <f>REPLACE(INDEX(GroupVertices[Group],MATCH(Vertices[[#This Row],[Vertex]],GroupVertices[Vertex],0)),1,1,"")</f>
        <v>4</v>
      </c>
      <c r="BA44" s="48"/>
      <c r="BB44" s="48"/>
      <c r="BC44" s="48"/>
      <c r="BD44" s="48"/>
      <c r="BE44" s="48" t="s">
        <v>746</v>
      </c>
      <c r="BF44" s="48" t="s">
        <v>746</v>
      </c>
      <c r="BG44" s="116" t="s">
        <v>4244</v>
      </c>
      <c r="BH44" s="116" t="s">
        <v>4244</v>
      </c>
      <c r="BI44" s="116" t="s">
        <v>4377</v>
      </c>
      <c r="BJ44" s="116" t="s">
        <v>4377</v>
      </c>
      <c r="BK44" s="116">
        <v>4</v>
      </c>
      <c r="BL44" s="120">
        <v>17.391304347826086</v>
      </c>
      <c r="BM44" s="116">
        <v>0</v>
      </c>
      <c r="BN44" s="120">
        <v>0</v>
      </c>
      <c r="BO44" s="116">
        <v>0</v>
      </c>
      <c r="BP44" s="120">
        <v>0</v>
      </c>
      <c r="BQ44" s="116">
        <v>19</v>
      </c>
      <c r="BR44" s="120">
        <v>82.6086956521739</v>
      </c>
      <c r="BS44" s="116">
        <v>23</v>
      </c>
      <c r="BT44" s="2"/>
      <c r="BU44" s="3"/>
      <c r="BV44" s="3"/>
      <c r="BW44" s="3"/>
      <c r="BX44" s="3"/>
    </row>
    <row r="45" spans="1:76" ht="15">
      <c r="A45" s="64" t="s">
        <v>417</v>
      </c>
      <c r="B45" s="65"/>
      <c r="C45" s="65" t="s">
        <v>64</v>
      </c>
      <c r="D45" s="66">
        <v>163.3720622482834</v>
      </c>
      <c r="E45" s="68"/>
      <c r="F45" s="100" t="s">
        <v>1069</v>
      </c>
      <c r="G45" s="65"/>
      <c r="H45" s="69" t="s">
        <v>417</v>
      </c>
      <c r="I45" s="70"/>
      <c r="J45" s="70"/>
      <c r="K45" s="69" t="s">
        <v>3357</v>
      </c>
      <c r="L45" s="73">
        <v>3186.3854059609457</v>
      </c>
      <c r="M45" s="74">
        <v>3729.992431640625</v>
      </c>
      <c r="N45" s="74">
        <v>4204.22021484375</v>
      </c>
      <c r="O45" s="75"/>
      <c r="P45" s="76"/>
      <c r="Q45" s="76"/>
      <c r="R45" s="86"/>
      <c r="S45" s="48">
        <v>14</v>
      </c>
      <c r="T45" s="48">
        <v>2</v>
      </c>
      <c r="U45" s="49">
        <v>310</v>
      </c>
      <c r="V45" s="49">
        <v>0.033333</v>
      </c>
      <c r="W45" s="49">
        <v>0</v>
      </c>
      <c r="X45" s="49">
        <v>4.873917</v>
      </c>
      <c r="Y45" s="49">
        <v>0.04395604395604396</v>
      </c>
      <c r="Z45" s="49">
        <v>0</v>
      </c>
      <c r="AA45" s="71">
        <v>45</v>
      </c>
      <c r="AB45" s="71"/>
      <c r="AC45" s="72"/>
      <c r="AD45" s="78" t="s">
        <v>1899</v>
      </c>
      <c r="AE45" s="78">
        <v>375</v>
      </c>
      <c r="AF45" s="78">
        <v>5126</v>
      </c>
      <c r="AG45" s="78">
        <v>2040</v>
      </c>
      <c r="AH45" s="78">
        <v>908</v>
      </c>
      <c r="AI45" s="78"/>
      <c r="AJ45" s="78" t="s">
        <v>2183</v>
      </c>
      <c r="AK45" s="78" t="s">
        <v>2429</v>
      </c>
      <c r="AL45" s="83" t="s">
        <v>2593</v>
      </c>
      <c r="AM45" s="78"/>
      <c r="AN45" s="80">
        <v>42294.609872685185</v>
      </c>
      <c r="AO45" s="83" t="s">
        <v>2749</v>
      </c>
      <c r="AP45" s="78" t="b">
        <v>1</v>
      </c>
      <c r="AQ45" s="78" t="b">
        <v>0</v>
      </c>
      <c r="AR45" s="78" t="b">
        <v>1</v>
      </c>
      <c r="AS45" s="78"/>
      <c r="AT45" s="78">
        <v>62</v>
      </c>
      <c r="AU45" s="83" t="s">
        <v>2938</v>
      </c>
      <c r="AV45" s="78" t="b">
        <v>0</v>
      </c>
      <c r="AW45" s="78" t="s">
        <v>3020</v>
      </c>
      <c r="AX45" s="83" t="s">
        <v>3063</v>
      </c>
      <c r="AY45" s="78" t="s">
        <v>66</v>
      </c>
      <c r="AZ45" s="78" t="str">
        <f>REPLACE(INDEX(GroupVertices[Group],MATCH(Vertices[[#This Row],[Vertex]],GroupVertices[Vertex],0)),1,1,"")</f>
        <v>4</v>
      </c>
      <c r="BA45" s="48" t="s">
        <v>4185</v>
      </c>
      <c r="BB45" s="48" t="s">
        <v>4185</v>
      </c>
      <c r="BC45" s="48" t="s">
        <v>4192</v>
      </c>
      <c r="BD45" s="48" t="s">
        <v>4194</v>
      </c>
      <c r="BE45" s="48" t="s">
        <v>810</v>
      </c>
      <c r="BF45" s="48" t="s">
        <v>4211</v>
      </c>
      <c r="BG45" s="116" t="s">
        <v>4245</v>
      </c>
      <c r="BH45" s="116" t="s">
        <v>4245</v>
      </c>
      <c r="BI45" s="116" t="s">
        <v>4058</v>
      </c>
      <c r="BJ45" s="116" t="s">
        <v>4058</v>
      </c>
      <c r="BK45" s="116">
        <v>4</v>
      </c>
      <c r="BL45" s="120">
        <v>4.25531914893617</v>
      </c>
      <c r="BM45" s="116">
        <v>3</v>
      </c>
      <c r="BN45" s="120">
        <v>3.1914893617021276</v>
      </c>
      <c r="BO45" s="116">
        <v>0</v>
      </c>
      <c r="BP45" s="120">
        <v>0</v>
      </c>
      <c r="BQ45" s="116">
        <v>87</v>
      </c>
      <c r="BR45" s="120">
        <v>92.55319148936171</v>
      </c>
      <c r="BS45" s="116">
        <v>94</v>
      </c>
      <c r="BT45" s="2"/>
      <c r="BU45" s="3"/>
      <c r="BV45" s="3"/>
      <c r="BW45" s="3"/>
      <c r="BX45" s="3"/>
    </row>
    <row r="46" spans="1:76" ht="15">
      <c r="A46" s="64" t="s">
        <v>242</v>
      </c>
      <c r="B46" s="65"/>
      <c r="C46" s="65" t="s">
        <v>64</v>
      </c>
      <c r="D46" s="66">
        <v>162.21948713296769</v>
      </c>
      <c r="E46" s="68"/>
      <c r="F46" s="100" t="s">
        <v>911</v>
      </c>
      <c r="G46" s="65"/>
      <c r="H46" s="69" t="s">
        <v>242</v>
      </c>
      <c r="I46" s="70"/>
      <c r="J46" s="70"/>
      <c r="K46" s="69" t="s">
        <v>3358</v>
      </c>
      <c r="L46" s="73">
        <v>1</v>
      </c>
      <c r="M46" s="74">
        <v>3212.120849609375</v>
      </c>
      <c r="N46" s="74">
        <v>425.44500732421875</v>
      </c>
      <c r="O46" s="75"/>
      <c r="P46" s="76"/>
      <c r="Q46" s="76"/>
      <c r="R46" s="86"/>
      <c r="S46" s="48">
        <v>0</v>
      </c>
      <c r="T46" s="48">
        <v>1</v>
      </c>
      <c r="U46" s="49">
        <v>0</v>
      </c>
      <c r="V46" s="49">
        <v>0.034483</v>
      </c>
      <c r="W46" s="49">
        <v>0</v>
      </c>
      <c r="X46" s="49">
        <v>0.556521</v>
      </c>
      <c r="Y46" s="49">
        <v>0</v>
      </c>
      <c r="Z46" s="49">
        <v>0</v>
      </c>
      <c r="AA46" s="71">
        <v>46</v>
      </c>
      <c r="AB46" s="71"/>
      <c r="AC46" s="72"/>
      <c r="AD46" s="78" t="s">
        <v>1900</v>
      </c>
      <c r="AE46" s="78">
        <v>1227</v>
      </c>
      <c r="AF46" s="78">
        <v>820</v>
      </c>
      <c r="AG46" s="78">
        <v>26024</v>
      </c>
      <c r="AH46" s="78">
        <v>45414</v>
      </c>
      <c r="AI46" s="78"/>
      <c r="AJ46" s="78" t="s">
        <v>2184</v>
      </c>
      <c r="AK46" s="78"/>
      <c r="AL46" s="78"/>
      <c r="AM46" s="78"/>
      <c r="AN46" s="80">
        <v>41421.94994212963</v>
      </c>
      <c r="AO46" s="83" t="s">
        <v>2750</v>
      </c>
      <c r="AP46" s="78" t="b">
        <v>1</v>
      </c>
      <c r="AQ46" s="78" t="b">
        <v>0</v>
      </c>
      <c r="AR46" s="78" t="b">
        <v>0</v>
      </c>
      <c r="AS46" s="78"/>
      <c r="AT46" s="78">
        <v>13</v>
      </c>
      <c r="AU46" s="83" t="s">
        <v>2938</v>
      </c>
      <c r="AV46" s="78" t="b">
        <v>0</v>
      </c>
      <c r="AW46" s="78" t="s">
        <v>3020</v>
      </c>
      <c r="AX46" s="83" t="s">
        <v>3064</v>
      </c>
      <c r="AY46" s="78" t="s">
        <v>66</v>
      </c>
      <c r="AZ46" s="78" t="str">
        <f>REPLACE(INDEX(GroupVertices[Group],MATCH(Vertices[[#This Row],[Vertex]],GroupVertices[Vertex],0)),1,1,"")</f>
        <v>6</v>
      </c>
      <c r="BA46" s="48"/>
      <c r="BB46" s="48"/>
      <c r="BC46" s="48"/>
      <c r="BD46" s="48"/>
      <c r="BE46" s="48"/>
      <c r="BF46" s="48"/>
      <c r="BG46" s="116" t="s">
        <v>4246</v>
      </c>
      <c r="BH46" s="116" t="s">
        <v>4246</v>
      </c>
      <c r="BI46" s="116" t="s">
        <v>4376</v>
      </c>
      <c r="BJ46" s="116" t="s">
        <v>4376</v>
      </c>
      <c r="BK46" s="116">
        <v>1</v>
      </c>
      <c r="BL46" s="120">
        <v>4.545454545454546</v>
      </c>
      <c r="BM46" s="116">
        <v>0</v>
      </c>
      <c r="BN46" s="120">
        <v>0</v>
      </c>
      <c r="BO46" s="116">
        <v>0</v>
      </c>
      <c r="BP46" s="120">
        <v>0</v>
      </c>
      <c r="BQ46" s="116">
        <v>21</v>
      </c>
      <c r="BR46" s="120">
        <v>95.45454545454545</v>
      </c>
      <c r="BS46" s="116">
        <v>22</v>
      </c>
      <c r="BT46" s="2"/>
      <c r="BU46" s="3"/>
      <c r="BV46" s="3"/>
      <c r="BW46" s="3"/>
      <c r="BX46" s="3"/>
    </row>
    <row r="47" spans="1:76" ht="15">
      <c r="A47" s="64" t="s">
        <v>243</v>
      </c>
      <c r="B47" s="65"/>
      <c r="C47" s="65" t="s">
        <v>64</v>
      </c>
      <c r="D47" s="66">
        <v>162.06424013647836</v>
      </c>
      <c r="E47" s="68"/>
      <c r="F47" s="100" t="s">
        <v>912</v>
      </c>
      <c r="G47" s="65"/>
      <c r="H47" s="69" t="s">
        <v>243</v>
      </c>
      <c r="I47" s="70"/>
      <c r="J47" s="70"/>
      <c r="K47" s="69" t="s">
        <v>3359</v>
      </c>
      <c r="L47" s="73">
        <v>1</v>
      </c>
      <c r="M47" s="74">
        <v>3061.30517578125</v>
      </c>
      <c r="N47" s="74">
        <v>4096.58447265625</v>
      </c>
      <c r="O47" s="75"/>
      <c r="P47" s="76"/>
      <c r="Q47" s="76"/>
      <c r="R47" s="86"/>
      <c r="S47" s="48">
        <v>0</v>
      </c>
      <c r="T47" s="48">
        <v>1</v>
      </c>
      <c r="U47" s="49">
        <v>0</v>
      </c>
      <c r="V47" s="49">
        <v>0.02</v>
      </c>
      <c r="W47" s="49">
        <v>0</v>
      </c>
      <c r="X47" s="49">
        <v>0.426189</v>
      </c>
      <c r="Y47" s="49">
        <v>0</v>
      </c>
      <c r="Z47" s="49">
        <v>0</v>
      </c>
      <c r="AA47" s="71">
        <v>47</v>
      </c>
      <c r="AB47" s="71"/>
      <c r="AC47" s="72"/>
      <c r="AD47" s="78" t="s">
        <v>1901</v>
      </c>
      <c r="AE47" s="78">
        <v>443</v>
      </c>
      <c r="AF47" s="78">
        <v>240</v>
      </c>
      <c r="AG47" s="78">
        <v>278</v>
      </c>
      <c r="AH47" s="78">
        <v>1830</v>
      </c>
      <c r="AI47" s="78"/>
      <c r="AJ47" s="78" t="s">
        <v>2185</v>
      </c>
      <c r="AK47" s="78" t="s">
        <v>2430</v>
      </c>
      <c r="AL47" s="83" t="s">
        <v>2594</v>
      </c>
      <c r="AM47" s="78"/>
      <c r="AN47" s="80">
        <v>40304.279594907406</v>
      </c>
      <c r="AO47" s="83" t="s">
        <v>2751</v>
      </c>
      <c r="AP47" s="78" t="b">
        <v>1</v>
      </c>
      <c r="AQ47" s="78" t="b">
        <v>0</v>
      </c>
      <c r="AR47" s="78" t="b">
        <v>1</v>
      </c>
      <c r="AS47" s="78"/>
      <c r="AT47" s="78">
        <v>2</v>
      </c>
      <c r="AU47" s="83" t="s">
        <v>2938</v>
      </c>
      <c r="AV47" s="78" t="b">
        <v>0</v>
      </c>
      <c r="AW47" s="78" t="s">
        <v>3020</v>
      </c>
      <c r="AX47" s="83" t="s">
        <v>3065</v>
      </c>
      <c r="AY47" s="78" t="s">
        <v>66</v>
      </c>
      <c r="AZ47" s="78" t="str">
        <f>REPLACE(INDEX(GroupVertices[Group],MATCH(Vertices[[#This Row],[Vertex]],GroupVertices[Vertex],0)),1,1,"")</f>
        <v>4</v>
      </c>
      <c r="BA47" s="48"/>
      <c r="BB47" s="48"/>
      <c r="BC47" s="48"/>
      <c r="BD47" s="48"/>
      <c r="BE47" s="48" t="s">
        <v>746</v>
      </c>
      <c r="BF47" s="48" t="s">
        <v>746</v>
      </c>
      <c r="BG47" s="116" t="s">
        <v>4244</v>
      </c>
      <c r="BH47" s="116" t="s">
        <v>4244</v>
      </c>
      <c r="BI47" s="116" t="s">
        <v>4377</v>
      </c>
      <c r="BJ47" s="116" t="s">
        <v>4377</v>
      </c>
      <c r="BK47" s="116">
        <v>4</v>
      </c>
      <c r="BL47" s="120">
        <v>17.391304347826086</v>
      </c>
      <c r="BM47" s="116">
        <v>0</v>
      </c>
      <c r="BN47" s="120">
        <v>0</v>
      </c>
      <c r="BO47" s="116">
        <v>0</v>
      </c>
      <c r="BP47" s="120">
        <v>0</v>
      </c>
      <c r="BQ47" s="116">
        <v>19</v>
      </c>
      <c r="BR47" s="120">
        <v>82.6086956521739</v>
      </c>
      <c r="BS47" s="116">
        <v>23</v>
      </c>
      <c r="BT47" s="2"/>
      <c r="BU47" s="3"/>
      <c r="BV47" s="3"/>
      <c r="BW47" s="3"/>
      <c r="BX47" s="3"/>
    </row>
    <row r="48" spans="1:76" ht="15">
      <c r="A48" s="64" t="s">
        <v>244</v>
      </c>
      <c r="B48" s="65"/>
      <c r="C48" s="65" t="s">
        <v>64</v>
      </c>
      <c r="D48" s="66">
        <v>162.10171354942406</v>
      </c>
      <c r="E48" s="68"/>
      <c r="F48" s="100" t="s">
        <v>2971</v>
      </c>
      <c r="G48" s="65"/>
      <c r="H48" s="69" t="s">
        <v>244</v>
      </c>
      <c r="I48" s="70"/>
      <c r="J48" s="70"/>
      <c r="K48" s="69" t="s">
        <v>3360</v>
      </c>
      <c r="L48" s="73">
        <v>21.55087358684481</v>
      </c>
      <c r="M48" s="74">
        <v>7715.27734375</v>
      </c>
      <c r="N48" s="74">
        <v>2037.051513671875</v>
      </c>
      <c r="O48" s="75"/>
      <c r="P48" s="76"/>
      <c r="Q48" s="76"/>
      <c r="R48" s="86"/>
      <c r="S48" s="48">
        <v>2</v>
      </c>
      <c r="T48" s="48">
        <v>1</v>
      </c>
      <c r="U48" s="49">
        <v>2</v>
      </c>
      <c r="V48" s="49">
        <v>0.5</v>
      </c>
      <c r="W48" s="49">
        <v>0</v>
      </c>
      <c r="X48" s="49">
        <v>1.459457</v>
      </c>
      <c r="Y48" s="49">
        <v>0</v>
      </c>
      <c r="Z48" s="49">
        <v>0.5</v>
      </c>
      <c r="AA48" s="71">
        <v>48</v>
      </c>
      <c r="AB48" s="71"/>
      <c r="AC48" s="72"/>
      <c r="AD48" s="78" t="s">
        <v>1902</v>
      </c>
      <c r="AE48" s="78">
        <v>1059</v>
      </c>
      <c r="AF48" s="78">
        <v>380</v>
      </c>
      <c r="AG48" s="78">
        <v>32258</v>
      </c>
      <c r="AH48" s="78">
        <v>59089</v>
      </c>
      <c r="AI48" s="78"/>
      <c r="AJ48" s="78" t="s">
        <v>2186</v>
      </c>
      <c r="AK48" s="78"/>
      <c r="AL48" s="78"/>
      <c r="AM48" s="78"/>
      <c r="AN48" s="80">
        <v>40671.047106481485</v>
      </c>
      <c r="AO48" s="83" t="s">
        <v>2752</v>
      </c>
      <c r="AP48" s="78" t="b">
        <v>1</v>
      </c>
      <c r="AQ48" s="78" t="b">
        <v>0</v>
      </c>
      <c r="AR48" s="78" t="b">
        <v>0</v>
      </c>
      <c r="AS48" s="78"/>
      <c r="AT48" s="78">
        <v>1</v>
      </c>
      <c r="AU48" s="83" t="s">
        <v>2938</v>
      </c>
      <c r="AV48" s="78" t="b">
        <v>0</v>
      </c>
      <c r="AW48" s="78" t="s">
        <v>3020</v>
      </c>
      <c r="AX48" s="83" t="s">
        <v>3066</v>
      </c>
      <c r="AY48" s="78" t="s">
        <v>66</v>
      </c>
      <c r="AZ48" s="78" t="str">
        <f>REPLACE(INDEX(GroupVertices[Group],MATCH(Vertices[[#This Row],[Vertex]],GroupVertices[Vertex],0)),1,1,"")</f>
        <v>24</v>
      </c>
      <c r="BA48" s="48"/>
      <c r="BB48" s="48"/>
      <c r="BC48" s="48"/>
      <c r="BD48" s="48"/>
      <c r="BE48" s="48" t="s">
        <v>758</v>
      </c>
      <c r="BF48" s="48" t="s">
        <v>758</v>
      </c>
      <c r="BG48" s="116" t="s">
        <v>3933</v>
      </c>
      <c r="BH48" s="116" t="s">
        <v>3933</v>
      </c>
      <c r="BI48" s="116" t="s">
        <v>4076</v>
      </c>
      <c r="BJ48" s="116" t="s">
        <v>4076</v>
      </c>
      <c r="BK48" s="116">
        <v>1</v>
      </c>
      <c r="BL48" s="120">
        <v>3.5714285714285716</v>
      </c>
      <c r="BM48" s="116">
        <v>0</v>
      </c>
      <c r="BN48" s="120">
        <v>0</v>
      </c>
      <c r="BO48" s="116">
        <v>0</v>
      </c>
      <c r="BP48" s="120">
        <v>0</v>
      </c>
      <c r="BQ48" s="116">
        <v>27</v>
      </c>
      <c r="BR48" s="120">
        <v>96.42857142857143</v>
      </c>
      <c r="BS48" s="116">
        <v>28</v>
      </c>
      <c r="BT48" s="2"/>
      <c r="BU48" s="3"/>
      <c r="BV48" s="3"/>
      <c r="BW48" s="3"/>
      <c r="BX48" s="3"/>
    </row>
    <row r="49" spans="1:76" ht="15">
      <c r="A49" s="64" t="s">
        <v>245</v>
      </c>
      <c r="B49" s="65"/>
      <c r="C49" s="65" t="s">
        <v>64</v>
      </c>
      <c r="D49" s="66">
        <v>162.5687928750687</v>
      </c>
      <c r="E49" s="68"/>
      <c r="F49" s="100" t="s">
        <v>913</v>
      </c>
      <c r="G49" s="65"/>
      <c r="H49" s="69" t="s">
        <v>245</v>
      </c>
      <c r="I49" s="70"/>
      <c r="J49" s="70"/>
      <c r="K49" s="69" t="s">
        <v>3361</v>
      </c>
      <c r="L49" s="73">
        <v>1</v>
      </c>
      <c r="M49" s="74">
        <v>7715.27734375</v>
      </c>
      <c r="N49" s="74">
        <v>2797.759033203125</v>
      </c>
      <c r="O49" s="75"/>
      <c r="P49" s="76"/>
      <c r="Q49" s="76"/>
      <c r="R49" s="86"/>
      <c r="S49" s="48">
        <v>1</v>
      </c>
      <c r="T49" s="48">
        <v>1</v>
      </c>
      <c r="U49" s="49">
        <v>0</v>
      </c>
      <c r="V49" s="49">
        <v>0.333333</v>
      </c>
      <c r="W49" s="49">
        <v>0</v>
      </c>
      <c r="X49" s="49">
        <v>0.770269</v>
      </c>
      <c r="Y49" s="49">
        <v>0</v>
      </c>
      <c r="Z49" s="49">
        <v>1</v>
      </c>
      <c r="AA49" s="71">
        <v>49</v>
      </c>
      <c r="AB49" s="71"/>
      <c r="AC49" s="72"/>
      <c r="AD49" s="78" t="s">
        <v>1903</v>
      </c>
      <c r="AE49" s="78">
        <v>817</v>
      </c>
      <c r="AF49" s="78">
        <v>2125</v>
      </c>
      <c r="AG49" s="78">
        <v>6256</v>
      </c>
      <c r="AH49" s="78">
        <v>4267</v>
      </c>
      <c r="AI49" s="78"/>
      <c r="AJ49" s="78" t="s">
        <v>2187</v>
      </c>
      <c r="AK49" s="78" t="s">
        <v>2431</v>
      </c>
      <c r="AL49" s="78"/>
      <c r="AM49" s="78"/>
      <c r="AN49" s="80">
        <v>42687.82449074074</v>
      </c>
      <c r="AO49" s="83" t="s">
        <v>2753</v>
      </c>
      <c r="AP49" s="78" t="b">
        <v>1</v>
      </c>
      <c r="AQ49" s="78" t="b">
        <v>0</v>
      </c>
      <c r="AR49" s="78" t="b">
        <v>0</v>
      </c>
      <c r="AS49" s="78"/>
      <c r="AT49" s="78">
        <v>14</v>
      </c>
      <c r="AU49" s="78"/>
      <c r="AV49" s="78" t="b">
        <v>0</v>
      </c>
      <c r="AW49" s="78" t="s">
        <v>3020</v>
      </c>
      <c r="AX49" s="83" t="s">
        <v>3067</v>
      </c>
      <c r="AY49" s="78" t="s">
        <v>66</v>
      </c>
      <c r="AZ49" s="78" t="str">
        <f>REPLACE(INDEX(GroupVertices[Group],MATCH(Vertices[[#This Row],[Vertex]],GroupVertices[Vertex],0)),1,1,"")</f>
        <v>24</v>
      </c>
      <c r="BA49" s="48"/>
      <c r="BB49" s="48"/>
      <c r="BC49" s="48"/>
      <c r="BD49" s="48"/>
      <c r="BE49" s="48" t="s">
        <v>759</v>
      </c>
      <c r="BF49" s="48" t="s">
        <v>759</v>
      </c>
      <c r="BG49" s="116" t="s">
        <v>4247</v>
      </c>
      <c r="BH49" s="116" t="s">
        <v>4247</v>
      </c>
      <c r="BI49" s="116" t="s">
        <v>4378</v>
      </c>
      <c r="BJ49" s="116" t="s">
        <v>4378</v>
      </c>
      <c r="BK49" s="116">
        <v>0</v>
      </c>
      <c r="BL49" s="120">
        <v>0</v>
      </c>
      <c r="BM49" s="116">
        <v>0</v>
      </c>
      <c r="BN49" s="120">
        <v>0</v>
      </c>
      <c r="BO49" s="116">
        <v>0</v>
      </c>
      <c r="BP49" s="120">
        <v>0</v>
      </c>
      <c r="BQ49" s="116">
        <v>23</v>
      </c>
      <c r="BR49" s="120">
        <v>100</v>
      </c>
      <c r="BS49" s="116">
        <v>23</v>
      </c>
      <c r="BT49" s="2"/>
      <c r="BU49" s="3"/>
      <c r="BV49" s="3"/>
      <c r="BW49" s="3"/>
      <c r="BX49" s="3"/>
    </row>
    <row r="50" spans="1:76" ht="15">
      <c r="A50" s="64" t="s">
        <v>246</v>
      </c>
      <c r="B50" s="65"/>
      <c r="C50" s="65" t="s">
        <v>64</v>
      </c>
      <c r="D50" s="66">
        <v>162.67211242790472</v>
      </c>
      <c r="E50" s="68"/>
      <c r="F50" s="100" t="s">
        <v>914</v>
      </c>
      <c r="G50" s="65"/>
      <c r="H50" s="69" t="s">
        <v>246</v>
      </c>
      <c r="I50" s="70"/>
      <c r="J50" s="70"/>
      <c r="K50" s="69" t="s">
        <v>3362</v>
      </c>
      <c r="L50" s="73">
        <v>1</v>
      </c>
      <c r="M50" s="74">
        <v>4323.47021484375</v>
      </c>
      <c r="N50" s="74">
        <v>3090.579345703125</v>
      </c>
      <c r="O50" s="75"/>
      <c r="P50" s="76"/>
      <c r="Q50" s="76"/>
      <c r="R50" s="86"/>
      <c r="S50" s="48">
        <v>0</v>
      </c>
      <c r="T50" s="48">
        <v>1</v>
      </c>
      <c r="U50" s="49">
        <v>0</v>
      </c>
      <c r="V50" s="49">
        <v>0.016667</v>
      </c>
      <c r="W50" s="49">
        <v>0</v>
      </c>
      <c r="X50" s="49">
        <v>0.463704</v>
      </c>
      <c r="Y50" s="49">
        <v>0</v>
      </c>
      <c r="Z50" s="49">
        <v>0</v>
      </c>
      <c r="AA50" s="71">
        <v>50</v>
      </c>
      <c r="AB50" s="71"/>
      <c r="AC50" s="72"/>
      <c r="AD50" s="78" t="s">
        <v>1904</v>
      </c>
      <c r="AE50" s="78">
        <v>549</v>
      </c>
      <c r="AF50" s="78">
        <v>2511</v>
      </c>
      <c r="AG50" s="78">
        <v>9638</v>
      </c>
      <c r="AH50" s="78">
        <v>4076</v>
      </c>
      <c r="AI50" s="78"/>
      <c r="AJ50" s="78" t="s">
        <v>2188</v>
      </c>
      <c r="AK50" s="78" t="s">
        <v>2432</v>
      </c>
      <c r="AL50" s="83" t="s">
        <v>2595</v>
      </c>
      <c r="AM50" s="78"/>
      <c r="AN50" s="80">
        <v>39826.453668981485</v>
      </c>
      <c r="AO50" s="78"/>
      <c r="AP50" s="78" t="b">
        <v>0</v>
      </c>
      <c r="AQ50" s="78" t="b">
        <v>0</v>
      </c>
      <c r="AR50" s="78" t="b">
        <v>0</v>
      </c>
      <c r="AS50" s="78"/>
      <c r="AT50" s="78">
        <v>91</v>
      </c>
      <c r="AU50" s="83" t="s">
        <v>2938</v>
      </c>
      <c r="AV50" s="78" t="b">
        <v>0</v>
      </c>
      <c r="AW50" s="78" t="s">
        <v>3020</v>
      </c>
      <c r="AX50" s="83" t="s">
        <v>3068</v>
      </c>
      <c r="AY50" s="78" t="s">
        <v>66</v>
      </c>
      <c r="AZ50" s="78" t="str">
        <f>REPLACE(INDEX(GroupVertices[Group],MATCH(Vertices[[#This Row],[Vertex]],GroupVertices[Vertex],0)),1,1,"")</f>
        <v>4</v>
      </c>
      <c r="BA50" s="48"/>
      <c r="BB50" s="48"/>
      <c r="BC50" s="48"/>
      <c r="BD50" s="48"/>
      <c r="BE50" s="48" t="s">
        <v>760</v>
      </c>
      <c r="BF50" s="48" t="s">
        <v>760</v>
      </c>
      <c r="BG50" s="116" t="s">
        <v>4248</v>
      </c>
      <c r="BH50" s="116" t="s">
        <v>4248</v>
      </c>
      <c r="BI50" s="116" t="s">
        <v>4379</v>
      </c>
      <c r="BJ50" s="116" t="s">
        <v>4379</v>
      </c>
      <c r="BK50" s="116">
        <v>1</v>
      </c>
      <c r="BL50" s="120">
        <v>4.761904761904762</v>
      </c>
      <c r="BM50" s="116">
        <v>0</v>
      </c>
      <c r="BN50" s="120">
        <v>0</v>
      </c>
      <c r="BO50" s="116">
        <v>0</v>
      </c>
      <c r="BP50" s="120">
        <v>0</v>
      </c>
      <c r="BQ50" s="116">
        <v>20</v>
      </c>
      <c r="BR50" s="120">
        <v>95.23809523809524</v>
      </c>
      <c r="BS50" s="116">
        <v>21</v>
      </c>
      <c r="BT50" s="2"/>
      <c r="BU50" s="3"/>
      <c r="BV50" s="3"/>
      <c r="BW50" s="3"/>
      <c r="BX50" s="3"/>
    </row>
    <row r="51" spans="1:76" ht="15">
      <c r="A51" s="64" t="s">
        <v>396</v>
      </c>
      <c r="B51" s="65"/>
      <c r="C51" s="65" t="s">
        <v>64</v>
      </c>
      <c r="D51" s="66">
        <v>162.0171307030609</v>
      </c>
      <c r="E51" s="68"/>
      <c r="F51" s="100" t="s">
        <v>1051</v>
      </c>
      <c r="G51" s="65"/>
      <c r="H51" s="69" t="s">
        <v>396</v>
      </c>
      <c r="I51" s="70"/>
      <c r="J51" s="70"/>
      <c r="K51" s="69" t="s">
        <v>3363</v>
      </c>
      <c r="L51" s="73">
        <v>1532.0400822199383</v>
      </c>
      <c r="M51" s="74">
        <v>3742.157470703125</v>
      </c>
      <c r="N51" s="74">
        <v>3420.87451171875</v>
      </c>
      <c r="O51" s="75"/>
      <c r="P51" s="76"/>
      <c r="Q51" s="76"/>
      <c r="R51" s="86"/>
      <c r="S51" s="48">
        <v>4</v>
      </c>
      <c r="T51" s="48">
        <v>3</v>
      </c>
      <c r="U51" s="49">
        <v>149</v>
      </c>
      <c r="V51" s="49">
        <v>0.025</v>
      </c>
      <c r="W51" s="49">
        <v>0</v>
      </c>
      <c r="X51" s="49">
        <v>2.583447</v>
      </c>
      <c r="Y51" s="49">
        <v>0.047619047619047616</v>
      </c>
      <c r="Z51" s="49">
        <v>0</v>
      </c>
      <c r="AA51" s="71">
        <v>51</v>
      </c>
      <c r="AB51" s="71"/>
      <c r="AC51" s="72"/>
      <c r="AD51" s="78" t="s">
        <v>396</v>
      </c>
      <c r="AE51" s="78">
        <v>203</v>
      </c>
      <c r="AF51" s="78">
        <v>64</v>
      </c>
      <c r="AG51" s="78">
        <v>76</v>
      </c>
      <c r="AH51" s="78">
        <v>131</v>
      </c>
      <c r="AI51" s="78"/>
      <c r="AJ51" s="78" t="s">
        <v>2189</v>
      </c>
      <c r="AK51" s="78" t="s">
        <v>2433</v>
      </c>
      <c r="AL51" s="78"/>
      <c r="AM51" s="78"/>
      <c r="AN51" s="80">
        <v>43678.805439814816</v>
      </c>
      <c r="AO51" s="78"/>
      <c r="AP51" s="78" t="b">
        <v>1</v>
      </c>
      <c r="AQ51" s="78" t="b">
        <v>0</v>
      </c>
      <c r="AR51" s="78" t="b">
        <v>0</v>
      </c>
      <c r="AS51" s="78"/>
      <c r="AT51" s="78">
        <v>1</v>
      </c>
      <c r="AU51" s="78"/>
      <c r="AV51" s="78" t="b">
        <v>0</v>
      </c>
      <c r="AW51" s="78" t="s">
        <v>3020</v>
      </c>
      <c r="AX51" s="83" t="s">
        <v>3069</v>
      </c>
      <c r="AY51" s="78" t="s">
        <v>66</v>
      </c>
      <c r="AZ51" s="78" t="str">
        <f>REPLACE(INDEX(GroupVertices[Group],MATCH(Vertices[[#This Row],[Vertex]],GroupVertices[Vertex],0)),1,1,"")</f>
        <v>4</v>
      </c>
      <c r="BA51" s="48"/>
      <c r="BB51" s="48"/>
      <c r="BC51" s="48"/>
      <c r="BD51" s="48"/>
      <c r="BE51" s="48" t="s">
        <v>4199</v>
      </c>
      <c r="BF51" s="48" t="s">
        <v>4212</v>
      </c>
      <c r="BG51" s="116" t="s">
        <v>4249</v>
      </c>
      <c r="BH51" s="116" t="s">
        <v>4337</v>
      </c>
      <c r="BI51" s="116" t="s">
        <v>4380</v>
      </c>
      <c r="BJ51" s="116" t="s">
        <v>4380</v>
      </c>
      <c r="BK51" s="116">
        <v>1</v>
      </c>
      <c r="BL51" s="120">
        <v>1.8181818181818181</v>
      </c>
      <c r="BM51" s="116">
        <v>2</v>
      </c>
      <c r="BN51" s="120">
        <v>3.6363636363636362</v>
      </c>
      <c r="BO51" s="116">
        <v>0</v>
      </c>
      <c r="BP51" s="120">
        <v>0</v>
      </c>
      <c r="BQ51" s="116">
        <v>52</v>
      </c>
      <c r="BR51" s="120">
        <v>94.54545454545455</v>
      </c>
      <c r="BS51" s="116">
        <v>55</v>
      </c>
      <c r="BT51" s="2"/>
      <c r="BU51" s="3"/>
      <c r="BV51" s="3"/>
      <c r="BW51" s="3"/>
      <c r="BX51" s="3"/>
    </row>
    <row r="52" spans="1:76" ht="15">
      <c r="A52" s="64" t="s">
        <v>247</v>
      </c>
      <c r="B52" s="65"/>
      <c r="C52" s="65" t="s">
        <v>64</v>
      </c>
      <c r="D52" s="66">
        <v>162.1266066023094</v>
      </c>
      <c r="E52" s="68"/>
      <c r="F52" s="100" t="s">
        <v>915</v>
      </c>
      <c r="G52" s="65"/>
      <c r="H52" s="69" t="s">
        <v>247</v>
      </c>
      <c r="I52" s="70"/>
      <c r="J52" s="70"/>
      <c r="K52" s="69" t="s">
        <v>3364</v>
      </c>
      <c r="L52" s="73">
        <v>1</v>
      </c>
      <c r="M52" s="74">
        <v>7715.27734375</v>
      </c>
      <c r="N52" s="74">
        <v>2417.4052734375</v>
      </c>
      <c r="O52" s="75"/>
      <c r="P52" s="76"/>
      <c r="Q52" s="76"/>
      <c r="R52" s="86"/>
      <c r="S52" s="48">
        <v>0</v>
      </c>
      <c r="T52" s="48">
        <v>1</v>
      </c>
      <c r="U52" s="49">
        <v>0</v>
      </c>
      <c r="V52" s="49">
        <v>0.333333</v>
      </c>
      <c r="W52" s="49">
        <v>0</v>
      </c>
      <c r="X52" s="49">
        <v>0.770269</v>
      </c>
      <c r="Y52" s="49">
        <v>0</v>
      </c>
      <c r="Z52" s="49">
        <v>0</v>
      </c>
      <c r="AA52" s="71">
        <v>52</v>
      </c>
      <c r="AB52" s="71"/>
      <c r="AC52" s="72"/>
      <c r="AD52" s="78" t="s">
        <v>1905</v>
      </c>
      <c r="AE52" s="78">
        <v>970</v>
      </c>
      <c r="AF52" s="78">
        <v>473</v>
      </c>
      <c r="AG52" s="78">
        <v>45699</v>
      </c>
      <c r="AH52" s="78">
        <v>67930</v>
      </c>
      <c r="AI52" s="78"/>
      <c r="AJ52" s="78" t="s">
        <v>2190</v>
      </c>
      <c r="AK52" s="78" t="s">
        <v>2434</v>
      </c>
      <c r="AL52" s="78"/>
      <c r="AM52" s="78"/>
      <c r="AN52" s="80">
        <v>40202.799363425926</v>
      </c>
      <c r="AO52" s="78"/>
      <c r="AP52" s="78" t="b">
        <v>1</v>
      </c>
      <c r="AQ52" s="78" t="b">
        <v>0</v>
      </c>
      <c r="AR52" s="78" t="b">
        <v>1</v>
      </c>
      <c r="AS52" s="78"/>
      <c r="AT52" s="78">
        <v>3</v>
      </c>
      <c r="AU52" s="83" t="s">
        <v>2938</v>
      </c>
      <c r="AV52" s="78" t="b">
        <v>0</v>
      </c>
      <c r="AW52" s="78" t="s">
        <v>3020</v>
      </c>
      <c r="AX52" s="83" t="s">
        <v>3070</v>
      </c>
      <c r="AY52" s="78" t="s">
        <v>66</v>
      </c>
      <c r="AZ52" s="78" t="str">
        <f>REPLACE(INDEX(GroupVertices[Group],MATCH(Vertices[[#This Row],[Vertex]],GroupVertices[Vertex],0)),1,1,"")</f>
        <v>24</v>
      </c>
      <c r="BA52" s="48"/>
      <c r="BB52" s="48"/>
      <c r="BC52" s="48"/>
      <c r="BD52" s="48"/>
      <c r="BE52" s="48" t="s">
        <v>759</v>
      </c>
      <c r="BF52" s="48" t="s">
        <v>759</v>
      </c>
      <c r="BG52" s="116" t="s">
        <v>4247</v>
      </c>
      <c r="BH52" s="116" t="s">
        <v>4247</v>
      </c>
      <c r="BI52" s="116" t="s">
        <v>4378</v>
      </c>
      <c r="BJ52" s="116" t="s">
        <v>4378</v>
      </c>
      <c r="BK52" s="116">
        <v>0</v>
      </c>
      <c r="BL52" s="120">
        <v>0</v>
      </c>
      <c r="BM52" s="116">
        <v>0</v>
      </c>
      <c r="BN52" s="120">
        <v>0</v>
      </c>
      <c r="BO52" s="116">
        <v>0</v>
      </c>
      <c r="BP52" s="120">
        <v>0</v>
      </c>
      <c r="BQ52" s="116">
        <v>23</v>
      </c>
      <c r="BR52" s="120">
        <v>100</v>
      </c>
      <c r="BS52" s="116">
        <v>23</v>
      </c>
      <c r="BT52" s="2"/>
      <c r="BU52" s="3"/>
      <c r="BV52" s="3"/>
      <c r="BW52" s="3"/>
      <c r="BX52" s="3"/>
    </row>
    <row r="53" spans="1:76" ht="15">
      <c r="A53" s="64" t="s">
        <v>248</v>
      </c>
      <c r="B53" s="65"/>
      <c r="C53" s="65" t="s">
        <v>64</v>
      </c>
      <c r="D53" s="66">
        <v>162.13811629342845</v>
      </c>
      <c r="E53" s="68"/>
      <c r="F53" s="100" t="s">
        <v>916</v>
      </c>
      <c r="G53" s="65"/>
      <c r="H53" s="69" t="s">
        <v>248</v>
      </c>
      <c r="I53" s="70"/>
      <c r="J53" s="70"/>
      <c r="K53" s="69" t="s">
        <v>3365</v>
      </c>
      <c r="L53" s="73">
        <v>1</v>
      </c>
      <c r="M53" s="74">
        <v>4009.322509765625</v>
      </c>
      <c r="N53" s="74">
        <v>3642.6611328125</v>
      </c>
      <c r="O53" s="75"/>
      <c r="P53" s="76"/>
      <c r="Q53" s="76"/>
      <c r="R53" s="86"/>
      <c r="S53" s="48">
        <v>0</v>
      </c>
      <c r="T53" s="48">
        <v>2</v>
      </c>
      <c r="U53" s="49">
        <v>0</v>
      </c>
      <c r="V53" s="49">
        <v>0.022222</v>
      </c>
      <c r="W53" s="49">
        <v>0</v>
      </c>
      <c r="X53" s="49">
        <v>0.739893</v>
      </c>
      <c r="Y53" s="49">
        <v>0.5</v>
      </c>
      <c r="Z53" s="49">
        <v>0</v>
      </c>
      <c r="AA53" s="71">
        <v>53</v>
      </c>
      <c r="AB53" s="71"/>
      <c r="AC53" s="72"/>
      <c r="AD53" s="78" t="s">
        <v>1906</v>
      </c>
      <c r="AE53" s="78">
        <v>1486</v>
      </c>
      <c r="AF53" s="78">
        <v>516</v>
      </c>
      <c r="AG53" s="78">
        <v>2832</v>
      </c>
      <c r="AH53" s="78">
        <v>7844</v>
      </c>
      <c r="AI53" s="78"/>
      <c r="AJ53" s="78" t="s">
        <v>2191</v>
      </c>
      <c r="AK53" s="78" t="s">
        <v>2435</v>
      </c>
      <c r="AL53" s="83" t="s">
        <v>2596</v>
      </c>
      <c r="AM53" s="78"/>
      <c r="AN53" s="80">
        <v>42479.49738425926</v>
      </c>
      <c r="AO53" s="83" t="s">
        <v>2754</v>
      </c>
      <c r="AP53" s="78" t="b">
        <v>1</v>
      </c>
      <c r="AQ53" s="78" t="b">
        <v>0</v>
      </c>
      <c r="AR53" s="78" t="b">
        <v>1</v>
      </c>
      <c r="AS53" s="78"/>
      <c r="AT53" s="78">
        <v>18</v>
      </c>
      <c r="AU53" s="78"/>
      <c r="AV53" s="78" t="b">
        <v>0</v>
      </c>
      <c r="AW53" s="78" t="s">
        <v>3020</v>
      </c>
      <c r="AX53" s="83" t="s">
        <v>3071</v>
      </c>
      <c r="AY53" s="78" t="s">
        <v>66</v>
      </c>
      <c r="AZ53" s="78" t="str">
        <f>REPLACE(INDEX(GroupVertices[Group],MATCH(Vertices[[#This Row],[Vertex]],GroupVertices[Vertex],0)),1,1,"")</f>
        <v>4</v>
      </c>
      <c r="BA53" s="48"/>
      <c r="BB53" s="48"/>
      <c r="BC53" s="48"/>
      <c r="BD53" s="48"/>
      <c r="BE53" s="48" t="s">
        <v>4199</v>
      </c>
      <c r="BF53" s="48" t="s">
        <v>4212</v>
      </c>
      <c r="BG53" s="116" t="s">
        <v>4250</v>
      </c>
      <c r="BH53" s="116" t="s">
        <v>4338</v>
      </c>
      <c r="BI53" s="116" t="s">
        <v>4381</v>
      </c>
      <c r="BJ53" s="116" t="s">
        <v>4381</v>
      </c>
      <c r="BK53" s="116">
        <v>5</v>
      </c>
      <c r="BL53" s="120">
        <v>11.363636363636363</v>
      </c>
      <c r="BM53" s="116">
        <v>0</v>
      </c>
      <c r="BN53" s="120">
        <v>0</v>
      </c>
      <c r="BO53" s="116">
        <v>0</v>
      </c>
      <c r="BP53" s="120">
        <v>0</v>
      </c>
      <c r="BQ53" s="116">
        <v>39</v>
      </c>
      <c r="BR53" s="120">
        <v>88.63636363636364</v>
      </c>
      <c r="BS53" s="116">
        <v>44</v>
      </c>
      <c r="BT53" s="2"/>
      <c r="BU53" s="3"/>
      <c r="BV53" s="3"/>
      <c r="BW53" s="3"/>
      <c r="BX53" s="3"/>
    </row>
    <row r="54" spans="1:76" ht="15">
      <c r="A54" s="64" t="s">
        <v>249</v>
      </c>
      <c r="B54" s="65"/>
      <c r="C54" s="65" t="s">
        <v>64</v>
      </c>
      <c r="D54" s="66">
        <v>162.2639198940319</v>
      </c>
      <c r="E54" s="68"/>
      <c r="F54" s="100" t="s">
        <v>917</v>
      </c>
      <c r="G54" s="65"/>
      <c r="H54" s="69" t="s">
        <v>249</v>
      </c>
      <c r="I54" s="70"/>
      <c r="J54" s="70"/>
      <c r="K54" s="69" t="s">
        <v>3366</v>
      </c>
      <c r="L54" s="73">
        <v>1</v>
      </c>
      <c r="M54" s="74">
        <v>3584.728759765625</v>
      </c>
      <c r="N54" s="74">
        <v>2846.774169921875</v>
      </c>
      <c r="O54" s="75"/>
      <c r="P54" s="76"/>
      <c r="Q54" s="76"/>
      <c r="R54" s="86"/>
      <c r="S54" s="48">
        <v>0</v>
      </c>
      <c r="T54" s="48">
        <v>1</v>
      </c>
      <c r="U54" s="49">
        <v>0</v>
      </c>
      <c r="V54" s="49">
        <v>0.016667</v>
      </c>
      <c r="W54" s="49">
        <v>0</v>
      </c>
      <c r="X54" s="49">
        <v>0.463704</v>
      </c>
      <c r="Y54" s="49">
        <v>0</v>
      </c>
      <c r="Z54" s="49">
        <v>0</v>
      </c>
      <c r="AA54" s="71">
        <v>54</v>
      </c>
      <c r="AB54" s="71"/>
      <c r="AC54" s="72"/>
      <c r="AD54" s="78" t="s">
        <v>1907</v>
      </c>
      <c r="AE54" s="78">
        <v>641</v>
      </c>
      <c r="AF54" s="78">
        <v>986</v>
      </c>
      <c r="AG54" s="78">
        <v>4321</v>
      </c>
      <c r="AH54" s="78">
        <v>3055</v>
      </c>
      <c r="AI54" s="78"/>
      <c r="AJ54" s="78" t="s">
        <v>2192</v>
      </c>
      <c r="AK54" s="78" t="s">
        <v>2436</v>
      </c>
      <c r="AL54" s="83" t="s">
        <v>2597</v>
      </c>
      <c r="AM54" s="78"/>
      <c r="AN54" s="80">
        <v>40519.48163194444</v>
      </c>
      <c r="AO54" s="83" t="s">
        <v>2755</v>
      </c>
      <c r="AP54" s="78" t="b">
        <v>0</v>
      </c>
      <c r="AQ54" s="78" t="b">
        <v>0</v>
      </c>
      <c r="AR54" s="78" t="b">
        <v>0</v>
      </c>
      <c r="AS54" s="78"/>
      <c r="AT54" s="78">
        <v>37</v>
      </c>
      <c r="AU54" s="83" t="s">
        <v>2938</v>
      </c>
      <c r="AV54" s="78" t="b">
        <v>0</v>
      </c>
      <c r="AW54" s="78" t="s">
        <v>3020</v>
      </c>
      <c r="AX54" s="83" t="s">
        <v>3072</v>
      </c>
      <c r="AY54" s="78" t="s">
        <v>66</v>
      </c>
      <c r="AZ54" s="78" t="str">
        <f>REPLACE(INDEX(GroupVertices[Group],MATCH(Vertices[[#This Row],[Vertex]],GroupVertices[Vertex],0)),1,1,"")</f>
        <v>4</v>
      </c>
      <c r="BA54" s="48"/>
      <c r="BB54" s="48"/>
      <c r="BC54" s="48"/>
      <c r="BD54" s="48"/>
      <c r="BE54" s="48" t="s">
        <v>760</v>
      </c>
      <c r="BF54" s="48" t="s">
        <v>760</v>
      </c>
      <c r="BG54" s="116" t="s">
        <v>4248</v>
      </c>
      <c r="BH54" s="116" t="s">
        <v>4248</v>
      </c>
      <c r="BI54" s="116" t="s">
        <v>4379</v>
      </c>
      <c r="BJ54" s="116" t="s">
        <v>4379</v>
      </c>
      <c r="BK54" s="116">
        <v>1</v>
      </c>
      <c r="BL54" s="120">
        <v>4.761904761904762</v>
      </c>
      <c r="BM54" s="116">
        <v>0</v>
      </c>
      <c r="BN54" s="120">
        <v>0</v>
      </c>
      <c r="BO54" s="116">
        <v>0</v>
      </c>
      <c r="BP54" s="120">
        <v>0</v>
      </c>
      <c r="BQ54" s="116">
        <v>20</v>
      </c>
      <c r="BR54" s="120">
        <v>95.23809523809524</v>
      </c>
      <c r="BS54" s="116">
        <v>21</v>
      </c>
      <c r="BT54" s="2"/>
      <c r="BU54" s="3"/>
      <c r="BV54" s="3"/>
      <c r="BW54" s="3"/>
      <c r="BX54" s="3"/>
    </row>
    <row r="55" spans="1:76" ht="15">
      <c r="A55" s="64" t="s">
        <v>250</v>
      </c>
      <c r="B55" s="65"/>
      <c r="C55" s="65" t="s">
        <v>64</v>
      </c>
      <c r="D55" s="66">
        <v>162.01177735835435</v>
      </c>
      <c r="E55" s="68"/>
      <c r="F55" s="100" t="s">
        <v>918</v>
      </c>
      <c r="G55" s="65"/>
      <c r="H55" s="69" t="s">
        <v>250</v>
      </c>
      <c r="I55" s="70"/>
      <c r="J55" s="70"/>
      <c r="K55" s="69" t="s">
        <v>3367</v>
      </c>
      <c r="L55" s="73">
        <v>1</v>
      </c>
      <c r="M55" s="74">
        <v>3244.90771484375</v>
      </c>
      <c r="N55" s="74">
        <v>2995.945068359375</v>
      </c>
      <c r="O55" s="75"/>
      <c r="P55" s="76"/>
      <c r="Q55" s="76"/>
      <c r="R55" s="86"/>
      <c r="S55" s="48">
        <v>0</v>
      </c>
      <c r="T55" s="48">
        <v>1</v>
      </c>
      <c r="U55" s="49">
        <v>0</v>
      </c>
      <c r="V55" s="49">
        <v>0.016667</v>
      </c>
      <c r="W55" s="49">
        <v>0</v>
      </c>
      <c r="X55" s="49">
        <v>0.463704</v>
      </c>
      <c r="Y55" s="49">
        <v>0</v>
      </c>
      <c r="Z55" s="49">
        <v>0</v>
      </c>
      <c r="AA55" s="71">
        <v>55</v>
      </c>
      <c r="AB55" s="71"/>
      <c r="AC55" s="72"/>
      <c r="AD55" s="78" t="s">
        <v>1908</v>
      </c>
      <c r="AE55" s="78">
        <v>230</v>
      </c>
      <c r="AF55" s="78">
        <v>44</v>
      </c>
      <c r="AG55" s="78">
        <v>675</v>
      </c>
      <c r="AH55" s="78">
        <v>628</v>
      </c>
      <c r="AI55" s="78"/>
      <c r="AJ55" s="78" t="s">
        <v>2193</v>
      </c>
      <c r="AK55" s="78" t="s">
        <v>2437</v>
      </c>
      <c r="AL55" s="78"/>
      <c r="AM55" s="78"/>
      <c r="AN55" s="80">
        <v>41783.30359953704</v>
      </c>
      <c r="AO55" s="83" t="s">
        <v>2756</v>
      </c>
      <c r="AP55" s="78" t="b">
        <v>1</v>
      </c>
      <c r="AQ55" s="78" t="b">
        <v>0</v>
      </c>
      <c r="AR55" s="78" t="b">
        <v>1</v>
      </c>
      <c r="AS55" s="78"/>
      <c r="AT55" s="78">
        <v>6</v>
      </c>
      <c r="AU55" s="83" t="s">
        <v>2938</v>
      </c>
      <c r="AV55" s="78" t="b">
        <v>0</v>
      </c>
      <c r="AW55" s="78" t="s">
        <v>3020</v>
      </c>
      <c r="AX55" s="83" t="s">
        <v>3073</v>
      </c>
      <c r="AY55" s="78" t="s">
        <v>66</v>
      </c>
      <c r="AZ55" s="78" t="str">
        <f>REPLACE(INDEX(GroupVertices[Group],MATCH(Vertices[[#This Row],[Vertex]],GroupVertices[Vertex],0)),1,1,"")</f>
        <v>4</v>
      </c>
      <c r="BA55" s="48"/>
      <c r="BB55" s="48"/>
      <c r="BC55" s="48"/>
      <c r="BD55" s="48"/>
      <c r="BE55" s="48" t="s">
        <v>760</v>
      </c>
      <c r="BF55" s="48" t="s">
        <v>760</v>
      </c>
      <c r="BG55" s="116" t="s">
        <v>4248</v>
      </c>
      <c r="BH55" s="116" t="s">
        <v>4248</v>
      </c>
      <c r="BI55" s="116" t="s">
        <v>4379</v>
      </c>
      <c r="BJ55" s="116" t="s">
        <v>4379</v>
      </c>
      <c r="BK55" s="116">
        <v>1</v>
      </c>
      <c r="BL55" s="120">
        <v>4.761904761904762</v>
      </c>
      <c r="BM55" s="116">
        <v>0</v>
      </c>
      <c r="BN55" s="120">
        <v>0</v>
      </c>
      <c r="BO55" s="116">
        <v>0</v>
      </c>
      <c r="BP55" s="120">
        <v>0</v>
      </c>
      <c r="BQ55" s="116">
        <v>20</v>
      </c>
      <c r="BR55" s="120">
        <v>95.23809523809524</v>
      </c>
      <c r="BS55" s="116">
        <v>21</v>
      </c>
      <c r="BT55" s="2"/>
      <c r="BU55" s="3"/>
      <c r="BV55" s="3"/>
      <c r="BW55" s="3"/>
      <c r="BX55" s="3"/>
    </row>
    <row r="56" spans="1:76" ht="15">
      <c r="A56" s="64" t="s">
        <v>251</v>
      </c>
      <c r="B56" s="65"/>
      <c r="C56" s="65" t="s">
        <v>64</v>
      </c>
      <c r="D56" s="66">
        <v>165.17399807650108</v>
      </c>
      <c r="E56" s="68"/>
      <c r="F56" s="100" t="s">
        <v>919</v>
      </c>
      <c r="G56" s="65"/>
      <c r="H56" s="69" t="s">
        <v>251</v>
      </c>
      <c r="I56" s="70"/>
      <c r="J56" s="70"/>
      <c r="K56" s="69" t="s">
        <v>3368</v>
      </c>
      <c r="L56" s="73">
        <v>1</v>
      </c>
      <c r="M56" s="74">
        <v>3723.11474609375</v>
      </c>
      <c r="N56" s="74">
        <v>853.9149169921875</v>
      </c>
      <c r="O56" s="75"/>
      <c r="P56" s="76"/>
      <c r="Q56" s="76"/>
      <c r="R56" s="86"/>
      <c r="S56" s="48">
        <v>0</v>
      </c>
      <c r="T56" s="48">
        <v>1</v>
      </c>
      <c r="U56" s="49">
        <v>0</v>
      </c>
      <c r="V56" s="49">
        <v>0.034483</v>
      </c>
      <c r="W56" s="49">
        <v>0</v>
      </c>
      <c r="X56" s="49">
        <v>0.556521</v>
      </c>
      <c r="Y56" s="49">
        <v>0</v>
      </c>
      <c r="Z56" s="49">
        <v>0</v>
      </c>
      <c r="AA56" s="71">
        <v>56</v>
      </c>
      <c r="AB56" s="71"/>
      <c r="AC56" s="72"/>
      <c r="AD56" s="78" t="s">
        <v>1909</v>
      </c>
      <c r="AE56" s="78">
        <v>11588</v>
      </c>
      <c r="AF56" s="78">
        <v>11858</v>
      </c>
      <c r="AG56" s="78">
        <v>21977</v>
      </c>
      <c r="AH56" s="78">
        <v>24519</v>
      </c>
      <c r="AI56" s="78"/>
      <c r="AJ56" s="78" t="s">
        <v>2194</v>
      </c>
      <c r="AK56" s="78" t="s">
        <v>1810</v>
      </c>
      <c r="AL56" s="83" t="s">
        <v>2598</v>
      </c>
      <c r="AM56" s="78"/>
      <c r="AN56" s="80">
        <v>42401.68543981481</v>
      </c>
      <c r="AO56" s="83" t="s">
        <v>2757</v>
      </c>
      <c r="AP56" s="78" t="b">
        <v>0</v>
      </c>
      <c r="AQ56" s="78" t="b">
        <v>0</v>
      </c>
      <c r="AR56" s="78" t="b">
        <v>1</v>
      </c>
      <c r="AS56" s="78"/>
      <c r="AT56" s="78">
        <v>95</v>
      </c>
      <c r="AU56" s="83" t="s">
        <v>2938</v>
      </c>
      <c r="AV56" s="78" t="b">
        <v>0</v>
      </c>
      <c r="AW56" s="78" t="s">
        <v>3020</v>
      </c>
      <c r="AX56" s="83" t="s">
        <v>3074</v>
      </c>
      <c r="AY56" s="78" t="s">
        <v>66</v>
      </c>
      <c r="AZ56" s="78" t="str">
        <f>REPLACE(INDEX(GroupVertices[Group],MATCH(Vertices[[#This Row],[Vertex]],GroupVertices[Vertex],0)),1,1,"")</f>
        <v>6</v>
      </c>
      <c r="BA56" s="48"/>
      <c r="BB56" s="48"/>
      <c r="BC56" s="48"/>
      <c r="BD56" s="48"/>
      <c r="BE56" s="48"/>
      <c r="BF56" s="48"/>
      <c r="BG56" s="116" t="s">
        <v>4246</v>
      </c>
      <c r="BH56" s="116" t="s">
        <v>4246</v>
      </c>
      <c r="BI56" s="116" t="s">
        <v>4376</v>
      </c>
      <c r="BJ56" s="116" t="s">
        <v>4376</v>
      </c>
      <c r="BK56" s="116">
        <v>1</v>
      </c>
      <c r="BL56" s="120">
        <v>4.545454545454546</v>
      </c>
      <c r="BM56" s="116">
        <v>0</v>
      </c>
      <c r="BN56" s="120">
        <v>0</v>
      </c>
      <c r="BO56" s="116">
        <v>0</v>
      </c>
      <c r="BP56" s="120">
        <v>0</v>
      </c>
      <c r="BQ56" s="116">
        <v>21</v>
      </c>
      <c r="BR56" s="120">
        <v>95.45454545454545</v>
      </c>
      <c r="BS56" s="116">
        <v>22</v>
      </c>
      <c r="BT56" s="2"/>
      <c r="BU56" s="3"/>
      <c r="BV56" s="3"/>
      <c r="BW56" s="3"/>
      <c r="BX56" s="3"/>
    </row>
    <row r="57" spans="1:76" ht="15">
      <c r="A57" s="64" t="s">
        <v>252</v>
      </c>
      <c r="B57" s="65"/>
      <c r="C57" s="65" t="s">
        <v>64</v>
      </c>
      <c r="D57" s="66">
        <v>162.73233755585318</v>
      </c>
      <c r="E57" s="68"/>
      <c r="F57" s="100" t="s">
        <v>920</v>
      </c>
      <c r="G57" s="65"/>
      <c r="H57" s="69" t="s">
        <v>252</v>
      </c>
      <c r="I57" s="70"/>
      <c r="J57" s="70"/>
      <c r="K57" s="69" t="s">
        <v>3369</v>
      </c>
      <c r="L57" s="73">
        <v>1</v>
      </c>
      <c r="M57" s="74">
        <v>3841.720947265625</v>
      </c>
      <c r="N57" s="74">
        <v>7958.02783203125</v>
      </c>
      <c r="O57" s="75"/>
      <c r="P57" s="76"/>
      <c r="Q57" s="76"/>
      <c r="R57" s="86"/>
      <c r="S57" s="48">
        <v>1</v>
      </c>
      <c r="T57" s="48">
        <v>1</v>
      </c>
      <c r="U57" s="49">
        <v>0</v>
      </c>
      <c r="V57" s="49">
        <v>0</v>
      </c>
      <c r="W57" s="49">
        <v>0</v>
      </c>
      <c r="X57" s="49">
        <v>0.999998</v>
      </c>
      <c r="Y57" s="49">
        <v>0</v>
      </c>
      <c r="Z57" s="49" t="s">
        <v>3703</v>
      </c>
      <c r="AA57" s="71">
        <v>57</v>
      </c>
      <c r="AB57" s="71"/>
      <c r="AC57" s="72"/>
      <c r="AD57" s="78" t="s">
        <v>1910</v>
      </c>
      <c r="AE57" s="78">
        <v>361</v>
      </c>
      <c r="AF57" s="78">
        <v>2736</v>
      </c>
      <c r="AG57" s="78">
        <v>16019</v>
      </c>
      <c r="AH57" s="78">
        <v>18762</v>
      </c>
      <c r="AI57" s="78"/>
      <c r="AJ57" s="78" t="s">
        <v>2195</v>
      </c>
      <c r="AK57" s="78" t="s">
        <v>2438</v>
      </c>
      <c r="AL57" s="83" t="s">
        <v>2599</v>
      </c>
      <c r="AM57" s="78"/>
      <c r="AN57" s="80">
        <v>42038.386666666665</v>
      </c>
      <c r="AO57" s="83" t="s">
        <v>2758</v>
      </c>
      <c r="AP57" s="78" t="b">
        <v>0</v>
      </c>
      <c r="AQ57" s="78" t="b">
        <v>0</v>
      </c>
      <c r="AR57" s="78" t="b">
        <v>1</v>
      </c>
      <c r="AS57" s="78"/>
      <c r="AT57" s="78">
        <v>107</v>
      </c>
      <c r="AU57" s="83" t="s">
        <v>2938</v>
      </c>
      <c r="AV57" s="78" t="b">
        <v>0</v>
      </c>
      <c r="AW57" s="78" t="s">
        <v>3020</v>
      </c>
      <c r="AX57" s="83" t="s">
        <v>3075</v>
      </c>
      <c r="AY57" s="78" t="s">
        <v>66</v>
      </c>
      <c r="AZ57" s="78" t="str">
        <f>REPLACE(INDEX(GroupVertices[Group],MATCH(Vertices[[#This Row],[Vertex]],GroupVertices[Vertex],0)),1,1,"")</f>
        <v>3</v>
      </c>
      <c r="BA57" s="48"/>
      <c r="BB57" s="48"/>
      <c r="BC57" s="48"/>
      <c r="BD57" s="48"/>
      <c r="BE57" s="48" t="s">
        <v>761</v>
      </c>
      <c r="BF57" s="48" t="s">
        <v>761</v>
      </c>
      <c r="BG57" s="116" t="s">
        <v>4251</v>
      </c>
      <c r="BH57" s="116" t="s">
        <v>4251</v>
      </c>
      <c r="BI57" s="116" t="s">
        <v>4382</v>
      </c>
      <c r="BJ57" s="116" t="s">
        <v>4382</v>
      </c>
      <c r="BK57" s="116">
        <v>1</v>
      </c>
      <c r="BL57" s="120">
        <v>2.127659574468085</v>
      </c>
      <c r="BM57" s="116">
        <v>0</v>
      </c>
      <c r="BN57" s="120">
        <v>0</v>
      </c>
      <c r="BO57" s="116">
        <v>0</v>
      </c>
      <c r="BP57" s="120">
        <v>0</v>
      </c>
      <c r="BQ57" s="116">
        <v>46</v>
      </c>
      <c r="BR57" s="120">
        <v>97.87234042553192</v>
      </c>
      <c r="BS57" s="116">
        <v>47</v>
      </c>
      <c r="BT57" s="2"/>
      <c r="BU57" s="3"/>
      <c r="BV57" s="3"/>
      <c r="BW57" s="3"/>
      <c r="BX57" s="3"/>
    </row>
    <row r="58" spans="1:76" ht="15">
      <c r="A58" s="64" t="s">
        <v>253</v>
      </c>
      <c r="B58" s="65"/>
      <c r="C58" s="65" t="s">
        <v>64</v>
      </c>
      <c r="D58" s="66">
        <v>162.01070668941307</v>
      </c>
      <c r="E58" s="68"/>
      <c r="F58" s="100" t="s">
        <v>921</v>
      </c>
      <c r="G58" s="65"/>
      <c r="H58" s="69" t="s">
        <v>253</v>
      </c>
      <c r="I58" s="70"/>
      <c r="J58" s="70"/>
      <c r="K58" s="69" t="s">
        <v>3370</v>
      </c>
      <c r="L58" s="73">
        <v>1</v>
      </c>
      <c r="M58" s="74">
        <v>9589.6845703125</v>
      </c>
      <c r="N58" s="74">
        <v>2935.00048828125</v>
      </c>
      <c r="O58" s="75"/>
      <c r="P58" s="76"/>
      <c r="Q58" s="76"/>
      <c r="R58" s="86"/>
      <c r="S58" s="48">
        <v>0</v>
      </c>
      <c r="T58" s="48">
        <v>1</v>
      </c>
      <c r="U58" s="49">
        <v>0</v>
      </c>
      <c r="V58" s="49">
        <v>1</v>
      </c>
      <c r="W58" s="49">
        <v>0</v>
      </c>
      <c r="X58" s="49">
        <v>0.999998</v>
      </c>
      <c r="Y58" s="49">
        <v>0</v>
      </c>
      <c r="Z58" s="49">
        <v>0</v>
      </c>
      <c r="AA58" s="71">
        <v>58</v>
      </c>
      <c r="AB58" s="71"/>
      <c r="AC58" s="72"/>
      <c r="AD58" s="78" t="s">
        <v>1911</v>
      </c>
      <c r="AE58" s="78">
        <v>328</v>
      </c>
      <c r="AF58" s="78">
        <v>40</v>
      </c>
      <c r="AG58" s="78">
        <v>65</v>
      </c>
      <c r="AH58" s="78">
        <v>6464</v>
      </c>
      <c r="AI58" s="78"/>
      <c r="AJ58" s="78" t="s">
        <v>2196</v>
      </c>
      <c r="AK58" s="78"/>
      <c r="AL58" s="78"/>
      <c r="AM58" s="78"/>
      <c r="AN58" s="80">
        <v>43366.75224537037</v>
      </c>
      <c r="AO58" s="83" t="s">
        <v>2759</v>
      </c>
      <c r="AP58" s="78" t="b">
        <v>1</v>
      </c>
      <c r="AQ58" s="78" t="b">
        <v>0</v>
      </c>
      <c r="AR58" s="78" t="b">
        <v>1</v>
      </c>
      <c r="AS58" s="78"/>
      <c r="AT58" s="78">
        <v>0</v>
      </c>
      <c r="AU58" s="78"/>
      <c r="AV58" s="78" t="b">
        <v>0</v>
      </c>
      <c r="AW58" s="78" t="s">
        <v>3020</v>
      </c>
      <c r="AX58" s="83" t="s">
        <v>3076</v>
      </c>
      <c r="AY58" s="78" t="s">
        <v>66</v>
      </c>
      <c r="AZ58" s="78" t="str">
        <f>REPLACE(INDEX(GroupVertices[Group],MATCH(Vertices[[#This Row],[Vertex]],GroupVertices[Vertex],0)),1,1,"")</f>
        <v>38</v>
      </c>
      <c r="BA58" s="48"/>
      <c r="BB58" s="48"/>
      <c r="BC58" s="48"/>
      <c r="BD58" s="48"/>
      <c r="BE58" s="48" t="s">
        <v>762</v>
      </c>
      <c r="BF58" s="48" t="s">
        <v>762</v>
      </c>
      <c r="BG58" s="116" t="s">
        <v>4252</v>
      </c>
      <c r="BH58" s="116" t="s">
        <v>4252</v>
      </c>
      <c r="BI58" s="116" t="s">
        <v>4383</v>
      </c>
      <c r="BJ58" s="116" t="s">
        <v>4383</v>
      </c>
      <c r="BK58" s="116">
        <v>0</v>
      </c>
      <c r="BL58" s="120">
        <v>0</v>
      </c>
      <c r="BM58" s="116">
        <v>0</v>
      </c>
      <c r="BN58" s="120">
        <v>0</v>
      </c>
      <c r="BO58" s="116">
        <v>0</v>
      </c>
      <c r="BP58" s="120">
        <v>0</v>
      </c>
      <c r="BQ58" s="116">
        <v>4</v>
      </c>
      <c r="BR58" s="120">
        <v>100</v>
      </c>
      <c r="BS58" s="116">
        <v>4</v>
      </c>
      <c r="BT58" s="2"/>
      <c r="BU58" s="3"/>
      <c r="BV58" s="3"/>
      <c r="BW58" s="3"/>
      <c r="BX58" s="3"/>
    </row>
    <row r="59" spans="1:76" ht="15">
      <c r="A59" s="64" t="s">
        <v>468</v>
      </c>
      <c r="B59" s="65"/>
      <c r="C59" s="65" t="s">
        <v>64</v>
      </c>
      <c r="D59" s="66">
        <v>167.35173870311712</v>
      </c>
      <c r="E59" s="68"/>
      <c r="F59" s="100" t="s">
        <v>2972</v>
      </c>
      <c r="G59" s="65"/>
      <c r="H59" s="69" t="s">
        <v>468</v>
      </c>
      <c r="I59" s="70"/>
      <c r="J59" s="70"/>
      <c r="K59" s="69" t="s">
        <v>3371</v>
      </c>
      <c r="L59" s="73">
        <v>1</v>
      </c>
      <c r="M59" s="74">
        <v>9589.6845703125</v>
      </c>
      <c r="N59" s="74">
        <v>3276.142822265625</v>
      </c>
      <c r="O59" s="75"/>
      <c r="P59" s="76"/>
      <c r="Q59" s="76"/>
      <c r="R59" s="86"/>
      <c r="S59" s="48">
        <v>1</v>
      </c>
      <c r="T59" s="48">
        <v>0</v>
      </c>
      <c r="U59" s="49">
        <v>0</v>
      </c>
      <c r="V59" s="49">
        <v>1</v>
      </c>
      <c r="W59" s="49">
        <v>0</v>
      </c>
      <c r="X59" s="49">
        <v>0.999998</v>
      </c>
      <c r="Y59" s="49">
        <v>0</v>
      </c>
      <c r="Z59" s="49">
        <v>0</v>
      </c>
      <c r="AA59" s="71">
        <v>59</v>
      </c>
      <c r="AB59" s="71"/>
      <c r="AC59" s="72"/>
      <c r="AD59" s="78" t="s">
        <v>1912</v>
      </c>
      <c r="AE59" s="78">
        <v>18517</v>
      </c>
      <c r="AF59" s="78">
        <v>19994</v>
      </c>
      <c r="AG59" s="78">
        <v>74786</v>
      </c>
      <c r="AH59" s="78">
        <v>79905</v>
      </c>
      <c r="AI59" s="78"/>
      <c r="AJ59" s="78" t="s">
        <v>2197</v>
      </c>
      <c r="AK59" s="78"/>
      <c r="AL59" s="83" t="s">
        <v>2600</v>
      </c>
      <c r="AM59" s="78"/>
      <c r="AN59" s="80">
        <v>40902.67517361111</v>
      </c>
      <c r="AO59" s="83" t="s">
        <v>2760</v>
      </c>
      <c r="AP59" s="78" t="b">
        <v>0</v>
      </c>
      <c r="AQ59" s="78" t="b">
        <v>0</v>
      </c>
      <c r="AR59" s="78" t="b">
        <v>1</v>
      </c>
      <c r="AS59" s="78"/>
      <c r="AT59" s="78">
        <v>54</v>
      </c>
      <c r="AU59" s="83" t="s">
        <v>2940</v>
      </c>
      <c r="AV59" s="78" t="b">
        <v>0</v>
      </c>
      <c r="AW59" s="78" t="s">
        <v>3020</v>
      </c>
      <c r="AX59" s="83" t="s">
        <v>3077</v>
      </c>
      <c r="AY59" s="78" t="s">
        <v>65</v>
      </c>
      <c r="AZ59" s="78" t="str">
        <f>REPLACE(INDEX(GroupVertices[Group],MATCH(Vertices[[#This Row],[Vertex]],GroupVertices[Vertex],0)),1,1,"")</f>
        <v>38</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254</v>
      </c>
      <c r="B60" s="65"/>
      <c r="C60" s="65" t="s">
        <v>64</v>
      </c>
      <c r="D60" s="66">
        <v>162.33511937862872</v>
      </c>
      <c r="E60" s="68"/>
      <c r="F60" s="100" t="s">
        <v>922</v>
      </c>
      <c r="G60" s="65"/>
      <c r="H60" s="69" t="s">
        <v>254</v>
      </c>
      <c r="I60" s="70"/>
      <c r="J60" s="70"/>
      <c r="K60" s="69" t="s">
        <v>3372</v>
      </c>
      <c r="L60" s="73">
        <v>1</v>
      </c>
      <c r="M60" s="74">
        <v>4217.251953125</v>
      </c>
      <c r="N60" s="74">
        <v>7958.02783203125</v>
      </c>
      <c r="O60" s="75"/>
      <c r="P60" s="76"/>
      <c r="Q60" s="76"/>
      <c r="R60" s="86"/>
      <c r="S60" s="48">
        <v>1</v>
      </c>
      <c r="T60" s="48">
        <v>1</v>
      </c>
      <c r="U60" s="49">
        <v>0</v>
      </c>
      <c r="V60" s="49">
        <v>0</v>
      </c>
      <c r="W60" s="49">
        <v>0</v>
      </c>
      <c r="X60" s="49">
        <v>0.999998</v>
      </c>
      <c r="Y60" s="49">
        <v>0</v>
      </c>
      <c r="Z60" s="49" t="s">
        <v>3703</v>
      </c>
      <c r="AA60" s="71">
        <v>60</v>
      </c>
      <c r="AB60" s="71"/>
      <c r="AC60" s="72"/>
      <c r="AD60" s="78" t="s">
        <v>1913</v>
      </c>
      <c r="AE60" s="78">
        <v>2417</v>
      </c>
      <c r="AF60" s="78">
        <v>1252</v>
      </c>
      <c r="AG60" s="78">
        <v>12998</v>
      </c>
      <c r="AH60" s="78">
        <v>21330</v>
      </c>
      <c r="AI60" s="78"/>
      <c r="AJ60" s="78" t="s">
        <v>2198</v>
      </c>
      <c r="AK60" s="78" t="s">
        <v>2439</v>
      </c>
      <c r="AL60" s="78"/>
      <c r="AM60" s="78"/>
      <c r="AN60" s="80">
        <v>42943.139756944445</v>
      </c>
      <c r="AO60" s="83" t="s">
        <v>2761</v>
      </c>
      <c r="AP60" s="78" t="b">
        <v>0</v>
      </c>
      <c r="AQ60" s="78" t="b">
        <v>0</v>
      </c>
      <c r="AR60" s="78" t="b">
        <v>0</v>
      </c>
      <c r="AS60" s="78"/>
      <c r="AT60" s="78">
        <v>2</v>
      </c>
      <c r="AU60" s="83" t="s">
        <v>2938</v>
      </c>
      <c r="AV60" s="78" t="b">
        <v>0</v>
      </c>
      <c r="AW60" s="78" t="s">
        <v>3020</v>
      </c>
      <c r="AX60" s="83" t="s">
        <v>3078</v>
      </c>
      <c r="AY60" s="78" t="s">
        <v>66</v>
      </c>
      <c r="AZ60" s="78" t="str">
        <f>REPLACE(INDEX(GroupVertices[Group],MATCH(Vertices[[#This Row],[Vertex]],GroupVertices[Vertex],0)),1,1,"")</f>
        <v>3</v>
      </c>
      <c r="BA60" s="48" t="s">
        <v>674</v>
      </c>
      <c r="BB60" s="48" t="s">
        <v>674</v>
      </c>
      <c r="BC60" s="48" t="s">
        <v>719</v>
      </c>
      <c r="BD60" s="48" t="s">
        <v>719</v>
      </c>
      <c r="BE60" s="48" t="s">
        <v>763</v>
      </c>
      <c r="BF60" s="48" t="s">
        <v>763</v>
      </c>
      <c r="BG60" s="116" t="s">
        <v>4253</v>
      </c>
      <c r="BH60" s="116" t="s">
        <v>4253</v>
      </c>
      <c r="BI60" s="116" t="s">
        <v>4384</v>
      </c>
      <c r="BJ60" s="116" t="s">
        <v>4384</v>
      </c>
      <c r="BK60" s="116">
        <v>0</v>
      </c>
      <c r="BL60" s="120">
        <v>0</v>
      </c>
      <c r="BM60" s="116">
        <v>1</v>
      </c>
      <c r="BN60" s="120">
        <v>10</v>
      </c>
      <c r="BO60" s="116">
        <v>0</v>
      </c>
      <c r="BP60" s="120">
        <v>0</v>
      </c>
      <c r="BQ60" s="116">
        <v>9</v>
      </c>
      <c r="BR60" s="120">
        <v>90</v>
      </c>
      <c r="BS60" s="116">
        <v>10</v>
      </c>
      <c r="BT60" s="2"/>
      <c r="BU60" s="3"/>
      <c r="BV60" s="3"/>
      <c r="BW60" s="3"/>
      <c r="BX60" s="3"/>
    </row>
    <row r="61" spans="1:76" ht="15">
      <c r="A61" s="64" t="s">
        <v>255</v>
      </c>
      <c r="B61" s="65"/>
      <c r="C61" s="65" t="s">
        <v>64</v>
      </c>
      <c r="D61" s="66">
        <v>162.04015008529896</v>
      </c>
      <c r="E61" s="68"/>
      <c r="F61" s="100" t="s">
        <v>923</v>
      </c>
      <c r="G61" s="65"/>
      <c r="H61" s="69" t="s">
        <v>255</v>
      </c>
      <c r="I61" s="70"/>
      <c r="J61" s="70"/>
      <c r="K61" s="69" t="s">
        <v>3373</v>
      </c>
      <c r="L61" s="73">
        <v>1</v>
      </c>
      <c r="M61" s="74">
        <v>1559.328125</v>
      </c>
      <c r="N61" s="74">
        <v>1927.6328125</v>
      </c>
      <c r="O61" s="75"/>
      <c r="P61" s="76"/>
      <c r="Q61" s="76"/>
      <c r="R61" s="86"/>
      <c r="S61" s="48">
        <v>0</v>
      </c>
      <c r="T61" s="48">
        <v>1</v>
      </c>
      <c r="U61" s="49">
        <v>0</v>
      </c>
      <c r="V61" s="49">
        <v>0.009346</v>
      </c>
      <c r="W61" s="49">
        <v>0</v>
      </c>
      <c r="X61" s="49">
        <v>0.500404</v>
      </c>
      <c r="Y61" s="49">
        <v>0</v>
      </c>
      <c r="Z61" s="49">
        <v>0</v>
      </c>
      <c r="AA61" s="71">
        <v>61</v>
      </c>
      <c r="AB61" s="71"/>
      <c r="AC61" s="72"/>
      <c r="AD61" s="78" t="s">
        <v>1914</v>
      </c>
      <c r="AE61" s="78">
        <v>814</v>
      </c>
      <c r="AF61" s="78">
        <v>150</v>
      </c>
      <c r="AG61" s="78">
        <v>1232</v>
      </c>
      <c r="AH61" s="78">
        <v>1248</v>
      </c>
      <c r="AI61" s="78"/>
      <c r="AJ61" s="78" t="s">
        <v>2199</v>
      </c>
      <c r="AK61" s="78"/>
      <c r="AL61" s="78"/>
      <c r="AM61" s="78"/>
      <c r="AN61" s="80">
        <v>43663.19480324074</v>
      </c>
      <c r="AO61" s="83" t="s">
        <v>2762</v>
      </c>
      <c r="AP61" s="78" t="b">
        <v>1</v>
      </c>
      <c r="AQ61" s="78" t="b">
        <v>0</v>
      </c>
      <c r="AR61" s="78" t="b">
        <v>0</v>
      </c>
      <c r="AS61" s="78"/>
      <c r="AT61" s="78">
        <v>0</v>
      </c>
      <c r="AU61" s="78"/>
      <c r="AV61" s="78" t="b">
        <v>0</v>
      </c>
      <c r="AW61" s="78" t="s">
        <v>3020</v>
      </c>
      <c r="AX61" s="83" t="s">
        <v>3079</v>
      </c>
      <c r="AY61" s="78" t="s">
        <v>66</v>
      </c>
      <c r="AZ61" s="78" t="str">
        <f>REPLACE(INDEX(GroupVertices[Group],MATCH(Vertices[[#This Row],[Vertex]],GroupVertices[Vertex],0)),1,1,"")</f>
        <v>2</v>
      </c>
      <c r="BA61" s="48"/>
      <c r="BB61" s="48"/>
      <c r="BC61" s="48"/>
      <c r="BD61" s="48"/>
      <c r="BE61" s="48" t="s">
        <v>746</v>
      </c>
      <c r="BF61" s="48" t="s">
        <v>746</v>
      </c>
      <c r="BG61" s="116" t="s">
        <v>4254</v>
      </c>
      <c r="BH61" s="116" t="s">
        <v>4254</v>
      </c>
      <c r="BI61" s="116" t="s">
        <v>4385</v>
      </c>
      <c r="BJ61" s="116" t="s">
        <v>4385</v>
      </c>
      <c r="BK61" s="116">
        <v>0</v>
      </c>
      <c r="BL61" s="120">
        <v>0</v>
      </c>
      <c r="BM61" s="116">
        <v>0</v>
      </c>
      <c r="BN61" s="120">
        <v>0</v>
      </c>
      <c r="BO61" s="116">
        <v>0</v>
      </c>
      <c r="BP61" s="120">
        <v>0</v>
      </c>
      <c r="BQ61" s="116">
        <v>13</v>
      </c>
      <c r="BR61" s="120">
        <v>100</v>
      </c>
      <c r="BS61" s="116">
        <v>13</v>
      </c>
      <c r="BT61" s="2"/>
      <c r="BU61" s="3"/>
      <c r="BV61" s="3"/>
      <c r="BW61" s="3"/>
      <c r="BX61" s="3"/>
    </row>
    <row r="62" spans="1:76" ht="15">
      <c r="A62" s="64" t="s">
        <v>469</v>
      </c>
      <c r="B62" s="65"/>
      <c r="C62" s="65" t="s">
        <v>64</v>
      </c>
      <c r="D62" s="66">
        <v>165.95317739853638</v>
      </c>
      <c r="E62" s="68"/>
      <c r="F62" s="100" t="s">
        <v>2973</v>
      </c>
      <c r="G62" s="65"/>
      <c r="H62" s="69" t="s">
        <v>469</v>
      </c>
      <c r="I62" s="70"/>
      <c r="J62" s="70"/>
      <c r="K62" s="69" t="s">
        <v>3374</v>
      </c>
      <c r="L62" s="73">
        <v>8426.858170606372</v>
      </c>
      <c r="M62" s="74">
        <v>1222.5560302734375</v>
      </c>
      <c r="N62" s="74">
        <v>2266.9599609375</v>
      </c>
      <c r="O62" s="75"/>
      <c r="P62" s="76"/>
      <c r="Q62" s="76"/>
      <c r="R62" s="86"/>
      <c r="S62" s="48">
        <v>6</v>
      </c>
      <c r="T62" s="48">
        <v>0</v>
      </c>
      <c r="U62" s="49">
        <v>820</v>
      </c>
      <c r="V62" s="49">
        <v>0.014286</v>
      </c>
      <c r="W62" s="49">
        <v>0</v>
      </c>
      <c r="X62" s="49">
        <v>2.473442</v>
      </c>
      <c r="Y62" s="49">
        <v>0</v>
      </c>
      <c r="Z62" s="49">
        <v>0</v>
      </c>
      <c r="AA62" s="71">
        <v>62</v>
      </c>
      <c r="AB62" s="71"/>
      <c r="AC62" s="72"/>
      <c r="AD62" s="78" t="s">
        <v>1915</v>
      </c>
      <c r="AE62" s="78">
        <v>261</v>
      </c>
      <c r="AF62" s="78">
        <v>14769</v>
      </c>
      <c r="AG62" s="78">
        <v>1588</v>
      </c>
      <c r="AH62" s="78">
        <v>710</v>
      </c>
      <c r="AI62" s="78"/>
      <c r="AJ62" s="78" t="s">
        <v>2200</v>
      </c>
      <c r="AK62" s="78"/>
      <c r="AL62" s="83" t="s">
        <v>2601</v>
      </c>
      <c r="AM62" s="78"/>
      <c r="AN62" s="80">
        <v>43116.63613425926</v>
      </c>
      <c r="AO62" s="83" t="s">
        <v>2763</v>
      </c>
      <c r="AP62" s="78" t="b">
        <v>0</v>
      </c>
      <c r="AQ62" s="78" t="b">
        <v>0</v>
      </c>
      <c r="AR62" s="78" t="b">
        <v>1</v>
      </c>
      <c r="AS62" s="78"/>
      <c r="AT62" s="78">
        <v>48</v>
      </c>
      <c r="AU62" s="83" t="s">
        <v>2938</v>
      </c>
      <c r="AV62" s="78" t="b">
        <v>0</v>
      </c>
      <c r="AW62" s="78" t="s">
        <v>3020</v>
      </c>
      <c r="AX62" s="83" t="s">
        <v>3080</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256</v>
      </c>
      <c r="B63" s="65"/>
      <c r="C63" s="65" t="s">
        <v>64</v>
      </c>
      <c r="D63" s="66">
        <v>162.00347967405924</v>
      </c>
      <c r="E63" s="68"/>
      <c r="F63" s="100" t="s">
        <v>2974</v>
      </c>
      <c r="G63" s="65"/>
      <c r="H63" s="69" t="s">
        <v>256</v>
      </c>
      <c r="I63" s="70"/>
      <c r="J63" s="70"/>
      <c r="K63" s="69" t="s">
        <v>3375</v>
      </c>
      <c r="L63" s="73">
        <v>1</v>
      </c>
      <c r="M63" s="74">
        <v>3090.6591796875</v>
      </c>
      <c r="N63" s="74">
        <v>6607.57470703125</v>
      </c>
      <c r="O63" s="75"/>
      <c r="P63" s="76"/>
      <c r="Q63" s="76"/>
      <c r="R63" s="86"/>
      <c r="S63" s="48">
        <v>1</v>
      </c>
      <c r="T63" s="48">
        <v>1</v>
      </c>
      <c r="U63" s="49">
        <v>0</v>
      </c>
      <c r="V63" s="49">
        <v>0</v>
      </c>
      <c r="W63" s="49">
        <v>0</v>
      </c>
      <c r="X63" s="49">
        <v>0.999998</v>
      </c>
      <c r="Y63" s="49">
        <v>0</v>
      </c>
      <c r="Z63" s="49" t="s">
        <v>3703</v>
      </c>
      <c r="AA63" s="71">
        <v>63</v>
      </c>
      <c r="AB63" s="71"/>
      <c r="AC63" s="72"/>
      <c r="AD63" s="78" t="s">
        <v>1916</v>
      </c>
      <c r="AE63" s="78">
        <v>65</v>
      </c>
      <c r="AF63" s="78">
        <v>13</v>
      </c>
      <c r="AG63" s="78">
        <v>28</v>
      </c>
      <c r="AH63" s="78">
        <v>65</v>
      </c>
      <c r="AI63" s="78"/>
      <c r="AJ63" s="78"/>
      <c r="AK63" s="78" t="s">
        <v>2440</v>
      </c>
      <c r="AL63" s="78"/>
      <c r="AM63" s="78"/>
      <c r="AN63" s="80">
        <v>40321.17899305555</v>
      </c>
      <c r="AO63" s="78"/>
      <c r="AP63" s="78" t="b">
        <v>0</v>
      </c>
      <c r="AQ63" s="78" t="b">
        <v>0</v>
      </c>
      <c r="AR63" s="78" t="b">
        <v>0</v>
      </c>
      <c r="AS63" s="78"/>
      <c r="AT63" s="78">
        <v>0</v>
      </c>
      <c r="AU63" s="83" t="s">
        <v>2946</v>
      </c>
      <c r="AV63" s="78" t="b">
        <v>0</v>
      </c>
      <c r="AW63" s="78" t="s">
        <v>3020</v>
      </c>
      <c r="AX63" s="83" t="s">
        <v>3081</v>
      </c>
      <c r="AY63" s="78" t="s">
        <v>66</v>
      </c>
      <c r="AZ63" s="78" t="str">
        <f>REPLACE(INDEX(GroupVertices[Group],MATCH(Vertices[[#This Row],[Vertex]],GroupVertices[Vertex],0)),1,1,"")</f>
        <v>3</v>
      </c>
      <c r="BA63" s="48" t="s">
        <v>675</v>
      </c>
      <c r="BB63" s="48" t="s">
        <v>675</v>
      </c>
      <c r="BC63" s="48" t="s">
        <v>722</v>
      </c>
      <c r="BD63" s="48" t="s">
        <v>722</v>
      </c>
      <c r="BE63" s="48" t="s">
        <v>764</v>
      </c>
      <c r="BF63" s="48" t="s">
        <v>764</v>
      </c>
      <c r="BG63" s="116" t="s">
        <v>4255</v>
      </c>
      <c r="BH63" s="116" t="s">
        <v>4255</v>
      </c>
      <c r="BI63" s="116" t="s">
        <v>4386</v>
      </c>
      <c r="BJ63" s="116" t="s">
        <v>4386</v>
      </c>
      <c r="BK63" s="116">
        <v>0</v>
      </c>
      <c r="BL63" s="120">
        <v>0</v>
      </c>
      <c r="BM63" s="116">
        <v>0</v>
      </c>
      <c r="BN63" s="120">
        <v>0</v>
      </c>
      <c r="BO63" s="116">
        <v>0</v>
      </c>
      <c r="BP63" s="120">
        <v>0</v>
      </c>
      <c r="BQ63" s="116">
        <v>9</v>
      </c>
      <c r="BR63" s="120">
        <v>100</v>
      </c>
      <c r="BS63" s="116">
        <v>9</v>
      </c>
      <c r="BT63" s="2"/>
      <c r="BU63" s="3"/>
      <c r="BV63" s="3"/>
      <c r="BW63" s="3"/>
      <c r="BX63" s="3"/>
    </row>
    <row r="64" spans="1:76" ht="15">
      <c r="A64" s="64" t="s">
        <v>257</v>
      </c>
      <c r="B64" s="65"/>
      <c r="C64" s="65" t="s">
        <v>64</v>
      </c>
      <c r="D64" s="66">
        <v>162.0364027440044</v>
      </c>
      <c r="E64" s="68"/>
      <c r="F64" s="100" t="s">
        <v>924</v>
      </c>
      <c r="G64" s="65"/>
      <c r="H64" s="69" t="s">
        <v>257</v>
      </c>
      <c r="I64" s="70"/>
      <c r="J64" s="70"/>
      <c r="K64" s="69" t="s">
        <v>3376</v>
      </c>
      <c r="L64" s="73">
        <v>16.413155190133608</v>
      </c>
      <c r="M64" s="74">
        <v>9507.2431640625</v>
      </c>
      <c r="N64" s="74">
        <v>8676.97265625</v>
      </c>
      <c r="O64" s="75"/>
      <c r="P64" s="76"/>
      <c r="Q64" s="76"/>
      <c r="R64" s="86"/>
      <c r="S64" s="48">
        <v>3</v>
      </c>
      <c r="T64" s="48">
        <v>5</v>
      </c>
      <c r="U64" s="49">
        <v>1.5</v>
      </c>
      <c r="V64" s="49">
        <v>0.166667</v>
      </c>
      <c r="W64" s="49">
        <v>0</v>
      </c>
      <c r="X64" s="49">
        <v>1.149121</v>
      </c>
      <c r="Y64" s="49">
        <v>0.43333333333333335</v>
      </c>
      <c r="Z64" s="49">
        <v>0.3333333333333333</v>
      </c>
      <c r="AA64" s="71">
        <v>64</v>
      </c>
      <c r="AB64" s="71"/>
      <c r="AC64" s="72"/>
      <c r="AD64" s="78" t="s">
        <v>1917</v>
      </c>
      <c r="AE64" s="78">
        <v>91</v>
      </c>
      <c r="AF64" s="78">
        <v>136</v>
      </c>
      <c r="AG64" s="78">
        <v>244</v>
      </c>
      <c r="AH64" s="78">
        <v>425</v>
      </c>
      <c r="AI64" s="78"/>
      <c r="AJ64" s="78" t="s">
        <v>2201</v>
      </c>
      <c r="AK64" s="78" t="s">
        <v>2441</v>
      </c>
      <c r="AL64" s="83" t="s">
        <v>2602</v>
      </c>
      <c r="AM64" s="78"/>
      <c r="AN64" s="80">
        <v>43538.40398148148</v>
      </c>
      <c r="AO64" s="83" t="s">
        <v>2764</v>
      </c>
      <c r="AP64" s="78" t="b">
        <v>1</v>
      </c>
      <c r="AQ64" s="78" t="b">
        <v>0</v>
      </c>
      <c r="AR64" s="78" t="b">
        <v>0</v>
      </c>
      <c r="AS64" s="78"/>
      <c r="AT64" s="78">
        <v>1</v>
      </c>
      <c r="AU64" s="78"/>
      <c r="AV64" s="78" t="b">
        <v>0</v>
      </c>
      <c r="AW64" s="78" t="s">
        <v>3020</v>
      </c>
      <c r="AX64" s="83" t="s">
        <v>3082</v>
      </c>
      <c r="AY64" s="78" t="s">
        <v>66</v>
      </c>
      <c r="AZ64" s="78" t="str">
        <f>REPLACE(INDEX(GroupVertices[Group],MATCH(Vertices[[#This Row],[Vertex]],GroupVertices[Vertex],0)),1,1,"")</f>
        <v>11</v>
      </c>
      <c r="BA64" s="48" t="s">
        <v>676</v>
      </c>
      <c r="BB64" s="48" t="s">
        <v>676</v>
      </c>
      <c r="BC64" s="48" t="s">
        <v>719</v>
      </c>
      <c r="BD64" s="48" t="s">
        <v>719</v>
      </c>
      <c r="BE64" s="48" t="s">
        <v>746</v>
      </c>
      <c r="BF64" s="48" t="s">
        <v>746</v>
      </c>
      <c r="BG64" s="116" t="s">
        <v>4256</v>
      </c>
      <c r="BH64" s="116" t="s">
        <v>4256</v>
      </c>
      <c r="BI64" s="116" t="s">
        <v>4065</v>
      </c>
      <c r="BJ64" s="116" t="s">
        <v>4065</v>
      </c>
      <c r="BK64" s="116">
        <v>2</v>
      </c>
      <c r="BL64" s="120">
        <v>12.5</v>
      </c>
      <c r="BM64" s="116">
        <v>0</v>
      </c>
      <c r="BN64" s="120">
        <v>0</v>
      </c>
      <c r="BO64" s="116">
        <v>0</v>
      </c>
      <c r="BP64" s="120">
        <v>0</v>
      </c>
      <c r="BQ64" s="116">
        <v>14</v>
      </c>
      <c r="BR64" s="120">
        <v>87.5</v>
      </c>
      <c r="BS64" s="116">
        <v>16</v>
      </c>
      <c r="BT64" s="2"/>
      <c r="BU64" s="3"/>
      <c r="BV64" s="3"/>
      <c r="BW64" s="3"/>
      <c r="BX64" s="3"/>
    </row>
    <row r="65" spans="1:76" ht="15">
      <c r="A65" s="64" t="s">
        <v>470</v>
      </c>
      <c r="B65" s="65"/>
      <c r="C65" s="65" t="s">
        <v>64</v>
      </c>
      <c r="D65" s="66">
        <v>162.1608680084312</v>
      </c>
      <c r="E65" s="68"/>
      <c r="F65" s="100" t="s">
        <v>2975</v>
      </c>
      <c r="G65" s="65"/>
      <c r="H65" s="69" t="s">
        <v>470</v>
      </c>
      <c r="I65" s="70"/>
      <c r="J65" s="70"/>
      <c r="K65" s="69" t="s">
        <v>3377</v>
      </c>
      <c r="L65" s="73">
        <v>1</v>
      </c>
      <c r="M65" s="74">
        <v>9804.087890625</v>
      </c>
      <c r="N65" s="74">
        <v>8081.544921875</v>
      </c>
      <c r="O65" s="75"/>
      <c r="P65" s="76"/>
      <c r="Q65" s="76"/>
      <c r="R65" s="86"/>
      <c r="S65" s="48">
        <v>4</v>
      </c>
      <c r="T65" s="48">
        <v>0</v>
      </c>
      <c r="U65" s="49">
        <v>0</v>
      </c>
      <c r="V65" s="49">
        <v>0.125</v>
      </c>
      <c r="W65" s="49">
        <v>0</v>
      </c>
      <c r="X65" s="49">
        <v>0.801168</v>
      </c>
      <c r="Y65" s="49">
        <v>0.75</v>
      </c>
      <c r="Z65" s="49">
        <v>0</v>
      </c>
      <c r="AA65" s="71">
        <v>65</v>
      </c>
      <c r="AB65" s="71"/>
      <c r="AC65" s="72"/>
      <c r="AD65" s="78" t="s">
        <v>1918</v>
      </c>
      <c r="AE65" s="78">
        <v>20</v>
      </c>
      <c r="AF65" s="78">
        <v>601</v>
      </c>
      <c r="AG65" s="78">
        <v>20689</v>
      </c>
      <c r="AH65" s="78">
        <v>1531</v>
      </c>
      <c r="AI65" s="78"/>
      <c r="AJ65" s="78" t="s">
        <v>2202</v>
      </c>
      <c r="AK65" s="78" t="s">
        <v>2442</v>
      </c>
      <c r="AL65" s="83" t="s">
        <v>2603</v>
      </c>
      <c r="AM65" s="78"/>
      <c r="AN65" s="80">
        <v>42093.76059027778</v>
      </c>
      <c r="AO65" s="83" t="s">
        <v>2765</v>
      </c>
      <c r="AP65" s="78" t="b">
        <v>1</v>
      </c>
      <c r="AQ65" s="78" t="b">
        <v>0</v>
      </c>
      <c r="AR65" s="78" t="b">
        <v>0</v>
      </c>
      <c r="AS65" s="78"/>
      <c r="AT65" s="78">
        <v>8</v>
      </c>
      <c r="AU65" s="83" t="s">
        <v>2938</v>
      </c>
      <c r="AV65" s="78" t="b">
        <v>0</v>
      </c>
      <c r="AW65" s="78" t="s">
        <v>3020</v>
      </c>
      <c r="AX65" s="83" t="s">
        <v>3083</v>
      </c>
      <c r="AY65" s="78" t="s">
        <v>65</v>
      </c>
      <c r="AZ65" s="78" t="str">
        <f>REPLACE(INDEX(GroupVertices[Group],MATCH(Vertices[[#This Row],[Vertex]],GroupVertices[Vertex],0)),1,1,"")</f>
        <v>11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258</v>
      </c>
      <c r="B66" s="65"/>
      <c r="C66" s="65" t="s">
        <v>64</v>
      </c>
      <c r="D66" s="66">
        <v>162.12874794019203</v>
      </c>
      <c r="E66" s="68"/>
      <c r="F66" s="100" t="s">
        <v>925</v>
      </c>
      <c r="G66" s="65"/>
      <c r="H66" s="69" t="s">
        <v>258</v>
      </c>
      <c r="I66" s="70"/>
      <c r="J66" s="70"/>
      <c r="K66" s="69" t="s">
        <v>3378</v>
      </c>
      <c r="L66" s="73">
        <v>16.413155190133608</v>
      </c>
      <c r="M66" s="74">
        <v>9259.1640625</v>
      </c>
      <c r="N66" s="74">
        <v>9174.9306640625</v>
      </c>
      <c r="O66" s="75"/>
      <c r="P66" s="76"/>
      <c r="Q66" s="76"/>
      <c r="R66" s="86"/>
      <c r="S66" s="48">
        <v>3</v>
      </c>
      <c r="T66" s="48">
        <v>5</v>
      </c>
      <c r="U66" s="49">
        <v>1.5</v>
      </c>
      <c r="V66" s="49">
        <v>0.166667</v>
      </c>
      <c r="W66" s="49">
        <v>0</v>
      </c>
      <c r="X66" s="49">
        <v>1.149121</v>
      </c>
      <c r="Y66" s="49">
        <v>0.43333333333333335</v>
      </c>
      <c r="Z66" s="49">
        <v>0.3333333333333333</v>
      </c>
      <c r="AA66" s="71">
        <v>66</v>
      </c>
      <c r="AB66" s="71"/>
      <c r="AC66" s="72"/>
      <c r="AD66" s="78" t="s">
        <v>1919</v>
      </c>
      <c r="AE66" s="78">
        <v>130</v>
      </c>
      <c r="AF66" s="78">
        <v>481</v>
      </c>
      <c r="AG66" s="78">
        <v>309</v>
      </c>
      <c r="AH66" s="78">
        <v>286</v>
      </c>
      <c r="AI66" s="78"/>
      <c r="AJ66" s="78" t="s">
        <v>2203</v>
      </c>
      <c r="AK66" s="78" t="s">
        <v>2443</v>
      </c>
      <c r="AL66" s="83" t="s">
        <v>2604</v>
      </c>
      <c r="AM66" s="78"/>
      <c r="AN66" s="80">
        <v>43396.671481481484</v>
      </c>
      <c r="AO66" s="83" t="s">
        <v>2766</v>
      </c>
      <c r="AP66" s="78" t="b">
        <v>1</v>
      </c>
      <c r="AQ66" s="78" t="b">
        <v>0</v>
      </c>
      <c r="AR66" s="78" t="b">
        <v>1</v>
      </c>
      <c r="AS66" s="78"/>
      <c r="AT66" s="78">
        <v>5</v>
      </c>
      <c r="AU66" s="78"/>
      <c r="AV66" s="78" t="b">
        <v>0</v>
      </c>
      <c r="AW66" s="78" t="s">
        <v>3020</v>
      </c>
      <c r="AX66" s="83" t="s">
        <v>3084</v>
      </c>
      <c r="AY66" s="78" t="s">
        <v>66</v>
      </c>
      <c r="AZ66" s="78" t="str">
        <f>REPLACE(INDEX(GroupVertices[Group],MATCH(Vertices[[#This Row],[Vertex]],GroupVertices[Vertex],0)),1,1,"")</f>
        <v>11</v>
      </c>
      <c r="BA66" s="48"/>
      <c r="BB66" s="48"/>
      <c r="BC66" s="48"/>
      <c r="BD66" s="48"/>
      <c r="BE66" s="48" t="s">
        <v>746</v>
      </c>
      <c r="BF66" s="48" t="s">
        <v>746</v>
      </c>
      <c r="BG66" s="116" t="s">
        <v>4257</v>
      </c>
      <c r="BH66" s="116" t="s">
        <v>4257</v>
      </c>
      <c r="BI66" s="116" t="s">
        <v>4387</v>
      </c>
      <c r="BJ66" s="116" t="s">
        <v>4387</v>
      </c>
      <c r="BK66" s="116">
        <v>2</v>
      </c>
      <c r="BL66" s="120">
        <v>10.526315789473685</v>
      </c>
      <c r="BM66" s="116">
        <v>0</v>
      </c>
      <c r="BN66" s="120">
        <v>0</v>
      </c>
      <c r="BO66" s="116">
        <v>0</v>
      </c>
      <c r="BP66" s="120">
        <v>0</v>
      </c>
      <c r="BQ66" s="116">
        <v>17</v>
      </c>
      <c r="BR66" s="120">
        <v>89.47368421052632</v>
      </c>
      <c r="BS66" s="116">
        <v>19</v>
      </c>
      <c r="BT66" s="2"/>
      <c r="BU66" s="3"/>
      <c r="BV66" s="3"/>
      <c r="BW66" s="3"/>
      <c r="BX66" s="3"/>
    </row>
    <row r="67" spans="1:76" ht="15">
      <c r="A67" s="64" t="s">
        <v>259</v>
      </c>
      <c r="B67" s="65"/>
      <c r="C67" s="65" t="s">
        <v>64</v>
      </c>
      <c r="D67" s="66">
        <v>162.15203498966542</v>
      </c>
      <c r="E67" s="68"/>
      <c r="F67" s="100" t="s">
        <v>926</v>
      </c>
      <c r="G67" s="65"/>
      <c r="H67" s="69" t="s">
        <v>259</v>
      </c>
      <c r="I67" s="70"/>
      <c r="J67" s="70"/>
      <c r="K67" s="69" t="s">
        <v>3379</v>
      </c>
      <c r="L67" s="73">
        <v>16.413155190133608</v>
      </c>
      <c r="M67" s="74">
        <v>9781.24609375</v>
      </c>
      <c r="N67" s="74">
        <v>8951.919921875</v>
      </c>
      <c r="O67" s="75"/>
      <c r="P67" s="76"/>
      <c r="Q67" s="76"/>
      <c r="R67" s="86"/>
      <c r="S67" s="48">
        <v>3</v>
      </c>
      <c r="T67" s="48">
        <v>5</v>
      </c>
      <c r="U67" s="49">
        <v>1.5</v>
      </c>
      <c r="V67" s="49">
        <v>0.166667</v>
      </c>
      <c r="W67" s="49">
        <v>0</v>
      </c>
      <c r="X67" s="49">
        <v>1.149121</v>
      </c>
      <c r="Y67" s="49">
        <v>0.43333333333333335</v>
      </c>
      <c r="Z67" s="49">
        <v>0.3333333333333333</v>
      </c>
      <c r="AA67" s="71">
        <v>67</v>
      </c>
      <c r="AB67" s="71"/>
      <c r="AC67" s="72"/>
      <c r="AD67" s="78" t="s">
        <v>1920</v>
      </c>
      <c r="AE67" s="78">
        <v>109</v>
      </c>
      <c r="AF67" s="78">
        <v>568</v>
      </c>
      <c r="AG67" s="78">
        <v>1056</v>
      </c>
      <c r="AH67" s="78">
        <v>203</v>
      </c>
      <c r="AI67" s="78"/>
      <c r="AJ67" s="78"/>
      <c r="AK67" s="78" t="s">
        <v>2444</v>
      </c>
      <c r="AL67" s="83" t="s">
        <v>2605</v>
      </c>
      <c r="AM67" s="78"/>
      <c r="AN67" s="80">
        <v>43171.470555555556</v>
      </c>
      <c r="AO67" s="83" t="s">
        <v>2767</v>
      </c>
      <c r="AP67" s="78" t="b">
        <v>1</v>
      </c>
      <c r="AQ67" s="78" t="b">
        <v>0</v>
      </c>
      <c r="AR67" s="78" t="b">
        <v>1</v>
      </c>
      <c r="AS67" s="78"/>
      <c r="AT67" s="78">
        <v>7</v>
      </c>
      <c r="AU67" s="78"/>
      <c r="AV67" s="78" t="b">
        <v>0</v>
      </c>
      <c r="AW67" s="78" t="s">
        <v>3020</v>
      </c>
      <c r="AX67" s="83" t="s">
        <v>3085</v>
      </c>
      <c r="AY67" s="78" t="s">
        <v>66</v>
      </c>
      <c r="AZ67" s="78" t="str">
        <f>REPLACE(INDEX(GroupVertices[Group],MATCH(Vertices[[#This Row],[Vertex]],GroupVertices[Vertex],0)),1,1,"")</f>
        <v>11</v>
      </c>
      <c r="BA67" s="48"/>
      <c r="BB67" s="48"/>
      <c r="BC67" s="48"/>
      <c r="BD67" s="48"/>
      <c r="BE67" s="48" t="s">
        <v>746</v>
      </c>
      <c r="BF67" s="48" t="s">
        <v>746</v>
      </c>
      <c r="BG67" s="116" t="s">
        <v>4257</v>
      </c>
      <c r="BH67" s="116" t="s">
        <v>4257</v>
      </c>
      <c r="BI67" s="116" t="s">
        <v>4387</v>
      </c>
      <c r="BJ67" s="116" t="s">
        <v>4387</v>
      </c>
      <c r="BK67" s="116">
        <v>2</v>
      </c>
      <c r="BL67" s="120">
        <v>10.526315789473685</v>
      </c>
      <c r="BM67" s="116">
        <v>0</v>
      </c>
      <c r="BN67" s="120">
        <v>0</v>
      </c>
      <c r="BO67" s="116">
        <v>0</v>
      </c>
      <c r="BP67" s="120">
        <v>0</v>
      </c>
      <c r="BQ67" s="116">
        <v>17</v>
      </c>
      <c r="BR67" s="120">
        <v>89.47368421052632</v>
      </c>
      <c r="BS67" s="116">
        <v>19</v>
      </c>
      <c r="BT67" s="2"/>
      <c r="BU67" s="3"/>
      <c r="BV67" s="3"/>
      <c r="BW67" s="3"/>
      <c r="BX67" s="3"/>
    </row>
    <row r="68" spans="1:76" ht="15">
      <c r="A68" s="64" t="s">
        <v>260</v>
      </c>
      <c r="B68" s="65"/>
      <c r="C68" s="65" t="s">
        <v>64</v>
      </c>
      <c r="D68" s="66">
        <v>162.05995746071312</v>
      </c>
      <c r="E68" s="68"/>
      <c r="F68" s="100" t="s">
        <v>927</v>
      </c>
      <c r="G68" s="65"/>
      <c r="H68" s="69" t="s">
        <v>260</v>
      </c>
      <c r="I68" s="70"/>
      <c r="J68" s="70"/>
      <c r="K68" s="69" t="s">
        <v>3380</v>
      </c>
      <c r="L68" s="73">
        <v>16.413155190133608</v>
      </c>
      <c r="M68" s="74">
        <v>9235.6826171875</v>
      </c>
      <c r="N68" s="74">
        <v>8397.4228515625</v>
      </c>
      <c r="O68" s="75"/>
      <c r="P68" s="76"/>
      <c r="Q68" s="76"/>
      <c r="R68" s="86"/>
      <c r="S68" s="48">
        <v>0</v>
      </c>
      <c r="T68" s="48">
        <v>6</v>
      </c>
      <c r="U68" s="49">
        <v>1.5</v>
      </c>
      <c r="V68" s="49">
        <v>0.166667</v>
      </c>
      <c r="W68" s="49">
        <v>0</v>
      </c>
      <c r="X68" s="49">
        <v>1.149121</v>
      </c>
      <c r="Y68" s="49">
        <v>0.5</v>
      </c>
      <c r="Z68" s="49">
        <v>0</v>
      </c>
      <c r="AA68" s="71">
        <v>68</v>
      </c>
      <c r="AB68" s="71"/>
      <c r="AC68" s="72"/>
      <c r="AD68" s="78" t="s">
        <v>1921</v>
      </c>
      <c r="AE68" s="78">
        <v>79</v>
      </c>
      <c r="AF68" s="78">
        <v>224</v>
      </c>
      <c r="AG68" s="78">
        <v>104</v>
      </c>
      <c r="AH68" s="78">
        <v>57</v>
      </c>
      <c r="AI68" s="78"/>
      <c r="AJ68" s="78" t="s">
        <v>2204</v>
      </c>
      <c r="AK68" s="78" t="s">
        <v>2445</v>
      </c>
      <c r="AL68" s="83" t="s">
        <v>2606</v>
      </c>
      <c r="AM68" s="78"/>
      <c r="AN68" s="80">
        <v>43024.57545138889</v>
      </c>
      <c r="AO68" s="78"/>
      <c r="AP68" s="78" t="b">
        <v>1</v>
      </c>
      <c r="AQ68" s="78" t="b">
        <v>0</v>
      </c>
      <c r="AR68" s="78" t="b">
        <v>0</v>
      </c>
      <c r="AS68" s="78"/>
      <c r="AT68" s="78">
        <v>9</v>
      </c>
      <c r="AU68" s="78"/>
      <c r="AV68" s="78" t="b">
        <v>0</v>
      </c>
      <c r="AW68" s="78" t="s">
        <v>3020</v>
      </c>
      <c r="AX68" s="83" t="s">
        <v>3086</v>
      </c>
      <c r="AY68" s="78" t="s">
        <v>66</v>
      </c>
      <c r="AZ68" s="78" t="str">
        <f>REPLACE(INDEX(GroupVertices[Group],MATCH(Vertices[[#This Row],[Vertex]],GroupVertices[Vertex],0)),1,1,"")</f>
        <v>11</v>
      </c>
      <c r="BA68" s="48"/>
      <c r="BB68" s="48"/>
      <c r="BC68" s="48"/>
      <c r="BD68" s="48"/>
      <c r="BE68" s="48" t="s">
        <v>746</v>
      </c>
      <c r="BF68" s="48" t="s">
        <v>746</v>
      </c>
      <c r="BG68" s="116" t="s">
        <v>4257</v>
      </c>
      <c r="BH68" s="116" t="s">
        <v>4257</v>
      </c>
      <c r="BI68" s="116" t="s">
        <v>4387</v>
      </c>
      <c r="BJ68" s="116" t="s">
        <v>4387</v>
      </c>
      <c r="BK68" s="116">
        <v>2</v>
      </c>
      <c r="BL68" s="120">
        <v>10.526315789473685</v>
      </c>
      <c r="BM68" s="116">
        <v>0</v>
      </c>
      <c r="BN68" s="120">
        <v>0</v>
      </c>
      <c r="BO68" s="116">
        <v>0</v>
      </c>
      <c r="BP68" s="120">
        <v>0</v>
      </c>
      <c r="BQ68" s="116">
        <v>17</v>
      </c>
      <c r="BR68" s="120">
        <v>89.47368421052632</v>
      </c>
      <c r="BS68" s="116">
        <v>19</v>
      </c>
      <c r="BT68" s="2"/>
      <c r="BU68" s="3"/>
      <c r="BV68" s="3"/>
      <c r="BW68" s="3"/>
      <c r="BX68" s="3"/>
    </row>
    <row r="69" spans="1:76" ht="15">
      <c r="A69" s="64" t="s">
        <v>471</v>
      </c>
      <c r="B69" s="65"/>
      <c r="C69" s="65" t="s">
        <v>64</v>
      </c>
      <c r="D69" s="66">
        <v>162.544435156654</v>
      </c>
      <c r="E69" s="68"/>
      <c r="F69" s="100" t="s">
        <v>2976</v>
      </c>
      <c r="G69" s="65"/>
      <c r="H69" s="69" t="s">
        <v>471</v>
      </c>
      <c r="I69" s="70"/>
      <c r="J69" s="70"/>
      <c r="K69" s="69" t="s">
        <v>3381</v>
      </c>
      <c r="L69" s="73">
        <v>1</v>
      </c>
      <c r="M69" s="74">
        <v>8823.029296875</v>
      </c>
      <c r="N69" s="74">
        <v>8815.6357421875</v>
      </c>
      <c r="O69" s="75"/>
      <c r="P69" s="76"/>
      <c r="Q69" s="76"/>
      <c r="R69" s="86"/>
      <c r="S69" s="48">
        <v>4</v>
      </c>
      <c r="T69" s="48">
        <v>0</v>
      </c>
      <c r="U69" s="49">
        <v>0</v>
      </c>
      <c r="V69" s="49">
        <v>0.125</v>
      </c>
      <c r="W69" s="49">
        <v>0</v>
      </c>
      <c r="X69" s="49">
        <v>0.801168</v>
      </c>
      <c r="Y69" s="49">
        <v>0.75</v>
      </c>
      <c r="Z69" s="49">
        <v>0</v>
      </c>
      <c r="AA69" s="71">
        <v>69</v>
      </c>
      <c r="AB69" s="71"/>
      <c r="AC69" s="72"/>
      <c r="AD69" s="78" t="s">
        <v>1922</v>
      </c>
      <c r="AE69" s="78">
        <v>1006</v>
      </c>
      <c r="AF69" s="78">
        <v>2034</v>
      </c>
      <c r="AG69" s="78">
        <v>1683</v>
      </c>
      <c r="AH69" s="78">
        <v>1812</v>
      </c>
      <c r="AI69" s="78"/>
      <c r="AJ69" s="78" t="s">
        <v>2205</v>
      </c>
      <c r="AK69" s="78" t="s">
        <v>2446</v>
      </c>
      <c r="AL69" s="78"/>
      <c r="AM69" s="78"/>
      <c r="AN69" s="80">
        <v>41125.391909722224</v>
      </c>
      <c r="AO69" s="83" t="s">
        <v>2768</v>
      </c>
      <c r="AP69" s="78" t="b">
        <v>1</v>
      </c>
      <c r="AQ69" s="78" t="b">
        <v>0</v>
      </c>
      <c r="AR69" s="78" t="b">
        <v>1</v>
      </c>
      <c r="AS69" s="78"/>
      <c r="AT69" s="78">
        <v>49</v>
      </c>
      <c r="AU69" s="83" t="s">
        <v>2938</v>
      </c>
      <c r="AV69" s="78" t="b">
        <v>0</v>
      </c>
      <c r="AW69" s="78" t="s">
        <v>3020</v>
      </c>
      <c r="AX69" s="83" t="s">
        <v>3087</v>
      </c>
      <c r="AY69" s="78" t="s">
        <v>65</v>
      </c>
      <c r="AZ69" s="78" t="str">
        <f>REPLACE(INDEX(GroupVertices[Group],MATCH(Vertices[[#This Row],[Vertex]],GroupVertices[Vertex],0)),1,1,"")</f>
        <v>11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472</v>
      </c>
      <c r="B70" s="65"/>
      <c r="C70" s="65" t="s">
        <v>64</v>
      </c>
      <c r="D70" s="66">
        <v>162.05621011941855</v>
      </c>
      <c r="E70" s="68"/>
      <c r="F70" s="100" t="s">
        <v>2977</v>
      </c>
      <c r="G70" s="65"/>
      <c r="H70" s="69" t="s">
        <v>472</v>
      </c>
      <c r="I70" s="70"/>
      <c r="J70" s="70"/>
      <c r="K70" s="69" t="s">
        <v>3382</v>
      </c>
      <c r="L70" s="73">
        <v>1</v>
      </c>
      <c r="M70" s="74">
        <v>9637.8212890625</v>
      </c>
      <c r="N70" s="74">
        <v>9646.09375</v>
      </c>
      <c r="O70" s="75"/>
      <c r="P70" s="76"/>
      <c r="Q70" s="76"/>
      <c r="R70" s="86"/>
      <c r="S70" s="48">
        <v>4</v>
      </c>
      <c r="T70" s="48">
        <v>0</v>
      </c>
      <c r="U70" s="49">
        <v>0</v>
      </c>
      <c r="V70" s="49">
        <v>0.125</v>
      </c>
      <c r="W70" s="49">
        <v>0</v>
      </c>
      <c r="X70" s="49">
        <v>0.801168</v>
      </c>
      <c r="Y70" s="49">
        <v>0.75</v>
      </c>
      <c r="Z70" s="49">
        <v>0</v>
      </c>
      <c r="AA70" s="71">
        <v>70</v>
      </c>
      <c r="AB70" s="71"/>
      <c r="AC70" s="72"/>
      <c r="AD70" s="78" t="s">
        <v>1923</v>
      </c>
      <c r="AE70" s="78">
        <v>72</v>
      </c>
      <c r="AF70" s="78">
        <v>210</v>
      </c>
      <c r="AG70" s="78">
        <v>92</v>
      </c>
      <c r="AH70" s="78">
        <v>51</v>
      </c>
      <c r="AI70" s="78"/>
      <c r="AJ70" s="78" t="s">
        <v>2206</v>
      </c>
      <c r="AK70" s="78" t="s">
        <v>2445</v>
      </c>
      <c r="AL70" s="83" t="s">
        <v>2607</v>
      </c>
      <c r="AM70" s="78"/>
      <c r="AN70" s="80">
        <v>43349.39732638889</v>
      </c>
      <c r="AO70" s="83" t="s">
        <v>2769</v>
      </c>
      <c r="AP70" s="78" t="b">
        <v>1</v>
      </c>
      <c r="AQ70" s="78" t="b">
        <v>0</v>
      </c>
      <c r="AR70" s="78" t="b">
        <v>0</v>
      </c>
      <c r="AS70" s="78"/>
      <c r="AT70" s="78">
        <v>8</v>
      </c>
      <c r="AU70" s="78"/>
      <c r="AV70" s="78" t="b">
        <v>0</v>
      </c>
      <c r="AW70" s="78" t="s">
        <v>3020</v>
      </c>
      <c r="AX70" s="83" t="s">
        <v>3088</v>
      </c>
      <c r="AY70" s="78" t="s">
        <v>65</v>
      </c>
      <c r="AZ70" s="78" t="str">
        <f>REPLACE(INDEX(GroupVertices[Group],MATCH(Vertices[[#This Row],[Vertex]],GroupVertices[Vertex],0)),1,1,"")</f>
        <v>11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261</v>
      </c>
      <c r="B71" s="65"/>
      <c r="C71" s="65" t="s">
        <v>64</v>
      </c>
      <c r="D71" s="66">
        <v>162.15899433778392</v>
      </c>
      <c r="E71" s="68"/>
      <c r="F71" s="100" t="s">
        <v>928</v>
      </c>
      <c r="G71" s="65"/>
      <c r="H71" s="69" t="s">
        <v>261</v>
      </c>
      <c r="I71" s="70"/>
      <c r="J71" s="70"/>
      <c r="K71" s="69" t="s">
        <v>3383</v>
      </c>
      <c r="L71" s="73">
        <v>1</v>
      </c>
      <c r="M71" s="74">
        <v>3466.18994140625</v>
      </c>
      <c r="N71" s="74">
        <v>6607.57470703125</v>
      </c>
      <c r="O71" s="75"/>
      <c r="P71" s="76"/>
      <c r="Q71" s="76"/>
      <c r="R71" s="86"/>
      <c r="S71" s="48">
        <v>1</v>
      </c>
      <c r="T71" s="48">
        <v>1</v>
      </c>
      <c r="U71" s="49">
        <v>0</v>
      </c>
      <c r="V71" s="49">
        <v>0</v>
      </c>
      <c r="W71" s="49">
        <v>0</v>
      </c>
      <c r="X71" s="49">
        <v>0.999998</v>
      </c>
      <c r="Y71" s="49">
        <v>0</v>
      </c>
      <c r="Z71" s="49" t="s">
        <v>3703</v>
      </c>
      <c r="AA71" s="71">
        <v>71</v>
      </c>
      <c r="AB71" s="71"/>
      <c r="AC71" s="72"/>
      <c r="AD71" s="78" t="s">
        <v>1924</v>
      </c>
      <c r="AE71" s="78">
        <v>224</v>
      </c>
      <c r="AF71" s="78">
        <v>594</v>
      </c>
      <c r="AG71" s="78">
        <v>1057</v>
      </c>
      <c r="AH71" s="78">
        <v>352</v>
      </c>
      <c r="AI71" s="78"/>
      <c r="AJ71" s="78" t="s">
        <v>2207</v>
      </c>
      <c r="AK71" s="78" t="s">
        <v>2447</v>
      </c>
      <c r="AL71" s="83" t="s">
        <v>2608</v>
      </c>
      <c r="AM71" s="78"/>
      <c r="AN71" s="80">
        <v>41002.539988425924</v>
      </c>
      <c r="AO71" s="83" t="s">
        <v>2770</v>
      </c>
      <c r="AP71" s="78" t="b">
        <v>0</v>
      </c>
      <c r="AQ71" s="78" t="b">
        <v>0</v>
      </c>
      <c r="AR71" s="78" t="b">
        <v>1</v>
      </c>
      <c r="AS71" s="78"/>
      <c r="AT71" s="78">
        <v>43</v>
      </c>
      <c r="AU71" s="83" t="s">
        <v>2946</v>
      </c>
      <c r="AV71" s="78" t="b">
        <v>0</v>
      </c>
      <c r="AW71" s="78" t="s">
        <v>3020</v>
      </c>
      <c r="AX71" s="83" t="s">
        <v>3089</v>
      </c>
      <c r="AY71" s="78" t="s">
        <v>66</v>
      </c>
      <c r="AZ71" s="78" t="str">
        <f>REPLACE(INDEX(GroupVertices[Group],MATCH(Vertices[[#This Row],[Vertex]],GroupVertices[Vertex],0)),1,1,"")</f>
        <v>3</v>
      </c>
      <c r="BA71" s="48" t="s">
        <v>677</v>
      </c>
      <c r="BB71" s="48" t="s">
        <v>677</v>
      </c>
      <c r="BC71" s="48" t="s">
        <v>719</v>
      </c>
      <c r="BD71" s="48" t="s">
        <v>719</v>
      </c>
      <c r="BE71" s="48" t="s">
        <v>765</v>
      </c>
      <c r="BF71" s="48" t="s">
        <v>765</v>
      </c>
      <c r="BG71" s="116" t="s">
        <v>4258</v>
      </c>
      <c r="BH71" s="116" t="s">
        <v>4258</v>
      </c>
      <c r="BI71" s="116" t="s">
        <v>4388</v>
      </c>
      <c r="BJ71" s="116" t="s">
        <v>4388</v>
      </c>
      <c r="BK71" s="116">
        <v>0</v>
      </c>
      <c r="BL71" s="120">
        <v>0</v>
      </c>
      <c r="BM71" s="116">
        <v>0</v>
      </c>
      <c r="BN71" s="120">
        <v>0</v>
      </c>
      <c r="BO71" s="116">
        <v>0</v>
      </c>
      <c r="BP71" s="120">
        <v>0</v>
      </c>
      <c r="BQ71" s="116">
        <v>3</v>
      </c>
      <c r="BR71" s="120">
        <v>100</v>
      </c>
      <c r="BS71" s="116">
        <v>3</v>
      </c>
      <c r="BT71" s="2"/>
      <c r="BU71" s="3"/>
      <c r="BV71" s="3"/>
      <c r="BW71" s="3"/>
      <c r="BX71" s="3"/>
    </row>
    <row r="72" spans="1:76" ht="15">
      <c r="A72" s="64" t="s">
        <v>262</v>
      </c>
      <c r="B72" s="65"/>
      <c r="C72" s="65" t="s">
        <v>64</v>
      </c>
      <c r="D72" s="66">
        <v>162.0112420238837</v>
      </c>
      <c r="E72" s="68"/>
      <c r="F72" s="100" t="s">
        <v>929</v>
      </c>
      <c r="G72" s="65"/>
      <c r="H72" s="69" t="s">
        <v>262</v>
      </c>
      <c r="I72" s="70"/>
      <c r="J72" s="70"/>
      <c r="K72" s="69" t="s">
        <v>3384</v>
      </c>
      <c r="L72" s="73">
        <v>1</v>
      </c>
      <c r="M72" s="74">
        <v>4405.017578125</v>
      </c>
      <c r="N72" s="74">
        <v>4306.72314453125</v>
      </c>
      <c r="O72" s="75"/>
      <c r="P72" s="76"/>
      <c r="Q72" s="76"/>
      <c r="R72" s="86"/>
      <c r="S72" s="48">
        <v>0</v>
      </c>
      <c r="T72" s="48">
        <v>1</v>
      </c>
      <c r="U72" s="49">
        <v>0</v>
      </c>
      <c r="V72" s="49">
        <v>0.02</v>
      </c>
      <c r="W72" s="49">
        <v>0</v>
      </c>
      <c r="X72" s="49">
        <v>0.426189</v>
      </c>
      <c r="Y72" s="49">
        <v>0</v>
      </c>
      <c r="Z72" s="49">
        <v>0</v>
      </c>
      <c r="AA72" s="71">
        <v>72</v>
      </c>
      <c r="AB72" s="71"/>
      <c r="AC72" s="72"/>
      <c r="AD72" s="78" t="s">
        <v>1925</v>
      </c>
      <c r="AE72" s="78">
        <v>418</v>
      </c>
      <c r="AF72" s="78">
        <v>42</v>
      </c>
      <c r="AG72" s="78">
        <v>285</v>
      </c>
      <c r="AH72" s="78">
        <v>301</v>
      </c>
      <c r="AI72" s="78"/>
      <c r="AJ72" s="78" t="s">
        <v>2208</v>
      </c>
      <c r="AK72" s="78" t="s">
        <v>2406</v>
      </c>
      <c r="AL72" s="78"/>
      <c r="AM72" s="78"/>
      <c r="AN72" s="80">
        <v>40430.28273148148</v>
      </c>
      <c r="AO72" s="78"/>
      <c r="AP72" s="78" t="b">
        <v>0</v>
      </c>
      <c r="AQ72" s="78" t="b">
        <v>0</v>
      </c>
      <c r="AR72" s="78" t="b">
        <v>1</v>
      </c>
      <c r="AS72" s="78"/>
      <c r="AT72" s="78">
        <v>0</v>
      </c>
      <c r="AU72" s="83" t="s">
        <v>2938</v>
      </c>
      <c r="AV72" s="78" t="b">
        <v>0</v>
      </c>
      <c r="AW72" s="78" t="s">
        <v>3020</v>
      </c>
      <c r="AX72" s="83" t="s">
        <v>3090</v>
      </c>
      <c r="AY72" s="78" t="s">
        <v>66</v>
      </c>
      <c r="AZ72" s="78" t="str">
        <f>REPLACE(INDEX(GroupVertices[Group],MATCH(Vertices[[#This Row],[Vertex]],GroupVertices[Vertex],0)),1,1,"")</f>
        <v>4</v>
      </c>
      <c r="BA72" s="48"/>
      <c r="BB72" s="48"/>
      <c r="BC72" s="48"/>
      <c r="BD72" s="48"/>
      <c r="BE72" s="48" t="s">
        <v>746</v>
      </c>
      <c r="BF72" s="48" t="s">
        <v>746</v>
      </c>
      <c r="BG72" s="116" t="s">
        <v>4259</v>
      </c>
      <c r="BH72" s="116" t="s">
        <v>4259</v>
      </c>
      <c r="BI72" s="116" t="s">
        <v>4389</v>
      </c>
      <c r="BJ72" s="116" t="s">
        <v>4389</v>
      </c>
      <c r="BK72" s="116">
        <v>4</v>
      </c>
      <c r="BL72" s="120">
        <v>23.529411764705884</v>
      </c>
      <c r="BM72" s="116">
        <v>0</v>
      </c>
      <c r="BN72" s="120">
        <v>0</v>
      </c>
      <c r="BO72" s="116">
        <v>0</v>
      </c>
      <c r="BP72" s="120">
        <v>0</v>
      </c>
      <c r="BQ72" s="116">
        <v>13</v>
      </c>
      <c r="BR72" s="120">
        <v>76.47058823529412</v>
      </c>
      <c r="BS72" s="116">
        <v>17</v>
      </c>
      <c r="BT72" s="2"/>
      <c r="BU72" s="3"/>
      <c r="BV72" s="3"/>
      <c r="BW72" s="3"/>
      <c r="BX72" s="3"/>
    </row>
    <row r="73" spans="1:76" ht="15">
      <c r="A73" s="64" t="s">
        <v>263</v>
      </c>
      <c r="B73" s="65"/>
      <c r="C73" s="65" t="s">
        <v>64</v>
      </c>
      <c r="D73" s="66">
        <v>162.0173983702962</v>
      </c>
      <c r="E73" s="68"/>
      <c r="F73" s="100" t="s">
        <v>930</v>
      </c>
      <c r="G73" s="65"/>
      <c r="H73" s="69" t="s">
        <v>263</v>
      </c>
      <c r="I73" s="70"/>
      <c r="J73" s="70"/>
      <c r="K73" s="69" t="s">
        <v>3385</v>
      </c>
      <c r="L73" s="73">
        <v>1</v>
      </c>
      <c r="M73" s="74">
        <v>3841.720947265625</v>
      </c>
      <c r="N73" s="74">
        <v>6607.57470703125</v>
      </c>
      <c r="O73" s="75"/>
      <c r="P73" s="76"/>
      <c r="Q73" s="76"/>
      <c r="R73" s="86"/>
      <c r="S73" s="48">
        <v>1</v>
      </c>
      <c r="T73" s="48">
        <v>1</v>
      </c>
      <c r="U73" s="49">
        <v>0</v>
      </c>
      <c r="V73" s="49">
        <v>0</v>
      </c>
      <c r="W73" s="49">
        <v>0</v>
      </c>
      <c r="X73" s="49">
        <v>0.999998</v>
      </c>
      <c r="Y73" s="49">
        <v>0</v>
      </c>
      <c r="Z73" s="49" t="s">
        <v>3703</v>
      </c>
      <c r="AA73" s="71">
        <v>73</v>
      </c>
      <c r="AB73" s="71"/>
      <c r="AC73" s="72"/>
      <c r="AD73" s="78" t="s">
        <v>1926</v>
      </c>
      <c r="AE73" s="78">
        <v>382</v>
      </c>
      <c r="AF73" s="78">
        <v>65</v>
      </c>
      <c r="AG73" s="78">
        <v>1710</v>
      </c>
      <c r="AH73" s="78">
        <v>600</v>
      </c>
      <c r="AI73" s="78"/>
      <c r="AJ73" s="78" t="s">
        <v>2209</v>
      </c>
      <c r="AK73" s="78" t="s">
        <v>2448</v>
      </c>
      <c r="AL73" s="83" t="s">
        <v>2609</v>
      </c>
      <c r="AM73" s="78"/>
      <c r="AN73" s="80">
        <v>43119.99763888889</v>
      </c>
      <c r="AO73" s="83" t="s">
        <v>2771</v>
      </c>
      <c r="AP73" s="78" t="b">
        <v>1</v>
      </c>
      <c r="AQ73" s="78" t="b">
        <v>0</v>
      </c>
      <c r="AR73" s="78" t="b">
        <v>0</v>
      </c>
      <c r="AS73" s="78"/>
      <c r="AT73" s="78">
        <v>1</v>
      </c>
      <c r="AU73" s="78"/>
      <c r="AV73" s="78" t="b">
        <v>0</v>
      </c>
      <c r="AW73" s="78" t="s">
        <v>3020</v>
      </c>
      <c r="AX73" s="83" t="s">
        <v>3091</v>
      </c>
      <c r="AY73" s="78" t="s">
        <v>66</v>
      </c>
      <c r="AZ73" s="78" t="str">
        <f>REPLACE(INDEX(GroupVertices[Group],MATCH(Vertices[[#This Row],[Vertex]],GroupVertices[Vertex],0)),1,1,"")</f>
        <v>3</v>
      </c>
      <c r="BA73" s="48" t="s">
        <v>678</v>
      </c>
      <c r="BB73" s="48" t="s">
        <v>678</v>
      </c>
      <c r="BC73" s="48" t="s">
        <v>723</v>
      </c>
      <c r="BD73" s="48" t="s">
        <v>723</v>
      </c>
      <c r="BE73" s="48" t="s">
        <v>746</v>
      </c>
      <c r="BF73" s="48" t="s">
        <v>746</v>
      </c>
      <c r="BG73" s="116" t="s">
        <v>4260</v>
      </c>
      <c r="BH73" s="116" t="s">
        <v>4260</v>
      </c>
      <c r="BI73" s="116" t="s">
        <v>4390</v>
      </c>
      <c r="BJ73" s="116" t="s">
        <v>4390</v>
      </c>
      <c r="BK73" s="116">
        <v>1</v>
      </c>
      <c r="BL73" s="120">
        <v>6.666666666666667</v>
      </c>
      <c r="BM73" s="116">
        <v>0</v>
      </c>
      <c r="BN73" s="120">
        <v>0</v>
      </c>
      <c r="BO73" s="116">
        <v>0</v>
      </c>
      <c r="BP73" s="120">
        <v>0</v>
      </c>
      <c r="BQ73" s="116">
        <v>14</v>
      </c>
      <c r="BR73" s="120">
        <v>93.33333333333333</v>
      </c>
      <c r="BS73" s="116">
        <v>15</v>
      </c>
      <c r="BT73" s="2"/>
      <c r="BU73" s="3"/>
      <c r="BV73" s="3"/>
      <c r="BW73" s="3"/>
      <c r="BX73" s="3"/>
    </row>
    <row r="74" spans="1:76" ht="15">
      <c r="A74" s="64" t="s">
        <v>264</v>
      </c>
      <c r="B74" s="65"/>
      <c r="C74" s="65" t="s">
        <v>64</v>
      </c>
      <c r="D74" s="66">
        <v>162.24652152373565</v>
      </c>
      <c r="E74" s="68"/>
      <c r="F74" s="100" t="s">
        <v>2978</v>
      </c>
      <c r="G74" s="65"/>
      <c r="H74" s="69" t="s">
        <v>264</v>
      </c>
      <c r="I74" s="70"/>
      <c r="J74" s="70"/>
      <c r="K74" s="69" t="s">
        <v>3386</v>
      </c>
      <c r="L74" s="73">
        <v>1</v>
      </c>
      <c r="M74" s="74">
        <v>8348.7431640625</v>
      </c>
      <c r="N74" s="74">
        <v>4311.33349609375</v>
      </c>
      <c r="O74" s="75"/>
      <c r="P74" s="76"/>
      <c r="Q74" s="76"/>
      <c r="R74" s="86"/>
      <c r="S74" s="48">
        <v>2</v>
      </c>
      <c r="T74" s="48">
        <v>1</v>
      </c>
      <c r="U74" s="49">
        <v>0</v>
      </c>
      <c r="V74" s="49">
        <v>1</v>
      </c>
      <c r="W74" s="49">
        <v>0</v>
      </c>
      <c r="X74" s="49">
        <v>1.298243</v>
      </c>
      <c r="Y74" s="49">
        <v>0</v>
      </c>
      <c r="Z74" s="49">
        <v>0</v>
      </c>
      <c r="AA74" s="71">
        <v>74</v>
      </c>
      <c r="AB74" s="71"/>
      <c r="AC74" s="72"/>
      <c r="AD74" s="78" t="s">
        <v>1927</v>
      </c>
      <c r="AE74" s="78">
        <v>902</v>
      </c>
      <c r="AF74" s="78">
        <v>921</v>
      </c>
      <c r="AG74" s="78">
        <v>322</v>
      </c>
      <c r="AH74" s="78">
        <v>8398</v>
      </c>
      <c r="AI74" s="78"/>
      <c r="AJ74" s="78" t="s">
        <v>2210</v>
      </c>
      <c r="AK74" s="78" t="s">
        <v>2449</v>
      </c>
      <c r="AL74" s="83" t="s">
        <v>2610</v>
      </c>
      <c r="AM74" s="78"/>
      <c r="AN74" s="80">
        <v>40078.468564814815</v>
      </c>
      <c r="AO74" s="83" t="s">
        <v>2772</v>
      </c>
      <c r="AP74" s="78" t="b">
        <v>1</v>
      </c>
      <c r="AQ74" s="78" t="b">
        <v>0</v>
      </c>
      <c r="AR74" s="78" t="b">
        <v>1</v>
      </c>
      <c r="AS74" s="78"/>
      <c r="AT74" s="78">
        <v>48</v>
      </c>
      <c r="AU74" s="83" t="s">
        <v>2938</v>
      </c>
      <c r="AV74" s="78" t="b">
        <v>0</v>
      </c>
      <c r="AW74" s="78" t="s">
        <v>3020</v>
      </c>
      <c r="AX74" s="83" t="s">
        <v>3092</v>
      </c>
      <c r="AY74" s="78" t="s">
        <v>66</v>
      </c>
      <c r="AZ74" s="78" t="str">
        <f>REPLACE(INDEX(GroupVertices[Group],MATCH(Vertices[[#This Row],[Vertex]],GroupVertices[Vertex],0)),1,1,"")</f>
        <v>37</v>
      </c>
      <c r="BA74" s="48" t="s">
        <v>3736</v>
      </c>
      <c r="BB74" s="48" t="s">
        <v>3736</v>
      </c>
      <c r="BC74" s="48" t="s">
        <v>724</v>
      </c>
      <c r="BD74" s="48" t="s">
        <v>724</v>
      </c>
      <c r="BE74" s="48" t="s">
        <v>767</v>
      </c>
      <c r="BF74" s="48" t="s">
        <v>767</v>
      </c>
      <c r="BG74" s="116" t="s">
        <v>4261</v>
      </c>
      <c r="BH74" s="116" t="s">
        <v>4339</v>
      </c>
      <c r="BI74" s="116" t="s">
        <v>4084</v>
      </c>
      <c r="BJ74" s="116" t="s">
        <v>4457</v>
      </c>
      <c r="BK74" s="116">
        <v>1</v>
      </c>
      <c r="BL74" s="120">
        <v>4.545454545454546</v>
      </c>
      <c r="BM74" s="116">
        <v>0</v>
      </c>
      <c r="BN74" s="120">
        <v>0</v>
      </c>
      <c r="BO74" s="116">
        <v>0</v>
      </c>
      <c r="BP74" s="120">
        <v>0</v>
      </c>
      <c r="BQ74" s="116">
        <v>21</v>
      </c>
      <c r="BR74" s="120">
        <v>95.45454545454545</v>
      </c>
      <c r="BS74" s="116">
        <v>22</v>
      </c>
      <c r="BT74" s="2"/>
      <c r="BU74" s="3"/>
      <c r="BV74" s="3"/>
      <c r="BW74" s="3"/>
      <c r="BX74" s="3"/>
    </row>
    <row r="75" spans="1:76" ht="15">
      <c r="A75" s="64" t="s">
        <v>265</v>
      </c>
      <c r="B75" s="65"/>
      <c r="C75" s="65" t="s">
        <v>64</v>
      </c>
      <c r="D75" s="66">
        <v>163.0816432979542</v>
      </c>
      <c r="E75" s="68"/>
      <c r="F75" s="100" t="s">
        <v>931</v>
      </c>
      <c r="G75" s="65"/>
      <c r="H75" s="69" t="s">
        <v>265</v>
      </c>
      <c r="I75" s="70"/>
      <c r="J75" s="70"/>
      <c r="K75" s="69" t="s">
        <v>3387</v>
      </c>
      <c r="L75" s="73">
        <v>1</v>
      </c>
      <c r="M75" s="74">
        <v>8348.7431640625</v>
      </c>
      <c r="N75" s="74">
        <v>3970.191162109375</v>
      </c>
      <c r="O75" s="75"/>
      <c r="P75" s="76"/>
      <c r="Q75" s="76"/>
      <c r="R75" s="86"/>
      <c r="S75" s="48">
        <v>0</v>
      </c>
      <c r="T75" s="48">
        <v>1</v>
      </c>
      <c r="U75" s="49">
        <v>0</v>
      </c>
      <c r="V75" s="49">
        <v>1</v>
      </c>
      <c r="W75" s="49">
        <v>0</v>
      </c>
      <c r="X75" s="49">
        <v>0.701753</v>
      </c>
      <c r="Y75" s="49">
        <v>0</v>
      </c>
      <c r="Z75" s="49">
        <v>0</v>
      </c>
      <c r="AA75" s="71">
        <v>75</v>
      </c>
      <c r="AB75" s="71"/>
      <c r="AC75" s="72"/>
      <c r="AD75" s="78" t="s">
        <v>1928</v>
      </c>
      <c r="AE75" s="78">
        <v>4820</v>
      </c>
      <c r="AF75" s="78">
        <v>4041</v>
      </c>
      <c r="AG75" s="78">
        <v>3938</v>
      </c>
      <c r="AH75" s="78">
        <v>19010</v>
      </c>
      <c r="AI75" s="78"/>
      <c r="AJ75" s="78" t="s">
        <v>2211</v>
      </c>
      <c r="AK75" s="78" t="s">
        <v>2450</v>
      </c>
      <c r="AL75" s="83" t="s">
        <v>2611</v>
      </c>
      <c r="AM75" s="78"/>
      <c r="AN75" s="80">
        <v>41200.56988425926</v>
      </c>
      <c r="AO75" s="83" t="s">
        <v>2773</v>
      </c>
      <c r="AP75" s="78" t="b">
        <v>1</v>
      </c>
      <c r="AQ75" s="78" t="b">
        <v>0</v>
      </c>
      <c r="AR75" s="78" t="b">
        <v>1</v>
      </c>
      <c r="AS75" s="78"/>
      <c r="AT75" s="78">
        <v>214</v>
      </c>
      <c r="AU75" s="83" t="s">
        <v>2938</v>
      </c>
      <c r="AV75" s="78" t="b">
        <v>0</v>
      </c>
      <c r="AW75" s="78" t="s">
        <v>3020</v>
      </c>
      <c r="AX75" s="83" t="s">
        <v>3093</v>
      </c>
      <c r="AY75" s="78" t="s">
        <v>66</v>
      </c>
      <c r="AZ75" s="78" t="str">
        <f>REPLACE(INDEX(GroupVertices[Group],MATCH(Vertices[[#This Row],[Vertex]],GroupVertices[Vertex],0)),1,1,"")</f>
        <v>37</v>
      </c>
      <c r="BA75" s="48" t="s">
        <v>3736</v>
      </c>
      <c r="BB75" s="48" t="s">
        <v>3736</v>
      </c>
      <c r="BC75" s="48" t="s">
        <v>724</v>
      </c>
      <c r="BD75" s="48" t="s">
        <v>724</v>
      </c>
      <c r="BE75" s="48" t="s">
        <v>767</v>
      </c>
      <c r="BF75" s="48" t="s">
        <v>767</v>
      </c>
      <c r="BG75" s="116" t="s">
        <v>4262</v>
      </c>
      <c r="BH75" s="116" t="s">
        <v>4340</v>
      </c>
      <c r="BI75" s="116" t="s">
        <v>4391</v>
      </c>
      <c r="BJ75" s="116" t="s">
        <v>4458</v>
      </c>
      <c r="BK75" s="116">
        <v>1</v>
      </c>
      <c r="BL75" s="120">
        <v>3.8461538461538463</v>
      </c>
      <c r="BM75" s="116">
        <v>0</v>
      </c>
      <c r="BN75" s="120">
        <v>0</v>
      </c>
      <c r="BO75" s="116">
        <v>0</v>
      </c>
      <c r="BP75" s="120">
        <v>0</v>
      </c>
      <c r="BQ75" s="116">
        <v>25</v>
      </c>
      <c r="BR75" s="120">
        <v>96.15384615384616</v>
      </c>
      <c r="BS75" s="116">
        <v>26</v>
      </c>
      <c r="BT75" s="2"/>
      <c r="BU75" s="3"/>
      <c r="BV75" s="3"/>
      <c r="BW75" s="3"/>
      <c r="BX75" s="3"/>
    </row>
    <row r="76" spans="1:76" ht="15">
      <c r="A76" s="64" t="s">
        <v>266</v>
      </c>
      <c r="B76" s="65"/>
      <c r="C76" s="65" t="s">
        <v>64</v>
      </c>
      <c r="D76" s="66">
        <v>162.01097435664838</v>
      </c>
      <c r="E76" s="68"/>
      <c r="F76" s="100" t="s">
        <v>932</v>
      </c>
      <c r="G76" s="65"/>
      <c r="H76" s="69" t="s">
        <v>266</v>
      </c>
      <c r="I76" s="70"/>
      <c r="J76" s="70"/>
      <c r="K76" s="69" t="s">
        <v>3388</v>
      </c>
      <c r="L76" s="73">
        <v>1</v>
      </c>
      <c r="M76" s="74">
        <v>8969.2138671875</v>
      </c>
      <c r="N76" s="74">
        <v>3970.191162109375</v>
      </c>
      <c r="O76" s="75"/>
      <c r="P76" s="76"/>
      <c r="Q76" s="76"/>
      <c r="R76" s="86"/>
      <c r="S76" s="48">
        <v>0</v>
      </c>
      <c r="T76" s="48">
        <v>1</v>
      </c>
      <c r="U76" s="49">
        <v>0</v>
      </c>
      <c r="V76" s="49">
        <v>1</v>
      </c>
      <c r="W76" s="49">
        <v>0</v>
      </c>
      <c r="X76" s="49">
        <v>0.999998</v>
      </c>
      <c r="Y76" s="49">
        <v>0</v>
      </c>
      <c r="Z76" s="49">
        <v>0</v>
      </c>
      <c r="AA76" s="71">
        <v>76</v>
      </c>
      <c r="AB76" s="71"/>
      <c r="AC76" s="72"/>
      <c r="AD76" s="78" t="s">
        <v>1929</v>
      </c>
      <c r="AE76" s="78">
        <v>49</v>
      </c>
      <c r="AF76" s="78">
        <v>41</v>
      </c>
      <c r="AG76" s="78">
        <v>1370</v>
      </c>
      <c r="AH76" s="78">
        <v>753</v>
      </c>
      <c r="AI76" s="78"/>
      <c r="AJ76" s="78" t="s">
        <v>2212</v>
      </c>
      <c r="AK76" s="78"/>
      <c r="AL76" s="83" t="s">
        <v>2612</v>
      </c>
      <c r="AM76" s="78"/>
      <c r="AN76" s="80">
        <v>43382.97</v>
      </c>
      <c r="AO76" s="83" t="s">
        <v>2774</v>
      </c>
      <c r="AP76" s="78" t="b">
        <v>0</v>
      </c>
      <c r="AQ76" s="78" t="b">
        <v>0</v>
      </c>
      <c r="AR76" s="78" t="b">
        <v>0</v>
      </c>
      <c r="AS76" s="78"/>
      <c r="AT76" s="78">
        <v>3</v>
      </c>
      <c r="AU76" s="83" t="s">
        <v>2938</v>
      </c>
      <c r="AV76" s="78" t="b">
        <v>0</v>
      </c>
      <c r="AW76" s="78" t="s">
        <v>3020</v>
      </c>
      <c r="AX76" s="83" t="s">
        <v>3094</v>
      </c>
      <c r="AY76" s="78" t="s">
        <v>66</v>
      </c>
      <c r="AZ76" s="78" t="str">
        <f>REPLACE(INDEX(GroupVertices[Group],MATCH(Vertices[[#This Row],[Vertex]],GroupVertices[Vertex],0)),1,1,"")</f>
        <v>36</v>
      </c>
      <c r="BA76" s="48"/>
      <c r="BB76" s="48"/>
      <c r="BC76" s="48"/>
      <c r="BD76" s="48"/>
      <c r="BE76" s="48" t="s">
        <v>746</v>
      </c>
      <c r="BF76" s="48" t="s">
        <v>746</v>
      </c>
      <c r="BG76" s="116" t="s">
        <v>4263</v>
      </c>
      <c r="BH76" s="116" t="s">
        <v>4263</v>
      </c>
      <c r="BI76" s="116" t="s">
        <v>4392</v>
      </c>
      <c r="BJ76" s="116" t="s">
        <v>4392</v>
      </c>
      <c r="BK76" s="116">
        <v>1</v>
      </c>
      <c r="BL76" s="120">
        <v>2.7027027027027026</v>
      </c>
      <c r="BM76" s="116">
        <v>1</v>
      </c>
      <c r="BN76" s="120">
        <v>2.7027027027027026</v>
      </c>
      <c r="BO76" s="116">
        <v>0</v>
      </c>
      <c r="BP76" s="120">
        <v>0</v>
      </c>
      <c r="BQ76" s="116">
        <v>35</v>
      </c>
      <c r="BR76" s="120">
        <v>94.5945945945946</v>
      </c>
      <c r="BS76" s="116">
        <v>37</v>
      </c>
      <c r="BT76" s="2"/>
      <c r="BU76" s="3"/>
      <c r="BV76" s="3"/>
      <c r="BW76" s="3"/>
      <c r="BX76" s="3"/>
    </row>
    <row r="77" spans="1:76" ht="15">
      <c r="A77" s="64" t="s">
        <v>473</v>
      </c>
      <c r="B77" s="65"/>
      <c r="C77" s="65" t="s">
        <v>64</v>
      </c>
      <c r="D77" s="66">
        <v>162.02997873035656</v>
      </c>
      <c r="E77" s="68"/>
      <c r="F77" s="100" t="s">
        <v>2979</v>
      </c>
      <c r="G77" s="65"/>
      <c r="H77" s="69" t="s">
        <v>473</v>
      </c>
      <c r="I77" s="70"/>
      <c r="J77" s="70"/>
      <c r="K77" s="69" t="s">
        <v>3389</v>
      </c>
      <c r="L77" s="73">
        <v>1</v>
      </c>
      <c r="M77" s="74">
        <v>8969.2138671875</v>
      </c>
      <c r="N77" s="74">
        <v>4311.33349609375</v>
      </c>
      <c r="O77" s="75"/>
      <c r="P77" s="76"/>
      <c r="Q77" s="76"/>
      <c r="R77" s="86"/>
      <c r="S77" s="48">
        <v>1</v>
      </c>
      <c r="T77" s="48">
        <v>0</v>
      </c>
      <c r="U77" s="49">
        <v>0</v>
      </c>
      <c r="V77" s="49">
        <v>1</v>
      </c>
      <c r="W77" s="49">
        <v>0</v>
      </c>
      <c r="X77" s="49">
        <v>0.999998</v>
      </c>
      <c r="Y77" s="49">
        <v>0</v>
      </c>
      <c r="Z77" s="49">
        <v>0</v>
      </c>
      <c r="AA77" s="71">
        <v>77</v>
      </c>
      <c r="AB77" s="71"/>
      <c r="AC77" s="72"/>
      <c r="AD77" s="78" t="s">
        <v>1930</v>
      </c>
      <c r="AE77" s="78">
        <v>85</v>
      </c>
      <c r="AF77" s="78">
        <v>112</v>
      </c>
      <c r="AG77" s="78">
        <v>3036</v>
      </c>
      <c r="AH77" s="78">
        <v>17521</v>
      </c>
      <c r="AI77" s="78"/>
      <c r="AJ77" s="78" t="s">
        <v>2213</v>
      </c>
      <c r="AK77" s="78" t="s">
        <v>2451</v>
      </c>
      <c r="AL77" s="78"/>
      <c r="AM77" s="78"/>
      <c r="AN77" s="80">
        <v>43406.837233796294</v>
      </c>
      <c r="AO77" s="78"/>
      <c r="AP77" s="78" t="b">
        <v>1</v>
      </c>
      <c r="AQ77" s="78" t="b">
        <v>0</v>
      </c>
      <c r="AR77" s="78" t="b">
        <v>0</v>
      </c>
      <c r="AS77" s="78"/>
      <c r="AT77" s="78">
        <v>0</v>
      </c>
      <c r="AU77" s="78"/>
      <c r="AV77" s="78" t="b">
        <v>0</v>
      </c>
      <c r="AW77" s="78" t="s">
        <v>3020</v>
      </c>
      <c r="AX77" s="83" t="s">
        <v>3095</v>
      </c>
      <c r="AY77" s="78" t="s">
        <v>65</v>
      </c>
      <c r="AZ77" s="78" t="str">
        <f>REPLACE(INDEX(GroupVertices[Group],MATCH(Vertices[[#This Row],[Vertex]],GroupVertices[Vertex],0)),1,1,"")</f>
        <v>36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267</v>
      </c>
      <c r="B78" s="65"/>
      <c r="C78" s="65" t="s">
        <v>64</v>
      </c>
      <c r="D78" s="66">
        <v>163.0331955283601</v>
      </c>
      <c r="E78" s="68"/>
      <c r="F78" s="100" t="s">
        <v>933</v>
      </c>
      <c r="G78" s="65"/>
      <c r="H78" s="69" t="s">
        <v>267</v>
      </c>
      <c r="I78" s="70"/>
      <c r="J78" s="70"/>
      <c r="K78" s="69" t="s">
        <v>3390</v>
      </c>
      <c r="L78" s="73">
        <v>62.65262076053443</v>
      </c>
      <c r="M78" s="74">
        <v>8027.13720703125</v>
      </c>
      <c r="N78" s="74">
        <v>5099.490234375</v>
      </c>
      <c r="O78" s="75"/>
      <c r="P78" s="76"/>
      <c r="Q78" s="76"/>
      <c r="R78" s="86"/>
      <c r="S78" s="48">
        <v>0</v>
      </c>
      <c r="T78" s="48">
        <v>3</v>
      </c>
      <c r="U78" s="49">
        <v>6</v>
      </c>
      <c r="V78" s="49">
        <v>0.333333</v>
      </c>
      <c r="W78" s="49">
        <v>0</v>
      </c>
      <c r="X78" s="49">
        <v>1.918915</v>
      </c>
      <c r="Y78" s="49">
        <v>0</v>
      </c>
      <c r="Z78" s="49">
        <v>0</v>
      </c>
      <c r="AA78" s="71">
        <v>78</v>
      </c>
      <c r="AB78" s="71"/>
      <c r="AC78" s="72"/>
      <c r="AD78" s="78" t="s">
        <v>1931</v>
      </c>
      <c r="AE78" s="78">
        <v>4987</v>
      </c>
      <c r="AF78" s="78">
        <v>3860</v>
      </c>
      <c r="AG78" s="78">
        <v>69216</v>
      </c>
      <c r="AH78" s="78">
        <v>208555</v>
      </c>
      <c r="AI78" s="78"/>
      <c r="AJ78" s="78" t="s">
        <v>2214</v>
      </c>
      <c r="AK78" s="78" t="s">
        <v>2452</v>
      </c>
      <c r="AL78" s="78"/>
      <c r="AM78" s="78"/>
      <c r="AN78" s="80">
        <v>41905.89976851852</v>
      </c>
      <c r="AO78" s="83" t="s">
        <v>2775</v>
      </c>
      <c r="AP78" s="78" t="b">
        <v>1</v>
      </c>
      <c r="AQ78" s="78" t="b">
        <v>0</v>
      </c>
      <c r="AR78" s="78" t="b">
        <v>0</v>
      </c>
      <c r="AS78" s="78"/>
      <c r="AT78" s="78">
        <v>89</v>
      </c>
      <c r="AU78" s="83" t="s">
        <v>2938</v>
      </c>
      <c r="AV78" s="78" t="b">
        <v>0</v>
      </c>
      <c r="AW78" s="78" t="s">
        <v>3020</v>
      </c>
      <c r="AX78" s="83" t="s">
        <v>3096</v>
      </c>
      <c r="AY78" s="78" t="s">
        <v>66</v>
      </c>
      <c r="AZ78" s="78" t="str">
        <f>REPLACE(INDEX(GroupVertices[Group],MATCH(Vertices[[#This Row],[Vertex]],GroupVertices[Vertex],0)),1,1,"")</f>
        <v>23</v>
      </c>
      <c r="BA78" s="48"/>
      <c r="BB78" s="48"/>
      <c r="BC78" s="48"/>
      <c r="BD78" s="48"/>
      <c r="BE78" s="48" t="s">
        <v>746</v>
      </c>
      <c r="BF78" s="48" t="s">
        <v>746</v>
      </c>
      <c r="BG78" s="116" t="s">
        <v>4264</v>
      </c>
      <c r="BH78" s="116" t="s">
        <v>4264</v>
      </c>
      <c r="BI78" s="116" t="s">
        <v>4393</v>
      </c>
      <c r="BJ78" s="116" t="s">
        <v>4393</v>
      </c>
      <c r="BK78" s="116">
        <v>4</v>
      </c>
      <c r="BL78" s="120">
        <v>8.16326530612245</v>
      </c>
      <c r="BM78" s="116">
        <v>3</v>
      </c>
      <c r="BN78" s="120">
        <v>6.122448979591836</v>
      </c>
      <c r="BO78" s="116">
        <v>0</v>
      </c>
      <c r="BP78" s="120">
        <v>0</v>
      </c>
      <c r="BQ78" s="116">
        <v>42</v>
      </c>
      <c r="BR78" s="120">
        <v>85.71428571428571</v>
      </c>
      <c r="BS78" s="116">
        <v>49</v>
      </c>
      <c r="BT78" s="2"/>
      <c r="BU78" s="3"/>
      <c r="BV78" s="3"/>
      <c r="BW78" s="3"/>
      <c r="BX78" s="3"/>
    </row>
    <row r="79" spans="1:76" ht="15">
      <c r="A79" s="64" t="s">
        <v>474</v>
      </c>
      <c r="B79" s="65"/>
      <c r="C79" s="65" t="s">
        <v>64</v>
      </c>
      <c r="D79" s="66">
        <v>1000</v>
      </c>
      <c r="E79" s="68"/>
      <c r="F79" s="100" t="s">
        <v>2980</v>
      </c>
      <c r="G79" s="65"/>
      <c r="H79" s="69" t="s">
        <v>474</v>
      </c>
      <c r="I79" s="70"/>
      <c r="J79" s="70"/>
      <c r="K79" s="69" t="s">
        <v>3391</v>
      </c>
      <c r="L79" s="73">
        <v>1</v>
      </c>
      <c r="M79" s="74">
        <v>8027.13720703125</v>
      </c>
      <c r="N79" s="74">
        <v>5628.8486328125</v>
      </c>
      <c r="O79" s="75"/>
      <c r="P79" s="76"/>
      <c r="Q79" s="76"/>
      <c r="R79" s="86"/>
      <c r="S79" s="48">
        <v>1</v>
      </c>
      <c r="T79" s="48">
        <v>0</v>
      </c>
      <c r="U79" s="49">
        <v>0</v>
      </c>
      <c r="V79" s="49">
        <v>0.2</v>
      </c>
      <c r="W79" s="49">
        <v>0</v>
      </c>
      <c r="X79" s="49">
        <v>0.693692</v>
      </c>
      <c r="Y79" s="49">
        <v>0</v>
      </c>
      <c r="Z79" s="49">
        <v>0</v>
      </c>
      <c r="AA79" s="71">
        <v>79</v>
      </c>
      <c r="AB79" s="71"/>
      <c r="AC79" s="72"/>
      <c r="AD79" s="78" t="s">
        <v>1932</v>
      </c>
      <c r="AE79" s="78">
        <v>47</v>
      </c>
      <c r="AF79" s="78">
        <v>66759241</v>
      </c>
      <c r="AG79" s="78">
        <v>46045</v>
      </c>
      <c r="AH79" s="78">
        <v>6</v>
      </c>
      <c r="AI79" s="78"/>
      <c r="AJ79" s="78" t="s">
        <v>2215</v>
      </c>
      <c r="AK79" s="78" t="s">
        <v>2453</v>
      </c>
      <c r="AL79" s="83" t="s">
        <v>2613</v>
      </c>
      <c r="AM79" s="78"/>
      <c r="AN79" s="80">
        <v>39890.57405092593</v>
      </c>
      <c r="AO79" s="83" t="s">
        <v>2776</v>
      </c>
      <c r="AP79" s="78" t="b">
        <v>0</v>
      </c>
      <c r="AQ79" s="78" t="b">
        <v>0</v>
      </c>
      <c r="AR79" s="78" t="b">
        <v>1</v>
      </c>
      <c r="AS79" s="78"/>
      <c r="AT79" s="78">
        <v>110653</v>
      </c>
      <c r="AU79" s="83" t="s">
        <v>2938</v>
      </c>
      <c r="AV79" s="78" t="b">
        <v>1</v>
      </c>
      <c r="AW79" s="78" t="s">
        <v>3020</v>
      </c>
      <c r="AX79" s="83" t="s">
        <v>3097</v>
      </c>
      <c r="AY79" s="78" t="s">
        <v>65</v>
      </c>
      <c r="AZ79" s="78" t="str">
        <f>REPLACE(INDEX(GroupVertices[Group],MATCH(Vertices[[#This Row],[Vertex]],GroupVertices[Vertex],0)),1,1,"")</f>
        <v>23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475</v>
      </c>
      <c r="B80" s="65"/>
      <c r="C80" s="65" t="s">
        <v>64</v>
      </c>
      <c r="D80" s="66">
        <v>212.56367908934368</v>
      </c>
      <c r="E80" s="68"/>
      <c r="F80" s="100" t="s">
        <v>2981</v>
      </c>
      <c r="G80" s="65"/>
      <c r="H80" s="69" t="s">
        <v>475</v>
      </c>
      <c r="I80" s="70"/>
      <c r="J80" s="70"/>
      <c r="K80" s="69" t="s">
        <v>3392</v>
      </c>
      <c r="L80" s="73">
        <v>1</v>
      </c>
      <c r="M80" s="74">
        <v>7669.79833984375</v>
      </c>
      <c r="N80" s="74">
        <v>5628.8486328125</v>
      </c>
      <c r="O80" s="75"/>
      <c r="P80" s="76"/>
      <c r="Q80" s="76"/>
      <c r="R80" s="86"/>
      <c r="S80" s="48">
        <v>1</v>
      </c>
      <c r="T80" s="48">
        <v>0</v>
      </c>
      <c r="U80" s="49">
        <v>0</v>
      </c>
      <c r="V80" s="49">
        <v>0.2</v>
      </c>
      <c r="W80" s="49">
        <v>0</v>
      </c>
      <c r="X80" s="49">
        <v>0.693692</v>
      </c>
      <c r="Y80" s="49">
        <v>0</v>
      </c>
      <c r="Z80" s="49">
        <v>0</v>
      </c>
      <c r="AA80" s="71">
        <v>80</v>
      </c>
      <c r="AB80" s="71"/>
      <c r="AC80" s="72"/>
      <c r="AD80" s="78" t="s">
        <v>1933</v>
      </c>
      <c r="AE80" s="78">
        <v>326</v>
      </c>
      <c r="AF80" s="78">
        <v>188905</v>
      </c>
      <c r="AG80" s="78">
        <v>61302</v>
      </c>
      <c r="AH80" s="78">
        <v>154371</v>
      </c>
      <c r="AI80" s="78"/>
      <c r="AJ80" s="78" t="s">
        <v>2216</v>
      </c>
      <c r="AK80" s="78" t="s">
        <v>2454</v>
      </c>
      <c r="AL80" s="83" t="s">
        <v>2614</v>
      </c>
      <c r="AM80" s="78"/>
      <c r="AN80" s="80">
        <v>41492.982407407406</v>
      </c>
      <c r="AO80" s="83" t="s">
        <v>2777</v>
      </c>
      <c r="AP80" s="78" t="b">
        <v>0</v>
      </c>
      <c r="AQ80" s="78" t="b">
        <v>0</v>
      </c>
      <c r="AR80" s="78" t="b">
        <v>0</v>
      </c>
      <c r="AS80" s="78"/>
      <c r="AT80" s="78">
        <v>1016</v>
      </c>
      <c r="AU80" s="83" t="s">
        <v>2937</v>
      </c>
      <c r="AV80" s="78" t="b">
        <v>1</v>
      </c>
      <c r="AW80" s="78" t="s">
        <v>3020</v>
      </c>
      <c r="AX80" s="83" t="s">
        <v>3098</v>
      </c>
      <c r="AY80" s="78" t="s">
        <v>65</v>
      </c>
      <c r="AZ80" s="78" t="str">
        <f>REPLACE(INDEX(GroupVertices[Group],MATCH(Vertices[[#This Row],[Vertex]],GroupVertices[Vertex],0)),1,1,"")</f>
        <v>23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476</v>
      </c>
      <c r="B81" s="65"/>
      <c r="C81" s="65" t="s">
        <v>64</v>
      </c>
      <c r="D81" s="66">
        <v>162.10492555624796</v>
      </c>
      <c r="E81" s="68"/>
      <c r="F81" s="100" t="s">
        <v>2982</v>
      </c>
      <c r="G81" s="65"/>
      <c r="H81" s="69" t="s">
        <v>476</v>
      </c>
      <c r="I81" s="70"/>
      <c r="J81" s="70"/>
      <c r="K81" s="69" t="s">
        <v>3393</v>
      </c>
      <c r="L81" s="73">
        <v>1</v>
      </c>
      <c r="M81" s="74">
        <v>7669.79833984375</v>
      </c>
      <c r="N81" s="74">
        <v>5099.490234375</v>
      </c>
      <c r="O81" s="75"/>
      <c r="P81" s="76"/>
      <c r="Q81" s="76"/>
      <c r="R81" s="86"/>
      <c r="S81" s="48">
        <v>1</v>
      </c>
      <c r="T81" s="48">
        <v>0</v>
      </c>
      <c r="U81" s="49">
        <v>0</v>
      </c>
      <c r="V81" s="49">
        <v>0.2</v>
      </c>
      <c r="W81" s="49">
        <v>0</v>
      </c>
      <c r="X81" s="49">
        <v>0.693692</v>
      </c>
      <c r="Y81" s="49">
        <v>0</v>
      </c>
      <c r="Z81" s="49">
        <v>0</v>
      </c>
      <c r="AA81" s="71">
        <v>81</v>
      </c>
      <c r="AB81" s="71"/>
      <c r="AC81" s="72"/>
      <c r="AD81" s="78" t="s">
        <v>1934</v>
      </c>
      <c r="AE81" s="78">
        <v>1289</v>
      </c>
      <c r="AF81" s="78">
        <v>392</v>
      </c>
      <c r="AG81" s="78">
        <v>33576</v>
      </c>
      <c r="AH81" s="78">
        <v>48586</v>
      </c>
      <c r="AI81" s="78"/>
      <c r="AJ81" s="78"/>
      <c r="AK81" s="78"/>
      <c r="AL81" s="78"/>
      <c r="AM81" s="78"/>
      <c r="AN81" s="80">
        <v>40974.09417824074</v>
      </c>
      <c r="AO81" s="78"/>
      <c r="AP81" s="78" t="b">
        <v>1</v>
      </c>
      <c r="AQ81" s="78" t="b">
        <v>0</v>
      </c>
      <c r="AR81" s="78" t="b">
        <v>0</v>
      </c>
      <c r="AS81" s="78"/>
      <c r="AT81" s="78">
        <v>0</v>
      </c>
      <c r="AU81" s="83" t="s">
        <v>2938</v>
      </c>
      <c r="AV81" s="78" t="b">
        <v>0</v>
      </c>
      <c r="AW81" s="78" t="s">
        <v>3020</v>
      </c>
      <c r="AX81" s="83" t="s">
        <v>3099</v>
      </c>
      <c r="AY81" s="78" t="s">
        <v>65</v>
      </c>
      <c r="AZ81" s="78" t="str">
        <f>REPLACE(INDEX(GroupVertices[Group],MATCH(Vertices[[#This Row],[Vertex]],GroupVertices[Vertex],0)),1,1,"")</f>
        <v>23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268</v>
      </c>
      <c r="B82" s="65"/>
      <c r="C82" s="65" t="s">
        <v>64</v>
      </c>
      <c r="D82" s="66">
        <v>162.02944339588592</v>
      </c>
      <c r="E82" s="68"/>
      <c r="F82" s="100" t="s">
        <v>934</v>
      </c>
      <c r="G82" s="65"/>
      <c r="H82" s="69" t="s">
        <v>268</v>
      </c>
      <c r="I82" s="70"/>
      <c r="J82" s="70"/>
      <c r="K82" s="69" t="s">
        <v>3394</v>
      </c>
      <c r="L82" s="73">
        <v>1110.7471736896198</v>
      </c>
      <c r="M82" s="74">
        <v>3347.53759765625</v>
      </c>
      <c r="N82" s="74">
        <v>4775.0859375</v>
      </c>
      <c r="O82" s="75"/>
      <c r="P82" s="76"/>
      <c r="Q82" s="76"/>
      <c r="R82" s="86"/>
      <c r="S82" s="48">
        <v>0</v>
      </c>
      <c r="T82" s="48">
        <v>2</v>
      </c>
      <c r="U82" s="49">
        <v>108</v>
      </c>
      <c r="V82" s="49">
        <v>0.022727</v>
      </c>
      <c r="W82" s="49">
        <v>0</v>
      </c>
      <c r="X82" s="49">
        <v>0.796949</v>
      </c>
      <c r="Y82" s="49">
        <v>0</v>
      </c>
      <c r="Z82" s="49">
        <v>0</v>
      </c>
      <c r="AA82" s="71">
        <v>82</v>
      </c>
      <c r="AB82" s="71"/>
      <c r="AC82" s="72"/>
      <c r="AD82" s="78" t="s">
        <v>1935</v>
      </c>
      <c r="AE82" s="78">
        <v>198</v>
      </c>
      <c r="AF82" s="78">
        <v>110</v>
      </c>
      <c r="AG82" s="78">
        <v>1840</v>
      </c>
      <c r="AH82" s="78">
        <v>1185</v>
      </c>
      <c r="AI82" s="78"/>
      <c r="AJ82" s="78" t="s">
        <v>2217</v>
      </c>
      <c r="AK82" s="78" t="s">
        <v>2455</v>
      </c>
      <c r="AL82" s="78"/>
      <c r="AM82" s="78"/>
      <c r="AN82" s="80">
        <v>42426.395162037035</v>
      </c>
      <c r="AO82" s="83" t="s">
        <v>2778</v>
      </c>
      <c r="AP82" s="78" t="b">
        <v>1</v>
      </c>
      <c r="AQ82" s="78" t="b">
        <v>0</v>
      </c>
      <c r="AR82" s="78" t="b">
        <v>1</v>
      </c>
      <c r="AS82" s="78"/>
      <c r="AT82" s="78">
        <v>6</v>
      </c>
      <c r="AU82" s="78"/>
      <c r="AV82" s="78" t="b">
        <v>0</v>
      </c>
      <c r="AW82" s="78" t="s">
        <v>3020</v>
      </c>
      <c r="AX82" s="83" t="s">
        <v>3100</v>
      </c>
      <c r="AY82" s="78" t="s">
        <v>66</v>
      </c>
      <c r="AZ82" s="78" t="str">
        <f>REPLACE(INDEX(GroupVertices[Group],MATCH(Vertices[[#This Row],[Vertex]],GroupVertices[Vertex],0)),1,1,"")</f>
        <v>4</v>
      </c>
      <c r="BA82" s="48" t="s">
        <v>681</v>
      </c>
      <c r="BB82" s="48" t="s">
        <v>681</v>
      </c>
      <c r="BC82" s="48" t="s">
        <v>725</v>
      </c>
      <c r="BD82" s="48" t="s">
        <v>725</v>
      </c>
      <c r="BE82" s="48" t="s">
        <v>768</v>
      </c>
      <c r="BF82" s="48" t="s">
        <v>4213</v>
      </c>
      <c r="BG82" s="116" t="s">
        <v>4265</v>
      </c>
      <c r="BH82" s="116" t="s">
        <v>4265</v>
      </c>
      <c r="BI82" s="116" t="s">
        <v>4394</v>
      </c>
      <c r="BJ82" s="116" t="s">
        <v>4394</v>
      </c>
      <c r="BK82" s="116">
        <v>0</v>
      </c>
      <c r="BL82" s="120">
        <v>0</v>
      </c>
      <c r="BM82" s="116">
        <v>1</v>
      </c>
      <c r="BN82" s="120">
        <v>2.6315789473684212</v>
      </c>
      <c r="BO82" s="116">
        <v>0</v>
      </c>
      <c r="BP82" s="120">
        <v>0</v>
      </c>
      <c r="BQ82" s="116">
        <v>37</v>
      </c>
      <c r="BR82" s="120">
        <v>97.36842105263158</v>
      </c>
      <c r="BS82" s="116">
        <v>38</v>
      </c>
      <c r="BT82" s="2"/>
      <c r="BU82" s="3"/>
      <c r="BV82" s="3"/>
      <c r="BW82" s="3"/>
      <c r="BX82" s="3"/>
    </row>
    <row r="83" spans="1:76" ht="15">
      <c r="A83" s="64" t="s">
        <v>270</v>
      </c>
      <c r="B83" s="65"/>
      <c r="C83" s="65" t="s">
        <v>64</v>
      </c>
      <c r="D83" s="66">
        <v>162.31397366703794</v>
      </c>
      <c r="E83" s="68"/>
      <c r="F83" s="100" t="s">
        <v>936</v>
      </c>
      <c r="G83" s="65"/>
      <c r="H83" s="69" t="s">
        <v>270</v>
      </c>
      <c r="I83" s="70"/>
      <c r="J83" s="70"/>
      <c r="K83" s="69" t="s">
        <v>3395</v>
      </c>
      <c r="L83" s="73">
        <v>802.4840698869476</v>
      </c>
      <c r="M83" s="74">
        <v>3048.6044921875</v>
      </c>
      <c r="N83" s="74">
        <v>5276.013671875</v>
      </c>
      <c r="O83" s="75"/>
      <c r="P83" s="76"/>
      <c r="Q83" s="76"/>
      <c r="R83" s="86"/>
      <c r="S83" s="48">
        <v>4</v>
      </c>
      <c r="T83" s="48">
        <v>1</v>
      </c>
      <c r="U83" s="49">
        <v>78</v>
      </c>
      <c r="V83" s="49">
        <v>0.016667</v>
      </c>
      <c r="W83" s="49">
        <v>0</v>
      </c>
      <c r="X83" s="49">
        <v>1.744758</v>
      </c>
      <c r="Y83" s="49">
        <v>0</v>
      </c>
      <c r="Z83" s="49">
        <v>0</v>
      </c>
      <c r="AA83" s="71">
        <v>83</v>
      </c>
      <c r="AB83" s="71"/>
      <c r="AC83" s="72"/>
      <c r="AD83" s="78" t="s">
        <v>1936</v>
      </c>
      <c r="AE83" s="78">
        <v>243</v>
      </c>
      <c r="AF83" s="78">
        <v>1173</v>
      </c>
      <c r="AG83" s="78">
        <v>1747</v>
      </c>
      <c r="AH83" s="78">
        <v>431</v>
      </c>
      <c r="AI83" s="78"/>
      <c r="AJ83" s="78" t="s">
        <v>2218</v>
      </c>
      <c r="AK83" s="78" t="s">
        <v>2456</v>
      </c>
      <c r="AL83" s="83" t="s">
        <v>2615</v>
      </c>
      <c r="AM83" s="78"/>
      <c r="AN83" s="80">
        <v>40472.79729166667</v>
      </c>
      <c r="AO83" s="83" t="s">
        <v>2779</v>
      </c>
      <c r="AP83" s="78" t="b">
        <v>0</v>
      </c>
      <c r="AQ83" s="78" t="b">
        <v>0</v>
      </c>
      <c r="AR83" s="78" t="b">
        <v>1</v>
      </c>
      <c r="AS83" s="78"/>
      <c r="AT83" s="78">
        <v>62</v>
      </c>
      <c r="AU83" s="83" t="s">
        <v>2937</v>
      </c>
      <c r="AV83" s="78" t="b">
        <v>0</v>
      </c>
      <c r="AW83" s="78" t="s">
        <v>3020</v>
      </c>
      <c r="AX83" s="83" t="s">
        <v>3101</v>
      </c>
      <c r="AY83" s="78" t="s">
        <v>66</v>
      </c>
      <c r="AZ83" s="78" t="str">
        <f>REPLACE(INDEX(GroupVertices[Group],MATCH(Vertices[[#This Row],[Vertex]],GroupVertices[Vertex],0)),1,1,"")</f>
        <v>4</v>
      </c>
      <c r="BA83" s="48" t="s">
        <v>681</v>
      </c>
      <c r="BB83" s="48" t="s">
        <v>681</v>
      </c>
      <c r="BC83" s="48" t="s">
        <v>725</v>
      </c>
      <c r="BD83" s="48" t="s">
        <v>725</v>
      </c>
      <c r="BE83" s="48" t="s">
        <v>768</v>
      </c>
      <c r="BF83" s="48" t="s">
        <v>768</v>
      </c>
      <c r="BG83" s="116" t="s">
        <v>4266</v>
      </c>
      <c r="BH83" s="116" t="s">
        <v>4266</v>
      </c>
      <c r="BI83" s="116" t="s">
        <v>4395</v>
      </c>
      <c r="BJ83" s="116" t="s">
        <v>4395</v>
      </c>
      <c r="BK83" s="116">
        <v>0</v>
      </c>
      <c r="BL83" s="120">
        <v>0</v>
      </c>
      <c r="BM83" s="116">
        <v>0</v>
      </c>
      <c r="BN83" s="120">
        <v>0</v>
      </c>
      <c r="BO83" s="116">
        <v>0</v>
      </c>
      <c r="BP83" s="120">
        <v>0</v>
      </c>
      <c r="BQ83" s="116">
        <v>13</v>
      </c>
      <c r="BR83" s="120">
        <v>100</v>
      </c>
      <c r="BS83" s="116">
        <v>13</v>
      </c>
      <c r="BT83" s="2"/>
      <c r="BU83" s="3"/>
      <c r="BV83" s="3"/>
      <c r="BW83" s="3"/>
      <c r="BX83" s="3"/>
    </row>
    <row r="84" spans="1:76" ht="15">
      <c r="A84" s="64" t="s">
        <v>269</v>
      </c>
      <c r="B84" s="65"/>
      <c r="C84" s="65" t="s">
        <v>64</v>
      </c>
      <c r="D84" s="66">
        <v>164.30943290639664</v>
      </c>
      <c r="E84" s="68"/>
      <c r="F84" s="100" t="s">
        <v>935</v>
      </c>
      <c r="G84" s="65"/>
      <c r="H84" s="69" t="s">
        <v>269</v>
      </c>
      <c r="I84" s="70"/>
      <c r="J84" s="70"/>
      <c r="K84" s="69" t="s">
        <v>3396</v>
      </c>
      <c r="L84" s="73">
        <v>1</v>
      </c>
      <c r="M84" s="74">
        <v>2527.362548828125</v>
      </c>
      <c r="N84" s="74">
        <v>5454.45703125</v>
      </c>
      <c r="O84" s="75"/>
      <c r="P84" s="76"/>
      <c r="Q84" s="76"/>
      <c r="R84" s="86"/>
      <c r="S84" s="48">
        <v>0</v>
      </c>
      <c r="T84" s="48">
        <v>1</v>
      </c>
      <c r="U84" s="49">
        <v>0</v>
      </c>
      <c r="V84" s="49">
        <v>0.0125</v>
      </c>
      <c r="W84" s="49">
        <v>0</v>
      </c>
      <c r="X84" s="49">
        <v>0.520761</v>
      </c>
      <c r="Y84" s="49">
        <v>0</v>
      </c>
      <c r="Z84" s="49">
        <v>0</v>
      </c>
      <c r="AA84" s="71">
        <v>84</v>
      </c>
      <c r="AB84" s="71"/>
      <c r="AC84" s="72"/>
      <c r="AD84" s="78" t="s">
        <v>1937</v>
      </c>
      <c r="AE84" s="78">
        <v>4665</v>
      </c>
      <c r="AF84" s="78">
        <v>8628</v>
      </c>
      <c r="AG84" s="78">
        <v>533192</v>
      </c>
      <c r="AH84" s="78">
        <v>0</v>
      </c>
      <c r="AI84" s="78"/>
      <c r="AJ84" s="78" t="s">
        <v>2219</v>
      </c>
      <c r="AK84" s="78" t="s">
        <v>2457</v>
      </c>
      <c r="AL84" s="83" t="s">
        <v>2616</v>
      </c>
      <c r="AM84" s="78"/>
      <c r="AN84" s="80">
        <v>42060.057546296295</v>
      </c>
      <c r="AO84" s="83" t="s">
        <v>2780</v>
      </c>
      <c r="AP84" s="78" t="b">
        <v>1</v>
      </c>
      <c r="AQ84" s="78" t="b">
        <v>0</v>
      </c>
      <c r="AR84" s="78" t="b">
        <v>0</v>
      </c>
      <c r="AS84" s="78"/>
      <c r="AT84" s="78">
        <v>222</v>
      </c>
      <c r="AU84" s="83" t="s">
        <v>2938</v>
      </c>
      <c r="AV84" s="78" t="b">
        <v>0</v>
      </c>
      <c r="AW84" s="78" t="s">
        <v>3020</v>
      </c>
      <c r="AX84" s="83" t="s">
        <v>3102</v>
      </c>
      <c r="AY84" s="78" t="s">
        <v>66</v>
      </c>
      <c r="AZ84" s="78" t="str">
        <f>REPLACE(INDEX(GroupVertices[Group],MATCH(Vertices[[#This Row],[Vertex]],GroupVertices[Vertex],0)),1,1,"")</f>
        <v>4</v>
      </c>
      <c r="BA84" s="48" t="s">
        <v>681</v>
      </c>
      <c r="BB84" s="48" t="s">
        <v>681</v>
      </c>
      <c r="BC84" s="48" t="s">
        <v>725</v>
      </c>
      <c r="BD84" s="48" t="s">
        <v>725</v>
      </c>
      <c r="BE84" s="48" t="s">
        <v>768</v>
      </c>
      <c r="BF84" s="48" t="s">
        <v>768</v>
      </c>
      <c r="BG84" s="116" t="s">
        <v>4265</v>
      </c>
      <c r="BH84" s="116" t="s">
        <v>4265</v>
      </c>
      <c r="BI84" s="116" t="s">
        <v>4394</v>
      </c>
      <c r="BJ84" s="116" t="s">
        <v>4394</v>
      </c>
      <c r="BK84" s="116">
        <v>0</v>
      </c>
      <c r="BL84" s="120">
        <v>0</v>
      </c>
      <c r="BM84" s="116">
        <v>0</v>
      </c>
      <c r="BN84" s="120">
        <v>0</v>
      </c>
      <c r="BO84" s="116">
        <v>0</v>
      </c>
      <c r="BP84" s="120">
        <v>0</v>
      </c>
      <c r="BQ84" s="116">
        <v>15</v>
      </c>
      <c r="BR84" s="120">
        <v>100</v>
      </c>
      <c r="BS84" s="116">
        <v>15</v>
      </c>
      <c r="BT84" s="2"/>
      <c r="BU84" s="3"/>
      <c r="BV84" s="3"/>
      <c r="BW84" s="3"/>
      <c r="BX84" s="3"/>
    </row>
    <row r="85" spans="1:76" ht="15">
      <c r="A85" s="64" t="s">
        <v>271</v>
      </c>
      <c r="B85" s="65"/>
      <c r="C85" s="65" t="s">
        <v>64</v>
      </c>
      <c r="D85" s="66">
        <v>162.01900437370819</v>
      </c>
      <c r="E85" s="68"/>
      <c r="F85" s="100" t="s">
        <v>937</v>
      </c>
      <c r="G85" s="65"/>
      <c r="H85" s="69" t="s">
        <v>271</v>
      </c>
      <c r="I85" s="70"/>
      <c r="J85" s="70"/>
      <c r="K85" s="69" t="s">
        <v>3397</v>
      </c>
      <c r="L85" s="73">
        <v>1</v>
      </c>
      <c r="M85" s="74">
        <v>3121.2236328125</v>
      </c>
      <c r="N85" s="74">
        <v>5917.05517578125</v>
      </c>
      <c r="O85" s="75"/>
      <c r="P85" s="76"/>
      <c r="Q85" s="76"/>
      <c r="R85" s="86"/>
      <c r="S85" s="48">
        <v>0</v>
      </c>
      <c r="T85" s="48">
        <v>1</v>
      </c>
      <c r="U85" s="49">
        <v>0</v>
      </c>
      <c r="V85" s="49">
        <v>0.0125</v>
      </c>
      <c r="W85" s="49">
        <v>0</v>
      </c>
      <c r="X85" s="49">
        <v>0.520761</v>
      </c>
      <c r="Y85" s="49">
        <v>0</v>
      </c>
      <c r="Z85" s="49">
        <v>0</v>
      </c>
      <c r="AA85" s="71">
        <v>85</v>
      </c>
      <c r="AB85" s="71"/>
      <c r="AC85" s="72"/>
      <c r="AD85" s="78" t="s">
        <v>1938</v>
      </c>
      <c r="AE85" s="78">
        <v>103</v>
      </c>
      <c r="AF85" s="78">
        <v>71</v>
      </c>
      <c r="AG85" s="78">
        <v>507</v>
      </c>
      <c r="AH85" s="78">
        <v>332</v>
      </c>
      <c r="AI85" s="78"/>
      <c r="AJ85" s="78" t="s">
        <v>2220</v>
      </c>
      <c r="AK85" s="78" t="s">
        <v>2458</v>
      </c>
      <c r="AL85" s="83" t="s">
        <v>2617</v>
      </c>
      <c r="AM85" s="78"/>
      <c r="AN85" s="80">
        <v>41163.381261574075</v>
      </c>
      <c r="AO85" s="83" t="s">
        <v>2781</v>
      </c>
      <c r="AP85" s="78" t="b">
        <v>1</v>
      </c>
      <c r="AQ85" s="78" t="b">
        <v>0</v>
      </c>
      <c r="AR85" s="78" t="b">
        <v>1</v>
      </c>
      <c r="AS85" s="78"/>
      <c r="AT85" s="78">
        <v>3</v>
      </c>
      <c r="AU85" s="83" t="s">
        <v>2938</v>
      </c>
      <c r="AV85" s="78" t="b">
        <v>0</v>
      </c>
      <c r="AW85" s="78" t="s">
        <v>3020</v>
      </c>
      <c r="AX85" s="83" t="s">
        <v>3103</v>
      </c>
      <c r="AY85" s="78" t="s">
        <v>66</v>
      </c>
      <c r="AZ85" s="78" t="str">
        <f>REPLACE(INDEX(GroupVertices[Group],MATCH(Vertices[[#This Row],[Vertex]],GroupVertices[Vertex],0)),1,1,"")</f>
        <v>4</v>
      </c>
      <c r="BA85" s="48" t="s">
        <v>681</v>
      </c>
      <c r="BB85" s="48" t="s">
        <v>681</v>
      </c>
      <c r="BC85" s="48" t="s">
        <v>725</v>
      </c>
      <c r="BD85" s="48" t="s">
        <v>725</v>
      </c>
      <c r="BE85" s="48" t="s">
        <v>768</v>
      </c>
      <c r="BF85" s="48" t="s">
        <v>768</v>
      </c>
      <c r="BG85" s="116" t="s">
        <v>4265</v>
      </c>
      <c r="BH85" s="116" t="s">
        <v>4265</v>
      </c>
      <c r="BI85" s="116" t="s">
        <v>4394</v>
      </c>
      <c r="BJ85" s="116" t="s">
        <v>4394</v>
      </c>
      <c r="BK85" s="116">
        <v>0</v>
      </c>
      <c r="BL85" s="120">
        <v>0</v>
      </c>
      <c r="BM85" s="116">
        <v>0</v>
      </c>
      <c r="BN85" s="120">
        <v>0</v>
      </c>
      <c r="BO85" s="116">
        <v>0</v>
      </c>
      <c r="BP85" s="120">
        <v>0</v>
      </c>
      <c r="BQ85" s="116">
        <v>15</v>
      </c>
      <c r="BR85" s="120">
        <v>100</v>
      </c>
      <c r="BS85" s="116">
        <v>15</v>
      </c>
      <c r="BT85" s="2"/>
      <c r="BU85" s="3"/>
      <c r="BV85" s="3"/>
      <c r="BW85" s="3"/>
      <c r="BX85" s="3"/>
    </row>
    <row r="86" spans="1:76" ht="15">
      <c r="A86" s="64" t="s">
        <v>272</v>
      </c>
      <c r="B86" s="65"/>
      <c r="C86" s="65" t="s">
        <v>64</v>
      </c>
      <c r="D86" s="66">
        <v>162.04282675765222</v>
      </c>
      <c r="E86" s="68"/>
      <c r="F86" s="100" t="s">
        <v>938</v>
      </c>
      <c r="G86" s="65"/>
      <c r="H86" s="69" t="s">
        <v>272</v>
      </c>
      <c r="I86" s="70"/>
      <c r="J86" s="70"/>
      <c r="K86" s="69" t="s">
        <v>3398</v>
      </c>
      <c r="L86" s="73">
        <v>1</v>
      </c>
      <c r="M86" s="74">
        <v>9589.6845703125</v>
      </c>
      <c r="N86" s="74">
        <v>3970.191162109375</v>
      </c>
      <c r="O86" s="75"/>
      <c r="P86" s="76"/>
      <c r="Q86" s="76"/>
      <c r="R86" s="86"/>
      <c r="S86" s="48">
        <v>0</v>
      </c>
      <c r="T86" s="48">
        <v>1</v>
      </c>
      <c r="U86" s="49">
        <v>0</v>
      </c>
      <c r="V86" s="49">
        <v>1</v>
      </c>
      <c r="W86" s="49">
        <v>0</v>
      </c>
      <c r="X86" s="49">
        <v>0.999998</v>
      </c>
      <c r="Y86" s="49">
        <v>0</v>
      </c>
      <c r="Z86" s="49">
        <v>0</v>
      </c>
      <c r="AA86" s="71">
        <v>86</v>
      </c>
      <c r="AB86" s="71"/>
      <c r="AC86" s="72"/>
      <c r="AD86" s="78" t="s">
        <v>1939</v>
      </c>
      <c r="AE86" s="78">
        <v>763</v>
      </c>
      <c r="AF86" s="78">
        <v>160</v>
      </c>
      <c r="AG86" s="78">
        <v>4561</v>
      </c>
      <c r="AH86" s="78">
        <v>977</v>
      </c>
      <c r="AI86" s="78"/>
      <c r="AJ86" s="78" t="s">
        <v>2221</v>
      </c>
      <c r="AK86" s="78" t="s">
        <v>2459</v>
      </c>
      <c r="AL86" s="78"/>
      <c r="AM86" s="78"/>
      <c r="AN86" s="80">
        <v>40886.52622685185</v>
      </c>
      <c r="AO86" s="83" t="s">
        <v>2782</v>
      </c>
      <c r="AP86" s="78" t="b">
        <v>0</v>
      </c>
      <c r="AQ86" s="78" t="b">
        <v>0</v>
      </c>
      <c r="AR86" s="78" t="b">
        <v>1</v>
      </c>
      <c r="AS86" s="78"/>
      <c r="AT86" s="78">
        <v>0</v>
      </c>
      <c r="AU86" s="83" t="s">
        <v>2938</v>
      </c>
      <c r="AV86" s="78" t="b">
        <v>0</v>
      </c>
      <c r="AW86" s="78" t="s">
        <v>3020</v>
      </c>
      <c r="AX86" s="83" t="s">
        <v>3104</v>
      </c>
      <c r="AY86" s="78" t="s">
        <v>66</v>
      </c>
      <c r="AZ86" s="78" t="str">
        <f>REPLACE(INDEX(GroupVertices[Group],MATCH(Vertices[[#This Row],[Vertex]],GroupVertices[Vertex],0)),1,1,"")</f>
        <v>35</v>
      </c>
      <c r="BA86" s="48"/>
      <c r="BB86" s="48"/>
      <c r="BC86" s="48"/>
      <c r="BD86" s="48"/>
      <c r="BE86" s="48" t="s">
        <v>769</v>
      </c>
      <c r="BF86" s="48" t="s">
        <v>769</v>
      </c>
      <c r="BG86" s="116" t="s">
        <v>4267</v>
      </c>
      <c r="BH86" s="116" t="s">
        <v>4267</v>
      </c>
      <c r="BI86" s="116" t="s">
        <v>4396</v>
      </c>
      <c r="BJ86" s="116" t="s">
        <v>4396</v>
      </c>
      <c r="BK86" s="116">
        <v>0</v>
      </c>
      <c r="BL86" s="120">
        <v>0</v>
      </c>
      <c r="BM86" s="116">
        <v>0</v>
      </c>
      <c r="BN86" s="120">
        <v>0</v>
      </c>
      <c r="BO86" s="116">
        <v>0</v>
      </c>
      <c r="BP86" s="120">
        <v>0</v>
      </c>
      <c r="BQ86" s="116">
        <v>11</v>
      </c>
      <c r="BR86" s="120">
        <v>100</v>
      </c>
      <c r="BS86" s="116">
        <v>11</v>
      </c>
      <c r="BT86" s="2"/>
      <c r="BU86" s="3"/>
      <c r="BV86" s="3"/>
      <c r="BW86" s="3"/>
      <c r="BX86" s="3"/>
    </row>
    <row r="87" spans="1:76" ht="15">
      <c r="A87" s="64" t="s">
        <v>477</v>
      </c>
      <c r="B87" s="65"/>
      <c r="C87" s="65" t="s">
        <v>64</v>
      </c>
      <c r="D87" s="66">
        <v>1000</v>
      </c>
      <c r="E87" s="68"/>
      <c r="F87" s="100" t="s">
        <v>2983</v>
      </c>
      <c r="G87" s="65"/>
      <c r="H87" s="69" t="s">
        <v>477</v>
      </c>
      <c r="I87" s="70"/>
      <c r="J87" s="70"/>
      <c r="K87" s="69" t="s">
        <v>3399</v>
      </c>
      <c r="L87" s="73">
        <v>1</v>
      </c>
      <c r="M87" s="74">
        <v>9589.6845703125</v>
      </c>
      <c r="N87" s="74">
        <v>4311.33349609375</v>
      </c>
      <c r="O87" s="75"/>
      <c r="P87" s="76"/>
      <c r="Q87" s="76"/>
      <c r="R87" s="86"/>
      <c r="S87" s="48">
        <v>1</v>
      </c>
      <c r="T87" s="48">
        <v>0</v>
      </c>
      <c r="U87" s="49">
        <v>0</v>
      </c>
      <c r="V87" s="49">
        <v>1</v>
      </c>
      <c r="W87" s="49">
        <v>0</v>
      </c>
      <c r="X87" s="49">
        <v>0.999998</v>
      </c>
      <c r="Y87" s="49">
        <v>0</v>
      </c>
      <c r="Z87" s="49">
        <v>0</v>
      </c>
      <c r="AA87" s="71">
        <v>87</v>
      </c>
      <c r="AB87" s="71"/>
      <c r="AC87" s="72"/>
      <c r="AD87" s="78" t="s">
        <v>1940</v>
      </c>
      <c r="AE87" s="78">
        <v>375438</v>
      </c>
      <c r="AF87" s="78">
        <v>12571682</v>
      </c>
      <c r="AG87" s="78">
        <v>82925</v>
      </c>
      <c r="AH87" s="78">
        <v>9720</v>
      </c>
      <c r="AI87" s="78"/>
      <c r="AJ87" s="78" t="s">
        <v>2222</v>
      </c>
      <c r="AK87" s="78" t="s">
        <v>2460</v>
      </c>
      <c r="AL87" s="83" t="s">
        <v>2618</v>
      </c>
      <c r="AM87" s="78"/>
      <c r="AN87" s="80">
        <v>39840.37871527778</v>
      </c>
      <c r="AO87" s="83" t="s">
        <v>2783</v>
      </c>
      <c r="AP87" s="78" t="b">
        <v>0</v>
      </c>
      <c r="AQ87" s="78" t="b">
        <v>0</v>
      </c>
      <c r="AR87" s="78" t="b">
        <v>1</v>
      </c>
      <c r="AS87" s="78"/>
      <c r="AT87" s="78">
        <v>24717</v>
      </c>
      <c r="AU87" s="83" t="s">
        <v>2938</v>
      </c>
      <c r="AV87" s="78" t="b">
        <v>1</v>
      </c>
      <c r="AW87" s="78" t="s">
        <v>3020</v>
      </c>
      <c r="AX87" s="83" t="s">
        <v>3105</v>
      </c>
      <c r="AY87" s="78" t="s">
        <v>65</v>
      </c>
      <c r="AZ87" s="78" t="str">
        <f>REPLACE(INDEX(GroupVertices[Group],MATCH(Vertices[[#This Row],[Vertex]],GroupVertices[Vertex],0)),1,1,"")</f>
        <v>35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273</v>
      </c>
      <c r="B88" s="65"/>
      <c r="C88" s="65" t="s">
        <v>64</v>
      </c>
      <c r="D88" s="66">
        <v>162.07842649995064</v>
      </c>
      <c r="E88" s="68"/>
      <c r="F88" s="100" t="s">
        <v>939</v>
      </c>
      <c r="G88" s="65"/>
      <c r="H88" s="69" t="s">
        <v>273</v>
      </c>
      <c r="I88" s="70"/>
      <c r="J88" s="70"/>
      <c r="K88" s="69" t="s">
        <v>3400</v>
      </c>
      <c r="L88" s="73">
        <v>7.850294620760534</v>
      </c>
      <c r="M88" s="74">
        <v>6859.5595703125</v>
      </c>
      <c r="N88" s="74">
        <v>4439.62548828125</v>
      </c>
      <c r="O88" s="75"/>
      <c r="P88" s="76"/>
      <c r="Q88" s="76"/>
      <c r="R88" s="86"/>
      <c r="S88" s="48">
        <v>0</v>
      </c>
      <c r="T88" s="48">
        <v>3</v>
      </c>
      <c r="U88" s="49">
        <v>0.666667</v>
      </c>
      <c r="V88" s="49">
        <v>0.2</v>
      </c>
      <c r="W88" s="49">
        <v>0</v>
      </c>
      <c r="X88" s="49">
        <v>0.944803</v>
      </c>
      <c r="Y88" s="49">
        <v>0.3333333333333333</v>
      </c>
      <c r="Z88" s="49">
        <v>0</v>
      </c>
      <c r="AA88" s="71">
        <v>88</v>
      </c>
      <c r="AB88" s="71"/>
      <c r="AC88" s="72"/>
      <c r="AD88" s="78" t="s">
        <v>1941</v>
      </c>
      <c r="AE88" s="78">
        <v>139</v>
      </c>
      <c r="AF88" s="78">
        <v>293</v>
      </c>
      <c r="AG88" s="78">
        <v>37217</v>
      </c>
      <c r="AH88" s="78">
        <v>91698</v>
      </c>
      <c r="AI88" s="78"/>
      <c r="AJ88" s="78"/>
      <c r="AK88" s="78" t="s">
        <v>2411</v>
      </c>
      <c r="AL88" s="78"/>
      <c r="AM88" s="78"/>
      <c r="AN88" s="80">
        <v>42393.898414351854</v>
      </c>
      <c r="AO88" s="78"/>
      <c r="AP88" s="78" t="b">
        <v>1</v>
      </c>
      <c r="AQ88" s="78" t="b">
        <v>0</v>
      </c>
      <c r="AR88" s="78" t="b">
        <v>0</v>
      </c>
      <c r="AS88" s="78"/>
      <c r="AT88" s="78">
        <v>0</v>
      </c>
      <c r="AU88" s="78"/>
      <c r="AV88" s="78" t="b">
        <v>0</v>
      </c>
      <c r="AW88" s="78" t="s">
        <v>3020</v>
      </c>
      <c r="AX88" s="83" t="s">
        <v>3106</v>
      </c>
      <c r="AY88" s="78" t="s">
        <v>66</v>
      </c>
      <c r="AZ88" s="78" t="str">
        <f>REPLACE(INDEX(GroupVertices[Group],MATCH(Vertices[[#This Row],[Vertex]],GroupVertices[Vertex],0)),1,1,"")</f>
        <v>19</v>
      </c>
      <c r="BA88" s="48"/>
      <c r="BB88" s="48"/>
      <c r="BC88" s="48"/>
      <c r="BD88" s="48"/>
      <c r="BE88" s="48"/>
      <c r="BF88" s="48"/>
      <c r="BG88" s="116" t="s">
        <v>4268</v>
      </c>
      <c r="BH88" s="116" t="s">
        <v>4268</v>
      </c>
      <c r="BI88" s="116" t="s">
        <v>4397</v>
      </c>
      <c r="BJ88" s="116" t="s">
        <v>4397</v>
      </c>
      <c r="BK88" s="116">
        <v>1</v>
      </c>
      <c r="BL88" s="120">
        <v>4.3478260869565215</v>
      </c>
      <c r="BM88" s="116">
        <v>1</v>
      </c>
      <c r="BN88" s="120">
        <v>4.3478260869565215</v>
      </c>
      <c r="BO88" s="116">
        <v>0</v>
      </c>
      <c r="BP88" s="120">
        <v>0</v>
      </c>
      <c r="BQ88" s="116">
        <v>21</v>
      </c>
      <c r="BR88" s="120">
        <v>91.30434782608695</v>
      </c>
      <c r="BS88" s="116">
        <v>23</v>
      </c>
      <c r="BT88" s="2"/>
      <c r="BU88" s="3"/>
      <c r="BV88" s="3"/>
      <c r="BW88" s="3"/>
      <c r="BX88" s="3"/>
    </row>
    <row r="89" spans="1:76" ht="15">
      <c r="A89" s="64" t="s">
        <v>478</v>
      </c>
      <c r="B89" s="65"/>
      <c r="C89" s="65" t="s">
        <v>64</v>
      </c>
      <c r="D89" s="66">
        <v>166.40312602112016</v>
      </c>
      <c r="E89" s="68"/>
      <c r="F89" s="100" t="s">
        <v>2984</v>
      </c>
      <c r="G89" s="65"/>
      <c r="H89" s="69" t="s">
        <v>478</v>
      </c>
      <c r="I89" s="70"/>
      <c r="J89" s="70"/>
      <c r="K89" s="69" t="s">
        <v>3401</v>
      </c>
      <c r="L89" s="73">
        <v>7.850294620760534</v>
      </c>
      <c r="M89" s="74">
        <v>7293.32861328125</v>
      </c>
      <c r="N89" s="74">
        <v>4281.9248046875</v>
      </c>
      <c r="O89" s="75"/>
      <c r="P89" s="76"/>
      <c r="Q89" s="76"/>
      <c r="R89" s="86"/>
      <c r="S89" s="48">
        <v>3</v>
      </c>
      <c r="T89" s="48">
        <v>0</v>
      </c>
      <c r="U89" s="49">
        <v>0.666667</v>
      </c>
      <c r="V89" s="49">
        <v>0.2</v>
      </c>
      <c r="W89" s="49">
        <v>0</v>
      </c>
      <c r="X89" s="49">
        <v>0.944803</v>
      </c>
      <c r="Y89" s="49">
        <v>0.3333333333333333</v>
      </c>
      <c r="Z89" s="49">
        <v>0</v>
      </c>
      <c r="AA89" s="71">
        <v>89</v>
      </c>
      <c r="AB89" s="71"/>
      <c r="AC89" s="72"/>
      <c r="AD89" s="78" t="s">
        <v>1942</v>
      </c>
      <c r="AE89" s="78">
        <v>16245</v>
      </c>
      <c r="AF89" s="78">
        <v>16450</v>
      </c>
      <c r="AG89" s="78">
        <v>64493</v>
      </c>
      <c r="AH89" s="78">
        <v>294406</v>
      </c>
      <c r="AI89" s="78"/>
      <c r="AJ89" s="78" t="s">
        <v>2223</v>
      </c>
      <c r="AK89" s="78" t="s">
        <v>2461</v>
      </c>
      <c r="AL89" s="78"/>
      <c r="AM89" s="78"/>
      <c r="AN89" s="80">
        <v>43156.93619212963</v>
      </c>
      <c r="AO89" s="83" t="s">
        <v>2784</v>
      </c>
      <c r="AP89" s="78" t="b">
        <v>0</v>
      </c>
      <c r="AQ89" s="78" t="b">
        <v>0</v>
      </c>
      <c r="AR89" s="78" t="b">
        <v>0</v>
      </c>
      <c r="AS89" s="78"/>
      <c r="AT89" s="78">
        <v>24</v>
      </c>
      <c r="AU89" s="83" t="s">
        <v>2938</v>
      </c>
      <c r="AV89" s="78" t="b">
        <v>0</v>
      </c>
      <c r="AW89" s="78" t="s">
        <v>3020</v>
      </c>
      <c r="AX89" s="83" t="s">
        <v>3107</v>
      </c>
      <c r="AY89" s="78" t="s">
        <v>65</v>
      </c>
      <c r="AZ89" s="78" t="str">
        <f>REPLACE(INDEX(GroupVertices[Group],MATCH(Vertices[[#This Row],[Vertex]],GroupVertices[Vertex],0)),1,1,"")</f>
        <v>19</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479</v>
      </c>
      <c r="B90" s="65"/>
      <c r="C90" s="65" t="s">
        <v>64</v>
      </c>
      <c r="D90" s="66">
        <v>167.17293698991904</v>
      </c>
      <c r="E90" s="68"/>
      <c r="F90" s="100" t="s">
        <v>2985</v>
      </c>
      <c r="G90" s="65"/>
      <c r="H90" s="69" t="s">
        <v>479</v>
      </c>
      <c r="I90" s="70"/>
      <c r="J90" s="70"/>
      <c r="K90" s="69" t="s">
        <v>3402</v>
      </c>
      <c r="L90" s="73">
        <v>7.850294620760534</v>
      </c>
      <c r="M90" s="74">
        <v>6942.943359375</v>
      </c>
      <c r="N90" s="74">
        <v>5893.5283203125</v>
      </c>
      <c r="O90" s="75"/>
      <c r="P90" s="76"/>
      <c r="Q90" s="76"/>
      <c r="R90" s="86"/>
      <c r="S90" s="48">
        <v>3</v>
      </c>
      <c r="T90" s="48">
        <v>0</v>
      </c>
      <c r="U90" s="49">
        <v>0.666667</v>
      </c>
      <c r="V90" s="49">
        <v>0.2</v>
      </c>
      <c r="W90" s="49">
        <v>0</v>
      </c>
      <c r="X90" s="49">
        <v>0.944803</v>
      </c>
      <c r="Y90" s="49">
        <v>0.3333333333333333</v>
      </c>
      <c r="Z90" s="49">
        <v>0</v>
      </c>
      <c r="AA90" s="71">
        <v>90</v>
      </c>
      <c r="AB90" s="71"/>
      <c r="AC90" s="72"/>
      <c r="AD90" s="78" t="s">
        <v>1943</v>
      </c>
      <c r="AE90" s="78">
        <v>19308</v>
      </c>
      <c r="AF90" s="78">
        <v>19326</v>
      </c>
      <c r="AG90" s="78">
        <v>57982</v>
      </c>
      <c r="AH90" s="78">
        <v>93674</v>
      </c>
      <c r="AI90" s="78"/>
      <c r="AJ90" s="78" t="s">
        <v>2224</v>
      </c>
      <c r="AK90" s="78" t="s">
        <v>2462</v>
      </c>
      <c r="AL90" s="78"/>
      <c r="AM90" s="78"/>
      <c r="AN90" s="80">
        <v>40578.020219907405</v>
      </c>
      <c r="AO90" s="83" t="s">
        <v>2785</v>
      </c>
      <c r="AP90" s="78" t="b">
        <v>1</v>
      </c>
      <c r="AQ90" s="78" t="b">
        <v>0</v>
      </c>
      <c r="AR90" s="78" t="b">
        <v>0</v>
      </c>
      <c r="AS90" s="78"/>
      <c r="AT90" s="78">
        <v>5</v>
      </c>
      <c r="AU90" s="83" t="s">
        <v>2938</v>
      </c>
      <c r="AV90" s="78" t="b">
        <v>0</v>
      </c>
      <c r="AW90" s="78" t="s">
        <v>3020</v>
      </c>
      <c r="AX90" s="83" t="s">
        <v>3108</v>
      </c>
      <c r="AY90" s="78" t="s">
        <v>65</v>
      </c>
      <c r="AZ90" s="78" t="str">
        <f>REPLACE(INDEX(GroupVertices[Group],MATCH(Vertices[[#This Row],[Vertex]],GroupVertices[Vertex],0)),1,1,"")</f>
        <v>19</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274</v>
      </c>
      <c r="B91" s="65"/>
      <c r="C91" s="65" t="s">
        <v>64</v>
      </c>
      <c r="D91" s="66">
        <v>162.02542838735602</v>
      </c>
      <c r="E91" s="68"/>
      <c r="F91" s="100" t="s">
        <v>940</v>
      </c>
      <c r="G91" s="65"/>
      <c r="H91" s="69" t="s">
        <v>274</v>
      </c>
      <c r="I91" s="70"/>
      <c r="J91" s="70"/>
      <c r="K91" s="69" t="s">
        <v>3403</v>
      </c>
      <c r="L91" s="73">
        <v>14.700578966084276</v>
      </c>
      <c r="M91" s="74">
        <v>7296.21630859375</v>
      </c>
      <c r="N91" s="74">
        <v>5198.03515625</v>
      </c>
      <c r="O91" s="75"/>
      <c r="P91" s="76"/>
      <c r="Q91" s="76"/>
      <c r="R91" s="86"/>
      <c r="S91" s="48">
        <v>2</v>
      </c>
      <c r="T91" s="48">
        <v>2</v>
      </c>
      <c r="U91" s="49">
        <v>1.333333</v>
      </c>
      <c r="V91" s="49">
        <v>0.25</v>
      </c>
      <c r="W91" s="49">
        <v>0</v>
      </c>
      <c r="X91" s="49">
        <v>1.220777</v>
      </c>
      <c r="Y91" s="49">
        <v>0.3333333333333333</v>
      </c>
      <c r="Z91" s="49">
        <v>0</v>
      </c>
      <c r="AA91" s="71">
        <v>91</v>
      </c>
      <c r="AB91" s="71"/>
      <c r="AC91" s="72"/>
      <c r="AD91" s="78" t="s">
        <v>1944</v>
      </c>
      <c r="AE91" s="78">
        <v>228</v>
      </c>
      <c r="AF91" s="78">
        <v>95</v>
      </c>
      <c r="AG91" s="78">
        <v>1308</v>
      </c>
      <c r="AH91" s="78">
        <v>6228</v>
      </c>
      <c r="AI91" s="78"/>
      <c r="AJ91" s="78" t="s">
        <v>2225</v>
      </c>
      <c r="AK91" s="78" t="s">
        <v>2463</v>
      </c>
      <c r="AL91" s="78"/>
      <c r="AM91" s="78"/>
      <c r="AN91" s="80">
        <v>41253.11613425926</v>
      </c>
      <c r="AO91" s="83" t="s">
        <v>2786</v>
      </c>
      <c r="AP91" s="78" t="b">
        <v>1</v>
      </c>
      <c r="AQ91" s="78" t="b">
        <v>0</v>
      </c>
      <c r="AR91" s="78" t="b">
        <v>1</v>
      </c>
      <c r="AS91" s="78"/>
      <c r="AT91" s="78">
        <v>0</v>
      </c>
      <c r="AU91" s="83" t="s">
        <v>2938</v>
      </c>
      <c r="AV91" s="78" t="b">
        <v>0</v>
      </c>
      <c r="AW91" s="78" t="s">
        <v>3020</v>
      </c>
      <c r="AX91" s="83" t="s">
        <v>3109</v>
      </c>
      <c r="AY91" s="78" t="s">
        <v>66</v>
      </c>
      <c r="AZ91" s="78" t="str">
        <f>REPLACE(INDEX(GroupVertices[Group],MATCH(Vertices[[#This Row],[Vertex]],GroupVertices[Vertex],0)),1,1,"")</f>
        <v>19</v>
      </c>
      <c r="BA91" s="48"/>
      <c r="BB91" s="48"/>
      <c r="BC91" s="48"/>
      <c r="BD91" s="48"/>
      <c r="BE91" s="48" t="s">
        <v>770</v>
      </c>
      <c r="BF91" s="48" t="s">
        <v>770</v>
      </c>
      <c r="BG91" s="116" t="s">
        <v>3928</v>
      </c>
      <c r="BH91" s="116" t="s">
        <v>3928</v>
      </c>
      <c r="BI91" s="116" t="s">
        <v>4073</v>
      </c>
      <c r="BJ91" s="116" t="s">
        <v>4073</v>
      </c>
      <c r="BK91" s="116">
        <v>1</v>
      </c>
      <c r="BL91" s="120">
        <v>2.0833333333333335</v>
      </c>
      <c r="BM91" s="116">
        <v>1</v>
      </c>
      <c r="BN91" s="120">
        <v>2.0833333333333335</v>
      </c>
      <c r="BO91" s="116">
        <v>0</v>
      </c>
      <c r="BP91" s="120">
        <v>0</v>
      </c>
      <c r="BQ91" s="116">
        <v>46</v>
      </c>
      <c r="BR91" s="120">
        <v>95.83333333333333</v>
      </c>
      <c r="BS91" s="116">
        <v>48</v>
      </c>
      <c r="BT91" s="2"/>
      <c r="BU91" s="3"/>
      <c r="BV91" s="3"/>
      <c r="BW91" s="3"/>
      <c r="BX91" s="3"/>
    </row>
    <row r="92" spans="1:76" ht="15">
      <c r="A92" s="64" t="s">
        <v>275</v>
      </c>
      <c r="B92" s="65"/>
      <c r="C92" s="65" t="s">
        <v>64</v>
      </c>
      <c r="D92" s="66">
        <v>162.60867529313236</v>
      </c>
      <c r="E92" s="68"/>
      <c r="F92" s="100" t="s">
        <v>941</v>
      </c>
      <c r="G92" s="65"/>
      <c r="H92" s="69" t="s">
        <v>275</v>
      </c>
      <c r="I92" s="70"/>
      <c r="J92" s="70"/>
      <c r="K92" s="69" t="s">
        <v>3404</v>
      </c>
      <c r="L92" s="73">
        <v>7.850294620760534</v>
      </c>
      <c r="M92" s="74">
        <v>6672.4970703125</v>
      </c>
      <c r="N92" s="74">
        <v>5299.71337890625</v>
      </c>
      <c r="O92" s="75"/>
      <c r="P92" s="76"/>
      <c r="Q92" s="76"/>
      <c r="R92" s="86"/>
      <c r="S92" s="48">
        <v>0</v>
      </c>
      <c r="T92" s="48">
        <v>3</v>
      </c>
      <c r="U92" s="49">
        <v>0.666667</v>
      </c>
      <c r="V92" s="49">
        <v>0.2</v>
      </c>
      <c r="W92" s="49">
        <v>0</v>
      </c>
      <c r="X92" s="49">
        <v>0.944803</v>
      </c>
      <c r="Y92" s="49">
        <v>0.3333333333333333</v>
      </c>
      <c r="Z92" s="49">
        <v>0</v>
      </c>
      <c r="AA92" s="71">
        <v>92</v>
      </c>
      <c r="AB92" s="71"/>
      <c r="AC92" s="72"/>
      <c r="AD92" s="78" t="s">
        <v>1945</v>
      </c>
      <c r="AE92" s="78">
        <v>3342</v>
      </c>
      <c r="AF92" s="78">
        <v>2274</v>
      </c>
      <c r="AG92" s="78">
        <v>16840</v>
      </c>
      <c r="AH92" s="78">
        <v>22835</v>
      </c>
      <c r="AI92" s="78"/>
      <c r="AJ92" s="78" t="s">
        <v>2226</v>
      </c>
      <c r="AK92" s="78" t="s">
        <v>2464</v>
      </c>
      <c r="AL92" s="78"/>
      <c r="AM92" s="78"/>
      <c r="AN92" s="80">
        <v>42754.661516203705</v>
      </c>
      <c r="AO92" s="83" t="s">
        <v>2787</v>
      </c>
      <c r="AP92" s="78" t="b">
        <v>1</v>
      </c>
      <c r="AQ92" s="78" t="b">
        <v>0</v>
      </c>
      <c r="AR92" s="78" t="b">
        <v>1</v>
      </c>
      <c r="AS92" s="78"/>
      <c r="AT92" s="78">
        <v>3</v>
      </c>
      <c r="AU92" s="78"/>
      <c r="AV92" s="78" t="b">
        <v>0</v>
      </c>
      <c r="AW92" s="78" t="s">
        <v>3020</v>
      </c>
      <c r="AX92" s="83" t="s">
        <v>3110</v>
      </c>
      <c r="AY92" s="78" t="s">
        <v>66</v>
      </c>
      <c r="AZ92" s="78" t="str">
        <f>REPLACE(INDEX(GroupVertices[Group],MATCH(Vertices[[#This Row],[Vertex]],GroupVertices[Vertex],0)),1,1,"")</f>
        <v>19</v>
      </c>
      <c r="BA92" s="48"/>
      <c r="BB92" s="48"/>
      <c r="BC92" s="48"/>
      <c r="BD92" s="48"/>
      <c r="BE92" s="48"/>
      <c r="BF92" s="48"/>
      <c r="BG92" s="116" t="s">
        <v>4268</v>
      </c>
      <c r="BH92" s="116" t="s">
        <v>4268</v>
      </c>
      <c r="BI92" s="116" t="s">
        <v>4397</v>
      </c>
      <c r="BJ92" s="116" t="s">
        <v>4397</v>
      </c>
      <c r="BK92" s="116">
        <v>1</v>
      </c>
      <c r="BL92" s="120">
        <v>4.3478260869565215</v>
      </c>
      <c r="BM92" s="116">
        <v>1</v>
      </c>
      <c r="BN92" s="120">
        <v>4.3478260869565215</v>
      </c>
      <c r="BO92" s="116">
        <v>0</v>
      </c>
      <c r="BP92" s="120">
        <v>0</v>
      </c>
      <c r="BQ92" s="116">
        <v>21</v>
      </c>
      <c r="BR92" s="120">
        <v>91.30434782608695</v>
      </c>
      <c r="BS92" s="116">
        <v>23</v>
      </c>
      <c r="BT92" s="2"/>
      <c r="BU92" s="3"/>
      <c r="BV92" s="3"/>
      <c r="BW92" s="3"/>
      <c r="BX92" s="3"/>
    </row>
    <row r="93" spans="1:76" ht="15">
      <c r="A93" s="64" t="s">
        <v>276</v>
      </c>
      <c r="B93" s="65"/>
      <c r="C93" s="65" t="s">
        <v>64</v>
      </c>
      <c r="D93" s="66">
        <v>162.05299811259465</v>
      </c>
      <c r="E93" s="68"/>
      <c r="F93" s="100" t="s">
        <v>942</v>
      </c>
      <c r="G93" s="65"/>
      <c r="H93" s="69" t="s">
        <v>276</v>
      </c>
      <c r="I93" s="70"/>
      <c r="J93" s="70"/>
      <c r="K93" s="69" t="s">
        <v>3405</v>
      </c>
      <c r="L93" s="73">
        <v>1</v>
      </c>
      <c r="M93" s="74">
        <v>4244.064453125</v>
      </c>
      <c r="N93" s="74">
        <v>4656.94580078125</v>
      </c>
      <c r="O93" s="75"/>
      <c r="P93" s="76"/>
      <c r="Q93" s="76"/>
      <c r="R93" s="86"/>
      <c r="S93" s="48">
        <v>0</v>
      </c>
      <c r="T93" s="48">
        <v>1</v>
      </c>
      <c r="U93" s="49">
        <v>0</v>
      </c>
      <c r="V93" s="49">
        <v>0.02</v>
      </c>
      <c r="W93" s="49">
        <v>0</v>
      </c>
      <c r="X93" s="49">
        <v>0.426189</v>
      </c>
      <c r="Y93" s="49">
        <v>0</v>
      </c>
      <c r="Z93" s="49">
        <v>0</v>
      </c>
      <c r="AA93" s="71">
        <v>93</v>
      </c>
      <c r="AB93" s="71"/>
      <c r="AC93" s="72"/>
      <c r="AD93" s="78" t="s">
        <v>1946</v>
      </c>
      <c r="AE93" s="78">
        <v>279</v>
      </c>
      <c r="AF93" s="78">
        <v>198</v>
      </c>
      <c r="AG93" s="78">
        <v>1955</v>
      </c>
      <c r="AH93" s="78">
        <v>647</v>
      </c>
      <c r="AI93" s="78"/>
      <c r="AJ93" s="78" t="s">
        <v>2227</v>
      </c>
      <c r="AK93" s="78" t="s">
        <v>2465</v>
      </c>
      <c r="AL93" s="78"/>
      <c r="AM93" s="78"/>
      <c r="AN93" s="80">
        <v>40669.50423611111</v>
      </c>
      <c r="AO93" s="78"/>
      <c r="AP93" s="78" t="b">
        <v>0</v>
      </c>
      <c r="AQ93" s="78" t="b">
        <v>0</v>
      </c>
      <c r="AR93" s="78" t="b">
        <v>0</v>
      </c>
      <c r="AS93" s="78"/>
      <c r="AT93" s="78">
        <v>95</v>
      </c>
      <c r="AU93" s="83" t="s">
        <v>2938</v>
      </c>
      <c r="AV93" s="78" t="b">
        <v>0</v>
      </c>
      <c r="AW93" s="78" t="s">
        <v>3020</v>
      </c>
      <c r="AX93" s="83" t="s">
        <v>3111</v>
      </c>
      <c r="AY93" s="78" t="s">
        <v>66</v>
      </c>
      <c r="AZ93" s="78" t="str">
        <f>REPLACE(INDEX(GroupVertices[Group],MATCH(Vertices[[#This Row],[Vertex]],GroupVertices[Vertex],0)),1,1,"")</f>
        <v>4</v>
      </c>
      <c r="BA93" s="48"/>
      <c r="BB93" s="48"/>
      <c r="BC93" s="48"/>
      <c r="BD93" s="48"/>
      <c r="BE93" s="48" t="s">
        <v>746</v>
      </c>
      <c r="BF93" s="48" t="s">
        <v>746</v>
      </c>
      <c r="BG93" s="116" t="s">
        <v>4269</v>
      </c>
      <c r="BH93" s="116" t="s">
        <v>4341</v>
      </c>
      <c r="BI93" s="116" t="s">
        <v>4398</v>
      </c>
      <c r="BJ93" s="116" t="s">
        <v>4398</v>
      </c>
      <c r="BK93" s="116">
        <v>4</v>
      </c>
      <c r="BL93" s="120">
        <v>8.695652173913043</v>
      </c>
      <c r="BM93" s="116">
        <v>1</v>
      </c>
      <c r="BN93" s="120">
        <v>2.1739130434782608</v>
      </c>
      <c r="BO93" s="116">
        <v>0</v>
      </c>
      <c r="BP93" s="120">
        <v>0</v>
      </c>
      <c r="BQ93" s="116">
        <v>41</v>
      </c>
      <c r="BR93" s="120">
        <v>89.1304347826087</v>
      </c>
      <c r="BS93" s="116">
        <v>46</v>
      </c>
      <c r="BT93" s="2"/>
      <c r="BU93" s="3"/>
      <c r="BV93" s="3"/>
      <c r="BW93" s="3"/>
      <c r="BX93" s="3"/>
    </row>
    <row r="94" spans="1:76" ht="15">
      <c r="A94" s="64" t="s">
        <v>277</v>
      </c>
      <c r="B94" s="65"/>
      <c r="C94" s="65" t="s">
        <v>64</v>
      </c>
      <c r="D94" s="66">
        <v>162.0596897934778</v>
      </c>
      <c r="E94" s="68"/>
      <c r="F94" s="100" t="s">
        <v>943</v>
      </c>
      <c r="G94" s="65"/>
      <c r="H94" s="69" t="s">
        <v>277</v>
      </c>
      <c r="I94" s="70"/>
      <c r="J94" s="70"/>
      <c r="K94" s="69" t="s">
        <v>3406</v>
      </c>
      <c r="L94" s="73">
        <v>1100.4717368961974</v>
      </c>
      <c r="M94" s="74">
        <v>1281.8858642578125</v>
      </c>
      <c r="N94" s="74">
        <v>1503.9539794921875</v>
      </c>
      <c r="O94" s="75"/>
      <c r="P94" s="76"/>
      <c r="Q94" s="76"/>
      <c r="R94" s="86"/>
      <c r="S94" s="48">
        <v>0</v>
      </c>
      <c r="T94" s="48">
        <v>3</v>
      </c>
      <c r="U94" s="49">
        <v>107</v>
      </c>
      <c r="V94" s="49">
        <v>0.009709</v>
      </c>
      <c r="W94" s="49">
        <v>0</v>
      </c>
      <c r="X94" s="49">
        <v>1.335463</v>
      </c>
      <c r="Y94" s="49">
        <v>0</v>
      </c>
      <c r="Z94" s="49">
        <v>0</v>
      </c>
      <c r="AA94" s="71">
        <v>94</v>
      </c>
      <c r="AB94" s="71"/>
      <c r="AC94" s="72"/>
      <c r="AD94" s="78" t="s">
        <v>1947</v>
      </c>
      <c r="AE94" s="78">
        <v>591</v>
      </c>
      <c r="AF94" s="78">
        <v>223</v>
      </c>
      <c r="AG94" s="78">
        <v>3474</v>
      </c>
      <c r="AH94" s="78">
        <v>2493</v>
      </c>
      <c r="AI94" s="78"/>
      <c r="AJ94" s="78"/>
      <c r="AK94" s="78"/>
      <c r="AL94" s="78"/>
      <c r="AM94" s="78"/>
      <c r="AN94" s="80">
        <v>43253.2112037037</v>
      </c>
      <c r="AO94" s="78"/>
      <c r="AP94" s="78" t="b">
        <v>1</v>
      </c>
      <c r="AQ94" s="78" t="b">
        <v>0</v>
      </c>
      <c r="AR94" s="78" t="b">
        <v>0</v>
      </c>
      <c r="AS94" s="78"/>
      <c r="AT94" s="78">
        <v>3</v>
      </c>
      <c r="AU94" s="78"/>
      <c r="AV94" s="78" t="b">
        <v>0</v>
      </c>
      <c r="AW94" s="78" t="s">
        <v>3020</v>
      </c>
      <c r="AX94" s="83" t="s">
        <v>3112</v>
      </c>
      <c r="AY94" s="78" t="s">
        <v>66</v>
      </c>
      <c r="AZ94" s="78" t="str">
        <f>REPLACE(INDEX(GroupVertices[Group],MATCH(Vertices[[#This Row],[Vertex]],GroupVertices[Vertex],0)),1,1,"")</f>
        <v>2</v>
      </c>
      <c r="BA94" s="48"/>
      <c r="BB94" s="48"/>
      <c r="BC94" s="48"/>
      <c r="BD94" s="48"/>
      <c r="BE94" s="48" t="s">
        <v>771</v>
      </c>
      <c r="BF94" s="48" t="s">
        <v>771</v>
      </c>
      <c r="BG94" s="116" t="s">
        <v>4270</v>
      </c>
      <c r="BH94" s="116" t="s">
        <v>4270</v>
      </c>
      <c r="BI94" s="116" t="s">
        <v>4399</v>
      </c>
      <c r="BJ94" s="116" t="s">
        <v>4399</v>
      </c>
      <c r="BK94" s="116">
        <v>0</v>
      </c>
      <c r="BL94" s="120">
        <v>0</v>
      </c>
      <c r="BM94" s="116">
        <v>0</v>
      </c>
      <c r="BN94" s="120">
        <v>0</v>
      </c>
      <c r="BO94" s="116">
        <v>0</v>
      </c>
      <c r="BP94" s="120">
        <v>0</v>
      </c>
      <c r="BQ94" s="116">
        <v>7</v>
      </c>
      <c r="BR94" s="120">
        <v>100</v>
      </c>
      <c r="BS94" s="116">
        <v>7</v>
      </c>
      <c r="BT94" s="2"/>
      <c r="BU94" s="3"/>
      <c r="BV94" s="3"/>
      <c r="BW94" s="3"/>
      <c r="BX94" s="3"/>
    </row>
    <row r="95" spans="1:76" ht="15">
      <c r="A95" s="64" t="s">
        <v>480</v>
      </c>
      <c r="B95" s="65"/>
      <c r="C95" s="65" t="s">
        <v>64</v>
      </c>
      <c r="D95" s="66">
        <v>164.82790434122398</v>
      </c>
      <c r="E95" s="68"/>
      <c r="F95" s="100" t="s">
        <v>2986</v>
      </c>
      <c r="G95" s="65"/>
      <c r="H95" s="69" t="s">
        <v>480</v>
      </c>
      <c r="I95" s="70"/>
      <c r="J95" s="70"/>
      <c r="K95" s="69" t="s">
        <v>3407</v>
      </c>
      <c r="L95" s="73">
        <v>1</v>
      </c>
      <c r="M95" s="74">
        <v>194.9122772216797</v>
      </c>
      <c r="N95" s="74">
        <v>1238.0230712890625</v>
      </c>
      <c r="O95" s="75"/>
      <c r="P95" s="76"/>
      <c r="Q95" s="76"/>
      <c r="R95" s="86"/>
      <c r="S95" s="48">
        <v>1</v>
      </c>
      <c r="T95" s="48">
        <v>0</v>
      </c>
      <c r="U95" s="49">
        <v>0</v>
      </c>
      <c r="V95" s="49">
        <v>0.007143</v>
      </c>
      <c r="W95" s="49">
        <v>0</v>
      </c>
      <c r="X95" s="49">
        <v>0.528381</v>
      </c>
      <c r="Y95" s="49">
        <v>0</v>
      </c>
      <c r="Z95" s="49">
        <v>0</v>
      </c>
      <c r="AA95" s="71">
        <v>95</v>
      </c>
      <c r="AB95" s="71"/>
      <c r="AC95" s="72"/>
      <c r="AD95" s="78" t="s">
        <v>1948</v>
      </c>
      <c r="AE95" s="78">
        <v>122</v>
      </c>
      <c r="AF95" s="78">
        <v>10565</v>
      </c>
      <c r="AG95" s="78">
        <v>541</v>
      </c>
      <c r="AH95" s="78">
        <v>414</v>
      </c>
      <c r="AI95" s="78"/>
      <c r="AJ95" s="78" t="s">
        <v>2228</v>
      </c>
      <c r="AK95" s="78" t="s">
        <v>2430</v>
      </c>
      <c r="AL95" s="83" t="s">
        <v>2619</v>
      </c>
      <c r="AM95" s="78"/>
      <c r="AN95" s="80">
        <v>43081.166041666664</v>
      </c>
      <c r="AO95" s="83" t="s">
        <v>2788</v>
      </c>
      <c r="AP95" s="78" t="b">
        <v>1</v>
      </c>
      <c r="AQ95" s="78" t="b">
        <v>0</v>
      </c>
      <c r="AR95" s="78" t="b">
        <v>0</v>
      </c>
      <c r="AS95" s="78"/>
      <c r="AT95" s="78">
        <v>152</v>
      </c>
      <c r="AU95" s="78"/>
      <c r="AV95" s="78" t="b">
        <v>0</v>
      </c>
      <c r="AW95" s="78" t="s">
        <v>3020</v>
      </c>
      <c r="AX95" s="83" t="s">
        <v>3113</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481</v>
      </c>
      <c r="B96" s="65"/>
      <c r="C96" s="65" t="s">
        <v>64</v>
      </c>
      <c r="D96" s="66">
        <v>446.28696163510824</v>
      </c>
      <c r="E96" s="68"/>
      <c r="F96" s="100" t="s">
        <v>2987</v>
      </c>
      <c r="G96" s="65"/>
      <c r="H96" s="69" t="s">
        <v>481</v>
      </c>
      <c r="I96" s="70"/>
      <c r="J96" s="70"/>
      <c r="K96" s="69" t="s">
        <v>3408</v>
      </c>
      <c r="L96" s="73">
        <v>62.65262076053443</v>
      </c>
      <c r="M96" s="74">
        <v>1889.1224365234375</v>
      </c>
      <c r="N96" s="74">
        <v>994.1611328125</v>
      </c>
      <c r="O96" s="75"/>
      <c r="P96" s="76"/>
      <c r="Q96" s="76"/>
      <c r="R96" s="86"/>
      <c r="S96" s="48">
        <v>2</v>
      </c>
      <c r="T96" s="48">
        <v>0</v>
      </c>
      <c r="U96" s="49">
        <v>6</v>
      </c>
      <c r="V96" s="49">
        <v>0.007463</v>
      </c>
      <c r="W96" s="49">
        <v>0</v>
      </c>
      <c r="X96" s="49">
        <v>0.908083</v>
      </c>
      <c r="Y96" s="49">
        <v>0</v>
      </c>
      <c r="Z96" s="49">
        <v>0</v>
      </c>
      <c r="AA96" s="71">
        <v>96</v>
      </c>
      <c r="AB96" s="71"/>
      <c r="AC96" s="72"/>
      <c r="AD96" s="78" t="s">
        <v>1949</v>
      </c>
      <c r="AE96" s="78">
        <v>235</v>
      </c>
      <c r="AF96" s="78">
        <v>1062091</v>
      </c>
      <c r="AG96" s="78">
        <v>6018</v>
      </c>
      <c r="AH96" s="78">
        <v>1728</v>
      </c>
      <c r="AI96" s="78"/>
      <c r="AJ96" s="78" t="s">
        <v>2229</v>
      </c>
      <c r="AK96" s="78"/>
      <c r="AL96" s="83" t="s">
        <v>2620</v>
      </c>
      <c r="AM96" s="78"/>
      <c r="AN96" s="80">
        <v>42908.35989583333</v>
      </c>
      <c r="AO96" s="83" t="s">
        <v>2789</v>
      </c>
      <c r="AP96" s="78" t="b">
        <v>0</v>
      </c>
      <c r="AQ96" s="78" t="b">
        <v>0</v>
      </c>
      <c r="AR96" s="78" t="b">
        <v>0</v>
      </c>
      <c r="AS96" s="78"/>
      <c r="AT96" s="78">
        <v>6750</v>
      </c>
      <c r="AU96" s="83" t="s">
        <v>2938</v>
      </c>
      <c r="AV96" s="78" t="b">
        <v>1</v>
      </c>
      <c r="AW96" s="78" t="s">
        <v>3020</v>
      </c>
      <c r="AX96" s="83" t="s">
        <v>3114</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278</v>
      </c>
      <c r="B97" s="65"/>
      <c r="C97" s="65" t="s">
        <v>64</v>
      </c>
      <c r="D97" s="66">
        <v>162.91488661034583</v>
      </c>
      <c r="E97" s="68"/>
      <c r="F97" s="100" t="s">
        <v>944</v>
      </c>
      <c r="G97" s="65"/>
      <c r="H97" s="69" t="s">
        <v>278</v>
      </c>
      <c r="I97" s="70"/>
      <c r="J97" s="70"/>
      <c r="K97" s="69" t="s">
        <v>3409</v>
      </c>
      <c r="L97" s="73">
        <v>1</v>
      </c>
      <c r="M97" s="74">
        <v>859.953857421875</v>
      </c>
      <c r="N97" s="74">
        <v>4486.208984375</v>
      </c>
      <c r="O97" s="75"/>
      <c r="P97" s="76"/>
      <c r="Q97" s="76"/>
      <c r="R97" s="86"/>
      <c r="S97" s="48">
        <v>0</v>
      </c>
      <c r="T97" s="48">
        <v>1</v>
      </c>
      <c r="U97" s="49">
        <v>0</v>
      </c>
      <c r="V97" s="49">
        <v>0.009259</v>
      </c>
      <c r="W97" s="49">
        <v>0</v>
      </c>
      <c r="X97" s="49">
        <v>0.518732</v>
      </c>
      <c r="Y97" s="49">
        <v>0</v>
      </c>
      <c r="Z97" s="49">
        <v>0</v>
      </c>
      <c r="AA97" s="71">
        <v>97</v>
      </c>
      <c r="AB97" s="71"/>
      <c r="AC97" s="72"/>
      <c r="AD97" s="78" t="s">
        <v>1950</v>
      </c>
      <c r="AE97" s="78">
        <v>5001</v>
      </c>
      <c r="AF97" s="78">
        <v>3418</v>
      </c>
      <c r="AG97" s="78">
        <v>131015</v>
      </c>
      <c r="AH97" s="78">
        <v>31230</v>
      </c>
      <c r="AI97" s="78"/>
      <c r="AJ97" s="78" t="s">
        <v>2230</v>
      </c>
      <c r="AK97" s="78"/>
      <c r="AL97" s="78"/>
      <c r="AM97" s="78"/>
      <c r="AN97" s="80">
        <v>43258.69482638889</v>
      </c>
      <c r="AO97" s="83" t="s">
        <v>2790</v>
      </c>
      <c r="AP97" s="78" t="b">
        <v>1</v>
      </c>
      <c r="AQ97" s="78" t="b">
        <v>0</v>
      </c>
      <c r="AR97" s="78" t="b">
        <v>0</v>
      </c>
      <c r="AS97" s="78"/>
      <c r="AT97" s="78">
        <v>18</v>
      </c>
      <c r="AU97" s="78"/>
      <c r="AV97" s="78" t="b">
        <v>0</v>
      </c>
      <c r="AW97" s="78" t="s">
        <v>3020</v>
      </c>
      <c r="AX97" s="83" t="s">
        <v>3115</v>
      </c>
      <c r="AY97" s="78" t="s">
        <v>66</v>
      </c>
      <c r="AZ97" s="78" t="str">
        <f>REPLACE(INDEX(GroupVertices[Group],MATCH(Vertices[[#This Row],[Vertex]],GroupVertices[Vertex],0)),1,1,"")</f>
        <v>2</v>
      </c>
      <c r="BA97" s="48" t="s">
        <v>682</v>
      </c>
      <c r="BB97" s="48" t="s">
        <v>682</v>
      </c>
      <c r="BC97" s="48" t="s">
        <v>726</v>
      </c>
      <c r="BD97" s="48" t="s">
        <v>726</v>
      </c>
      <c r="BE97" s="48" t="s">
        <v>772</v>
      </c>
      <c r="BF97" s="48" t="s">
        <v>772</v>
      </c>
      <c r="BG97" s="116" t="s">
        <v>4271</v>
      </c>
      <c r="BH97" s="116" t="s">
        <v>4271</v>
      </c>
      <c r="BI97" s="116" t="s">
        <v>4400</v>
      </c>
      <c r="BJ97" s="116" t="s">
        <v>4400</v>
      </c>
      <c r="BK97" s="116">
        <v>3</v>
      </c>
      <c r="BL97" s="120">
        <v>16.666666666666668</v>
      </c>
      <c r="BM97" s="116">
        <v>0</v>
      </c>
      <c r="BN97" s="120">
        <v>0</v>
      </c>
      <c r="BO97" s="116">
        <v>0</v>
      </c>
      <c r="BP97" s="120">
        <v>0</v>
      </c>
      <c r="BQ97" s="116">
        <v>15</v>
      </c>
      <c r="BR97" s="120">
        <v>83.33333333333333</v>
      </c>
      <c r="BS97" s="116">
        <v>18</v>
      </c>
      <c r="BT97" s="2"/>
      <c r="BU97" s="3"/>
      <c r="BV97" s="3"/>
      <c r="BW97" s="3"/>
      <c r="BX97" s="3"/>
    </row>
    <row r="98" spans="1:76" ht="15">
      <c r="A98" s="64" t="s">
        <v>359</v>
      </c>
      <c r="B98" s="65"/>
      <c r="C98" s="65" t="s">
        <v>64</v>
      </c>
      <c r="D98" s="66">
        <v>173.12505330187338</v>
      </c>
      <c r="E98" s="68"/>
      <c r="F98" s="100" t="s">
        <v>1018</v>
      </c>
      <c r="G98" s="65"/>
      <c r="H98" s="69" t="s">
        <v>359</v>
      </c>
      <c r="I98" s="70"/>
      <c r="J98" s="70"/>
      <c r="K98" s="69" t="s">
        <v>3410</v>
      </c>
      <c r="L98" s="73">
        <v>9999</v>
      </c>
      <c r="M98" s="74">
        <v>1014.7302856445312</v>
      </c>
      <c r="N98" s="74">
        <v>3340.25048828125</v>
      </c>
      <c r="O98" s="75"/>
      <c r="P98" s="76"/>
      <c r="Q98" s="76"/>
      <c r="R98" s="86"/>
      <c r="S98" s="48">
        <v>19</v>
      </c>
      <c r="T98" s="48">
        <v>2</v>
      </c>
      <c r="U98" s="49">
        <v>973</v>
      </c>
      <c r="V98" s="49">
        <v>0.014085</v>
      </c>
      <c r="W98" s="49">
        <v>0</v>
      </c>
      <c r="X98" s="49">
        <v>8.676057</v>
      </c>
      <c r="Y98" s="49">
        <v>0</v>
      </c>
      <c r="Z98" s="49">
        <v>0</v>
      </c>
      <c r="AA98" s="71">
        <v>98</v>
      </c>
      <c r="AB98" s="71"/>
      <c r="AC98" s="72"/>
      <c r="AD98" s="78" t="s">
        <v>1951</v>
      </c>
      <c r="AE98" s="78">
        <v>357</v>
      </c>
      <c r="AF98" s="78">
        <v>41563</v>
      </c>
      <c r="AG98" s="78">
        <v>23695</v>
      </c>
      <c r="AH98" s="78">
        <v>38995</v>
      </c>
      <c r="AI98" s="78"/>
      <c r="AJ98" s="78" t="s">
        <v>2231</v>
      </c>
      <c r="AK98" s="78" t="s">
        <v>2466</v>
      </c>
      <c r="AL98" s="83" t="s">
        <v>2621</v>
      </c>
      <c r="AM98" s="78"/>
      <c r="AN98" s="80">
        <v>40201.26420138889</v>
      </c>
      <c r="AO98" s="83" t="s">
        <v>2791</v>
      </c>
      <c r="AP98" s="78" t="b">
        <v>0</v>
      </c>
      <c r="AQ98" s="78" t="b">
        <v>0</v>
      </c>
      <c r="AR98" s="78" t="b">
        <v>0</v>
      </c>
      <c r="AS98" s="78"/>
      <c r="AT98" s="78">
        <v>338</v>
      </c>
      <c r="AU98" s="83" t="s">
        <v>2937</v>
      </c>
      <c r="AV98" s="78" t="b">
        <v>0</v>
      </c>
      <c r="AW98" s="78" t="s">
        <v>3020</v>
      </c>
      <c r="AX98" s="83" t="s">
        <v>3116</v>
      </c>
      <c r="AY98" s="78" t="s">
        <v>66</v>
      </c>
      <c r="AZ98" s="78" t="str">
        <f>REPLACE(INDEX(GroupVertices[Group],MATCH(Vertices[[#This Row],[Vertex]],GroupVertices[Vertex],0)),1,1,"")</f>
        <v>2</v>
      </c>
      <c r="BA98" s="48" t="s">
        <v>686</v>
      </c>
      <c r="BB98" s="48" t="s">
        <v>4189</v>
      </c>
      <c r="BC98" s="48" t="s">
        <v>729</v>
      </c>
      <c r="BD98" s="48" t="s">
        <v>4195</v>
      </c>
      <c r="BE98" s="48" t="s">
        <v>772</v>
      </c>
      <c r="BF98" s="48" t="s">
        <v>772</v>
      </c>
      <c r="BG98" s="116" t="s">
        <v>4272</v>
      </c>
      <c r="BH98" s="116" t="s">
        <v>4342</v>
      </c>
      <c r="BI98" s="116" t="s">
        <v>4401</v>
      </c>
      <c r="BJ98" s="116" t="s">
        <v>4459</v>
      </c>
      <c r="BK98" s="116">
        <v>18</v>
      </c>
      <c r="BL98" s="120">
        <v>16.822429906542055</v>
      </c>
      <c r="BM98" s="116">
        <v>1</v>
      </c>
      <c r="BN98" s="120">
        <v>0.9345794392523364</v>
      </c>
      <c r="BO98" s="116">
        <v>0</v>
      </c>
      <c r="BP98" s="120">
        <v>0</v>
      </c>
      <c r="BQ98" s="116">
        <v>88</v>
      </c>
      <c r="BR98" s="120">
        <v>82.24299065420561</v>
      </c>
      <c r="BS98" s="116">
        <v>107</v>
      </c>
      <c r="BT98" s="2"/>
      <c r="BU98" s="3"/>
      <c r="BV98" s="3"/>
      <c r="BW98" s="3"/>
      <c r="BX98" s="3"/>
    </row>
    <row r="99" spans="1:76" ht="15">
      <c r="A99" s="64" t="s">
        <v>279</v>
      </c>
      <c r="B99" s="65"/>
      <c r="C99" s="65" t="s">
        <v>64</v>
      </c>
      <c r="D99" s="66">
        <v>162.0618311313604</v>
      </c>
      <c r="E99" s="68"/>
      <c r="F99" s="100" t="s">
        <v>945</v>
      </c>
      <c r="G99" s="65"/>
      <c r="H99" s="69" t="s">
        <v>279</v>
      </c>
      <c r="I99" s="70"/>
      <c r="J99" s="70"/>
      <c r="K99" s="69" t="s">
        <v>3411</v>
      </c>
      <c r="L99" s="73">
        <v>1</v>
      </c>
      <c r="M99" s="74">
        <v>669.7832641601562</v>
      </c>
      <c r="N99" s="74">
        <v>4311.1728515625</v>
      </c>
      <c r="O99" s="75"/>
      <c r="P99" s="76"/>
      <c r="Q99" s="76"/>
      <c r="R99" s="86"/>
      <c r="S99" s="48">
        <v>0</v>
      </c>
      <c r="T99" s="48">
        <v>1</v>
      </c>
      <c r="U99" s="49">
        <v>0</v>
      </c>
      <c r="V99" s="49">
        <v>0.009259</v>
      </c>
      <c r="W99" s="49">
        <v>0</v>
      </c>
      <c r="X99" s="49">
        <v>0.518732</v>
      </c>
      <c r="Y99" s="49">
        <v>0</v>
      </c>
      <c r="Z99" s="49">
        <v>0</v>
      </c>
      <c r="AA99" s="71">
        <v>99</v>
      </c>
      <c r="AB99" s="71"/>
      <c r="AC99" s="72"/>
      <c r="AD99" s="78" t="s">
        <v>1952</v>
      </c>
      <c r="AE99" s="78">
        <v>2384</v>
      </c>
      <c r="AF99" s="78">
        <v>231</v>
      </c>
      <c r="AG99" s="78">
        <v>1303</v>
      </c>
      <c r="AH99" s="78">
        <v>2397</v>
      </c>
      <c r="AI99" s="78"/>
      <c r="AJ99" s="78" t="s">
        <v>2232</v>
      </c>
      <c r="AK99" s="78" t="s">
        <v>2467</v>
      </c>
      <c r="AL99" s="83" t="s">
        <v>2622</v>
      </c>
      <c r="AM99" s="78"/>
      <c r="AN99" s="80">
        <v>41429.411770833336</v>
      </c>
      <c r="AO99" s="78"/>
      <c r="AP99" s="78" t="b">
        <v>0</v>
      </c>
      <c r="AQ99" s="78" t="b">
        <v>0</v>
      </c>
      <c r="AR99" s="78" t="b">
        <v>0</v>
      </c>
      <c r="AS99" s="78"/>
      <c r="AT99" s="78">
        <v>2</v>
      </c>
      <c r="AU99" s="83" t="s">
        <v>2947</v>
      </c>
      <c r="AV99" s="78" t="b">
        <v>0</v>
      </c>
      <c r="AW99" s="78" t="s">
        <v>3020</v>
      </c>
      <c r="AX99" s="83" t="s">
        <v>3117</v>
      </c>
      <c r="AY99" s="78" t="s">
        <v>66</v>
      </c>
      <c r="AZ99" s="78" t="str">
        <f>REPLACE(INDEX(GroupVertices[Group],MATCH(Vertices[[#This Row],[Vertex]],GroupVertices[Vertex],0)),1,1,"")</f>
        <v>2</v>
      </c>
      <c r="BA99" s="48" t="s">
        <v>682</v>
      </c>
      <c r="BB99" s="48" t="s">
        <v>682</v>
      </c>
      <c r="BC99" s="48" t="s">
        <v>726</v>
      </c>
      <c r="BD99" s="48" t="s">
        <v>726</v>
      </c>
      <c r="BE99" s="48" t="s">
        <v>772</v>
      </c>
      <c r="BF99" s="48" t="s">
        <v>772</v>
      </c>
      <c r="BG99" s="116" t="s">
        <v>4271</v>
      </c>
      <c r="BH99" s="116" t="s">
        <v>4271</v>
      </c>
      <c r="BI99" s="116" t="s">
        <v>4400</v>
      </c>
      <c r="BJ99" s="116" t="s">
        <v>4400</v>
      </c>
      <c r="BK99" s="116">
        <v>3</v>
      </c>
      <c r="BL99" s="120">
        <v>16.666666666666668</v>
      </c>
      <c r="BM99" s="116">
        <v>0</v>
      </c>
      <c r="BN99" s="120">
        <v>0</v>
      </c>
      <c r="BO99" s="116">
        <v>0</v>
      </c>
      <c r="BP99" s="120">
        <v>0</v>
      </c>
      <c r="BQ99" s="116">
        <v>15</v>
      </c>
      <c r="BR99" s="120">
        <v>83.33333333333333</v>
      </c>
      <c r="BS99" s="116">
        <v>18</v>
      </c>
      <c r="BT99" s="2"/>
      <c r="BU99" s="3"/>
      <c r="BV99" s="3"/>
      <c r="BW99" s="3"/>
      <c r="BX99" s="3"/>
    </row>
    <row r="100" spans="1:76" ht="15">
      <c r="A100" s="64" t="s">
        <v>280</v>
      </c>
      <c r="B100" s="65"/>
      <c r="C100" s="65" t="s">
        <v>64</v>
      </c>
      <c r="D100" s="66">
        <v>162.09876920983547</v>
      </c>
      <c r="E100" s="68"/>
      <c r="F100" s="100" t="s">
        <v>946</v>
      </c>
      <c r="G100" s="65"/>
      <c r="H100" s="69" t="s">
        <v>280</v>
      </c>
      <c r="I100" s="70"/>
      <c r="J100" s="70"/>
      <c r="K100" s="69" t="s">
        <v>3412</v>
      </c>
      <c r="L100" s="73">
        <v>1</v>
      </c>
      <c r="M100" s="74">
        <v>1072.8203125</v>
      </c>
      <c r="N100" s="74">
        <v>4552.48583984375</v>
      </c>
      <c r="O100" s="75"/>
      <c r="P100" s="76"/>
      <c r="Q100" s="76"/>
      <c r="R100" s="86"/>
      <c r="S100" s="48">
        <v>0</v>
      </c>
      <c r="T100" s="48">
        <v>1</v>
      </c>
      <c r="U100" s="49">
        <v>0</v>
      </c>
      <c r="V100" s="49">
        <v>0.009259</v>
      </c>
      <c r="W100" s="49">
        <v>0</v>
      </c>
      <c r="X100" s="49">
        <v>0.518732</v>
      </c>
      <c r="Y100" s="49">
        <v>0</v>
      </c>
      <c r="Z100" s="49">
        <v>0</v>
      </c>
      <c r="AA100" s="71">
        <v>100</v>
      </c>
      <c r="AB100" s="71"/>
      <c r="AC100" s="72"/>
      <c r="AD100" s="78" t="s">
        <v>1953</v>
      </c>
      <c r="AE100" s="78">
        <v>572</v>
      </c>
      <c r="AF100" s="78">
        <v>369</v>
      </c>
      <c r="AG100" s="78">
        <v>4502</v>
      </c>
      <c r="AH100" s="78">
        <v>2634</v>
      </c>
      <c r="AI100" s="78"/>
      <c r="AJ100" s="78"/>
      <c r="AK100" s="78"/>
      <c r="AL100" s="78"/>
      <c r="AM100" s="78"/>
      <c r="AN100" s="80">
        <v>43549.8683912037</v>
      </c>
      <c r="AO100" s="83" t="s">
        <v>2792</v>
      </c>
      <c r="AP100" s="78" t="b">
        <v>1</v>
      </c>
      <c r="AQ100" s="78" t="b">
        <v>0</v>
      </c>
      <c r="AR100" s="78" t="b">
        <v>0</v>
      </c>
      <c r="AS100" s="78"/>
      <c r="AT100" s="78">
        <v>1</v>
      </c>
      <c r="AU100" s="78"/>
      <c r="AV100" s="78" t="b">
        <v>0</v>
      </c>
      <c r="AW100" s="78" t="s">
        <v>3020</v>
      </c>
      <c r="AX100" s="83" t="s">
        <v>3118</v>
      </c>
      <c r="AY100" s="78" t="s">
        <v>66</v>
      </c>
      <c r="AZ100" s="78" t="str">
        <f>REPLACE(INDEX(GroupVertices[Group],MATCH(Vertices[[#This Row],[Vertex]],GroupVertices[Vertex],0)),1,1,"")</f>
        <v>2</v>
      </c>
      <c r="BA100" s="48" t="s">
        <v>682</v>
      </c>
      <c r="BB100" s="48" t="s">
        <v>682</v>
      </c>
      <c r="BC100" s="48" t="s">
        <v>726</v>
      </c>
      <c r="BD100" s="48" t="s">
        <v>726</v>
      </c>
      <c r="BE100" s="48" t="s">
        <v>772</v>
      </c>
      <c r="BF100" s="48" t="s">
        <v>772</v>
      </c>
      <c r="BG100" s="116" t="s">
        <v>4271</v>
      </c>
      <c r="BH100" s="116" t="s">
        <v>4271</v>
      </c>
      <c r="BI100" s="116" t="s">
        <v>4400</v>
      </c>
      <c r="BJ100" s="116" t="s">
        <v>4400</v>
      </c>
      <c r="BK100" s="116">
        <v>3</v>
      </c>
      <c r="BL100" s="120">
        <v>16.666666666666668</v>
      </c>
      <c r="BM100" s="116">
        <v>0</v>
      </c>
      <c r="BN100" s="120">
        <v>0</v>
      </c>
      <c r="BO100" s="116">
        <v>0</v>
      </c>
      <c r="BP100" s="120">
        <v>0</v>
      </c>
      <c r="BQ100" s="116">
        <v>15</v>
      </c>
      <c r="BR100" s="120">
        <v>83.33333333333333</v>
      </c>
      <c r="BS100" s="116">
        <v>18</v>
      </c>
      <c r="BT100" s="2"/>
      <c r="BU100" s="3"/>
      <c r="BV100" s="3"/>
      <c r="BW100" s="3"/>
      <c r="BX100" s="3"/>
    </row>
    <row r="101" spans="1:76" ht="15">
      <c r="A101" s="64" t="s">
        <v>281</v>
      </c>
      <c r="B101" s="65"/>
      <c r="C101" s="65" t="s">
        <v>64</v>
      </c>
      <c r="D101" s="66">
        <v>162.01766603753154</v>
      </c>
      <c r="E101" s="68"/>
      <c r="F101" s="100" t="s">
        <v>947</v>
      </c>
      <c r="G101" s="65"/>
      <c r="H101" s="69" t="s">
        <v>281</v>
      </c>
      <c r="I101" s="70"/>
      <c r="J101" s="70"/>
      <c r="K101" s="69" t="s">
        <v>3413</v>
      </c>
      <c r="L101" s="73">
        <v>1</v>
      </c>
      <c r="M101" s="74">
        <v>1476.57177734375</v>
      </c>
      <c r="N101" s="74">
        <v>4191.51904296875</v>
      </c>
      <c r="O101" s="75"/>
      <c r="P101" s="76"/>
      <c r="Q101" s="76"/>
      <c r="R101" s="86"/>
      <c r="S101" s="48">
        <v>0</v>
      </c>
      <c r="T101" s="48">
        <v>1</v>
      </c>
      <c r="U101" s="49">
        <v>0</v>
      </c>
      <c r="V101" s="49">
        <v>0.009259</v>
      </c>
      <c r="W101" s="49">
        <v>0</v>
      </c>
      <c r="X101" s="49">
        <v>0.518732</v>
      </c>
      <c r="Y101" s="49">
        <v>0</v>
      </c>
      <c r="Z101" s="49">
        <v>0</v>
      </c>
      <c r="AA101" s="71">
        <v>101</v>
      </c>
      <c r="AB101" s="71"/>
      <c r="AC101" s="72"/>
      <c r="AD101" s="78" t="s">
        <v>1954</v>
      </c>
      <c r="AE101" s="78">
        <v>726</v>
      </c>
      <c r="AF101" s="78">
        <v>66</v>
      </c>
      <c r="AG101" s="78">
        <v>781</v>
      </c>
      <c r="AH101" s="78">
        <v>652</v>
      </c>
      <c r="AI101" s="78"/>
      <c r="AJ101" s="78" t="s">
        <v>2233</v>
      </c>
      <c r="AK101" s="78" t="s">
        <v>2468</v>
      </c>
      <c r="AL101" s="78"/>
      <c r="AM101" s="78"/>
      <c r="AN101" s="80">
        <v>43479.84297453704</v>
      </c>
      <c r="AO101" s="78"/>
      <c r="AP101" s="78" t="b">
        <v>1</v>
      </c>
      <c r="AQ101" s="78" t="b">
        <v>0</v>
      </c>
      <c r="AR101" s="78" t="b">
        <v>0</v>
      </c>
      <c r="AS101" s="78"/>
      <c r="AT101" s="78">
        <v>0</v>
      </c>
      <c r="AU101" s="78"/>
      <c r="AV101" s="78" t="b">
        <v>0</v>
      </c>
      <c r="AW101" s="78" t="s">
        <v>3020</v>
      </c>
      <c r="AX101" s="83" t="s">
        <v>3119</v>
      </c>
      <c r="AY101" s="78" t="s">
        <v>66</v>
      </c>
      <c r="AZ101" s="78" t="str">
        <f>REPLACE(INDEX(GroupVertices[Group],MATCH(Vertices[[#This Row],[Vertex]],GroupVertices[Vertex],0)),1,1,"")</f>
        <v>2</v>
      </c>
      <c r="BA101" s="48" t="s">
        <v>682</v>
      </c>
      <c r="BB101" s="48" t="s">
        <v>682</v>
      </c>
      <c r="BC101" s="48" t="s">
        <v>726</v>
      </c>
      <c r="BD101" s="48" t="s">
        <v>726</v>
      </c>
      <c r="BE101" s="48" t="s">
        <v>772</v>
      </c>
      <c r="BF101" s="48" t="s">
        <v>772</v>
      </c>
      <c r="BG101" s="116" t="s">
        <v>4271</v>
      </c>
      <c r="BH101" s="116" t="s">
        <v>4271</v>
      </c>
      <c r="BI101" s="116" t="s">
        <v>4400</v>
      </c>
      <c r="BJ101" s="116" t="s">
        <v>4400</v>
      </c>
      <c r="BK101" s="116">
        <v>3</v>
      </c>
      <c r="BL101" s="120">
        <v>16.666666666666668</v>
      </c>
      <c r="BM101" s="116">
        <v>0</v>
      </c>
      <c r="BN101" s="120">
        <v>0</v>
      </c>
      <c r="BO101" s="116">
        <v>0</v>
      </c>
      <c r="BP101" s="120">
        <v>0</v>
      </c>
      <c r="BQ101" s="116">
        <v>15</v>
      </c>
      <c r="BR101" s="120">
        <v>83.33333333333333</v>
      </c>
      <c r="BS101" s="116">
        <v>18</v>
      </c>
      <c r="BT101" s="2"/>
      <c r="BU101" s="3"/>
      <c r="BV101" s="3"/>
      <c r="BW101" s="3"/>
      <c r="BX101" s="3"/>
    </row>
    <row r="102" spans="1:76" ht="15">
      <c r="A102" s="64" t="s">
        <v>282</v>
      </c>
      <c r="B102" s="65"/>
      <c r="C102" s="65" t="s">
        <v>64</v>
      </c>
      <c r="D102" s="66">
        <v>162.08725951871642</v>
      </c>
      <c r="E102" s="68"/>
      <c r="F102" s="100" t="s">
        <v>948</v>
      </c>
      <c r="G102" s="65"/>
      <c r="H102" s="69" t="s">
        <v>282</v>
      </c>
      <c r="I102" s="70"/>
      <c r="J102" s="70"/>
      <c r="K102" s="69" t="s">
        <v>3414</v>
      </c>
      <c r="L102" s="73">
        <v>1</v>
      </c>
      <c r="M102" s="74">
        <v>1332.384765625</v>
      </c>
      <c r="N102" s="74">
        <v>3813.77783203125</v>
      </c>
      <c r="O102" s="75"/>
      <c r="P102" s="76"/>
      <c r="Q102" s="76"/>
      <c r="R102" s="86"/>
      <c r="S102" s="48">
        <v>0</v>
      </c>
      <c r="T102" s="48">
        <v>1</v>
      </c>
      <c r="U102" s="49">
        <v>0</v>
      </c>
      <c r="V102" s="49">
        <v>0.009259</v>
      </c>
      <c r="W102" s="49">
        <v>0</v>
      </c>
      <c r="X102" s="49">
        <v>0.518732</v>
      </c>
      <c r="Y102" s="49">
        <v>0</v>
      </c>
      <c r="Z102" s="49">
        <v>0</v>
      </c>
      <c r="AA102" s="71">
        <v>102</v>
      </c>
      <c r="AB102" s="71"/>
      <c r="AC102" s="72"/>
      <c r="AD102" s="78" t="s">
        <v>1955</v>
      </c>
      <c r="AE102" s="78">
        <v>508</v>
      </c>
      <c r="AF102" s="78">
        <v>326</v>
      </c>
      <c r="AG102" s="78">
        <v>23408</v>
      </c>
      <c r="AH102" s="78">
        <v>9934</v>
      </c>
      <c r="AI102" s="78"/>
      <c r="AJ102" s="78" t="s">
        <v>2234</v>
      </c>
      <c r="AK102" s="78" t="s">
        <v>2408</v>
      </c>
      <c r="AL102" s="78"/>
      <c r="AM102" s="78"/>
      <c r="AN102" s="80">
        <v>40143.18446759259</v>
      </c>
      <c r="AO102" s="78"/>
      <c r="AP102" s="78" t="b">
        <v>0</v>
      </c>
      <c r="AQ102" s="78" t="b">
        <v>0</v>
      </c>
      <c r="AR102" s="78" t="b">
        <v>0</v>
      </c>
      <c r="AS102" s="78"/>
      <c r="AT102" s="78">
        <v>6</v>
      </c>
      <c r="AU102" s="83" t="s">
        <v>2948</v>
      </c>
      <c r="AV102" s="78" t="b">
        <v>0</v>
      </c>
      <c r="AW102" s="78" t="s">
        <v>3020</v>
      </c>
      <c r="AX102" s="83" t="s">
        <v>3120</v>
      </c>
      <c r="AY102" s="78" t="s">
        <v>66</v>
      </c>
      <c r="AZ102" s="78" t="str">
        <f>REPLACE(INDEX(GroupVertices[Group],MATCH(Vertices[[#This Row],[Vertex]],GroupVertices[Vertex],0)),1,1,"")</f>
        <v>2</v>
      </c>
      <c r="BA102" s="48" t="s">
        <v>682</v>
      </c>
      <c r="BB102" s="48" t="s">
        <v>682</v>
      </c>
      <c r="BC102" s="48" t="s">
        <v>726</v>
      </c>
      <c r="BD102" s="48" t="s">
        <v>726</v>
      </c>
      <c r="BE102" s="48" t="s">
        <v>772</v>
      </c>
      <c r="BF102" s="48" t="s">
        <v>772</v>
      </c>
      <c r="BG102" s="116" t="s">
        <v>4271</v>
      </c>
      <c r="BH102" s="116" t="s">
        <v>4271</v>
      </c>
      <c r="BI102" s="116" t="s">
        <v>4400</v>
      </c>
      <c r="BJ102" s="116" t="s">
        <v>4400</v>
      </c>
      <c r="BK102" s="116">
        <v>3</v>
      </c>
      <c r="BL102" s="120">
        <v>16.666666666666668</v>
      </c>
      <c r="BM102" s="116">
        <v>0</v>
      </c>
      <c r="BN102" s="120">
        <v>0</v>
      </c>
      <c r="BO102" s="116">
        <v>0</v>
      </c>
      <c r="BP102" s="120">
        <v>0</v>
      </c>
      <c r="BQ102" s="116">
        <v>15</v>
      </c>
      <c r="BR102" s="120">
        <v>83.33333333333333</v>
      </c>
      <c r="BS102" s="116">
        <v>18</v>
      </c>
      <c r="BT102" s="2"/>
      <c r="BU102" s="3"/>
      <c r="BV102" s="3"/>
      <c r="BW102" s="3"/>
      <c r="BX102" s="3"/>
    </row>
    <row r="103" spans="1:76" ht="15">
      <c r="A103" s="64" t="s">
        <v>283</v>
      </c>
      <c r="B103" s="65"/>
      <c r="C103" s="65" t="s">
        <v>64</v>
      </c>
      <c r="D103" s="66">
        <v>162.11857658524963</v>
      </c>
      <c r="E103" s="68"/>
      <c r="F103" s="100" t="s">
        <v>949</v>
      </c>
      <c r="G103" s="65"/>
      <c r="H103" s="69" t="s">
        <v>283</v>
      </c>
      <c r="I103" s="70"/>
      <c r="J103" s="70"/>
      <c r="K103" s="69" t="s">
        <v>3415</v>
      </c>
      <c r="L103" s="73">
        <v>1</v>
      </c>
      <c r="M103" s="74">
        <v>7045.97021484375</v>
      </c>
      <c r="N103" s="74">
        <v>7561.06640625</v>
      </c>
      <c r="O103" s="75"/>
      <c r="P103" s="76"/>
      <c r="Q103" s="76"/>
      <c r="R103" s="86"/>
      <c r="S103" s="48">
        <v>0</v>
      </c>
      <c r="T103" s="48">
        <v>1</v>
      </c>
      <c r="U103" s="49">
        <v>0</v>
      </c>
      <c r="V103" s="49">
        <v>0.007463</v>
      </c>
      <c r="W103" s="49">
        <v>0</v>
      </c>
      <c r="X103" s="49">
        <v>0.555117</v>
      </c>
      <c r="Y103" s="49">
        <v>0</v>
      </c>
      <c r="Z103" s="49">
        <v>0</v>
      </c>
      <c r="AA103" s="71">
        <v>103</v>
      </c>
      <c r="AB103" s="71"/>
      <c r="AC103" s="72"/>
      <c r="AD103" s="78" t="s">
        <v>1956</v>
      </c>
      <c r="AE103" s="78">
        <v>1001</v>
      </c>
      <c r="AF103" s="78">
        <v>443</v>
      </c>
      <c r="AG103" s="78">
        <v>2040</v>
      </c>
      <c r="AH103" s="78">
        <v>1184</v>
      </c>
      <c r="AI103" s="78"/>
      <c r="AJ103" s="78" t="s">
        <v>2235</v>
      </c>
      <c r="AK103" s="78" t="s">
        <v>2469</v>
      </c>
      <c r="AL103" s="83" t="s">
        <v>2623</v>
      </c>
      <c r="AM103" s="78"/>
      <c r="AN103" s="80">
        <v>41911.43400462963</v>
      </c>
      <c r="AO103" s="78"/>
      <c r="AP103" s="78" t="b">
        <v>1</v>
      </c>
      <c r="AQ103" s="78" t="b">
        <v>0</v>
      </c>
      <c r="AR103" s="78" t="b">
        <v>0</v>
      </c>
      <c r="AS103" s="78"/>
      <c r="AT103" s="78">
        <v>29</v>
      </c>
      <c r="AU103" s="83" t="s">
        <v>2938</v>
      </c>
      <c r="AV103" s="78" t="b">
        <v>0</v>
      </c>
      <c r="AW103" s="78" t="s">
        <v>3020</v>
      </c>
      <c r="AX103" s="83" t="s">
        <v>3121</v>
      </c>
      <c r="AY103" s="78" t="s">
        <v>66</v>
      </c>
      <c r="AZ103" s="78" t="str">
        <f>REPLACE(INDEX(GroupVertices[Group],MATCH(Vertices[[#This Row],[Vertex]],GroupVertices[Vertex],0)),1,1,"")</f>
        <v>16</v>
      </c>
      <c r="BA103" s="48" t="s">
        <v>682</v>
      </c>
      <c r="BB103" s="48" t="s">
        <v>682</v>
      </c>
      <c r="BC103" s="48" t="s">
        <v>726</v>
      </c>
      <c r="BD103" s="48" t="s">
        <v>726</v>
      </c>
      <c r="BE103" s="48" t="s">
        <v>746</v>
      </c>
      <c r="BF103" s="48" t="s">
        <v>746</v>
      </c>
      <c r="BG103" s="116" t="s">
        <v>4273</v>
      </c>
      <c r="BH103" s="116" t="s">
        <v>4273</v>
      </c>
      <c r="BI103" s="116" t="s">
        <v>4402</v>
      </c>
      <c r="BJ103" s="116" t="s">
        <v>4402</v>
      </c>
      <c r="BK103" s="116">
        <v>1</v>
      </c>
      <c r="BL103" s="120">
        <v>5.2631578947368425</v>
      </c>
      <c r="BM103" s="116">
        <v>0</v>
      </c>
      <c r="BN103" s="120">
        <v>0</v>
      </c>
      <c r="BO103" s="116">
        <v>0</v>
      </c>
      <c r="BP103" s="120">
        <v>0</v>
      </c>
      <c r="BQ103" s="116">
        <v>18</v>
      </c>
      <c r="BR103" s="120">
        <v>94.73684210526316</v>
      </c>
      <c r="BS103" s="116">
        <v>19</v>
      </c>
      <c r="BT103" s="2"/>
      <c r="BU103" s="3"/>
      <c r="BV103" s="3"/>
      <c r="BW103" s="3"/>
      <c r="BX103" s="3"/>
    </row>
    <row r="104" spans="1:76" ht="15">
      <c r="A104" s="64" t="s">
        <v>306</v>
      </c>
      <c r="B104" s="65"/>
      <c r="C104" s="65" t="s">
        <v>64</v>
      </c>
      <c r="D104" s="66">
        <v>168.80490412370443</v>
      </c>
      <c r="E104" s="68"/>
      <c r="F104" s="100" t="s">
        <v>968</v>
      </c>
      <c r="G104" s="65"/>
      <c r="H104" s="69" t="s">
        <v>306</v>
      </c>
      <c r="I104" s="70"/>
      <c r="J104" s="70"/>
      <c r="K104" s="69" t="s">
        <v>3416</v>
      </c>
      <c r="L104" s="73">
        <v>3597.4028776978416</v>
      </c>
      <c r="M104" s="74">
        <v>7415.9033203125</v>
      </c>
      <c r="N104" s="74">
        <v>7597.638671875</v>
      </c>
      <c r="O104" s="75"/>
      <c r="P104" s="76"/>
      <c r="Q104" s="76"/>
      <c r="R104" s="86"/>
      <c r="S104" s="48">
        <v>5</v>
      </c>
      <c r="T104" s="48">
        <v>1</v>
      </c>
      <c r="U104" s="49">
        <v>350</v>
      </c>
      <c r="V104" s="49">
        <v>0.010309</v>
      </c>
      <c r="W104" s="49">
        <v>0</v>
      </c>
      <c r="X104" s="49">
        <v>2.859651</v>
      </c>
      <c r="Y104" s="49">
        <v>0</v>
      </c>
      <c r="Z104" s="49">
        <v>0</v>
      </c>
      <c r="AA104" s="71">
        <v>104</v>
      </c>
      <c r="AB104" s="71"/>
      <c r="AC104" s="72"/>
      <c r="AD104" s="78" t="s">
        <v>1957</v>
      </c>
      <c r="AE104" s="78">
        <v>200</v>
      </c>
      <c r="AF104" s="78">
        <v>25423</v>
      </c>
      <c r="AG104" s="78">
        <v>6632</v>
      </c>
      <c r="AH104" s="78">
        <v>10921</v>
      </c>
      <c r="AI104" s="78"/>
      <c r="AJ104" s="78" t="s">
        <v>2236</v>
      </c>
      <c r="AK104" s="78" t="s">
        <v>2470</v>
      </c>
      <c r="AL104" s="83" t="s">
        <v>2624</v>
      </c>
      <c r="AM104" s="78"/>
      <c r="AN104" s="80">
        <v>42592.687627314815</v>
      </c>
      <c r="AO104" s="83" t="s">
        <v>2793</v>
      </c>
      <c r="AP104" s="78" t="b">
        <v>0</v>
      </c>
      <c r="AQ104" s="78" t="b">
        <v>0</v>
      </c>
      <c r="AR104" s="78" t="b">
        <v>0</v>
      </c>
      <c r="AS104" s="78"/>
      <c r="AT104" s="78">
        <v>724</v>
      </c>
      <c r="AU104" s="83" t="s">
        <v>2938</v>
      </c>
      <c r="AV104" s="78" t="b">
        <v>0</v>
      </c>
      <c r="AW104" s="78" t="s">
        <v>3020</v>
      </c>
      <c r="AX104" s="83" t="s">
        <v>3122</v>
      </c>
      <c r="AY104" s="78" t="s">
        <v>66</v>
      </c>
      <c r="AZ104" s="78" t="str">
        <f>REPLACE(INDEX(GroupVertices[Group],MATCH(Vertices[[#This Row],[Vertex]],GroupVertices[Vertex],0)),1,1,"")</f>
        <v>16</v>
      </c>
      <c r="BA104" s="48" t="s">
        <v>686</v>
      </c>
      <c r="BB104" s="48" t="s">
        <v>686</v>
      </c>
      <c r="BC104" s="48" t="s">
        <v>729</v>
      </c>
      <c r="BD104" s="48" t="s">
        <v>729</v>
      </c>
      <c r="BE104" s="48" t="s">
        <v>746</v>
      </c>
      <c r="BF104" s="48" t="s">
        <v>746</v>
      </c>
      <c r="BG104" s="116" t="s">
        <v>4274</v>
      </c>
      <c r="BH104" s="116" t="s">
        <v>4274</v>
      </c>
      <c r="BI104" s="116" t="s">
        <v>4070</v>
      </c>
      <c r="BJ104" s="116" t="s">
        <v>4070</v>
      </c>
      <c r="BK104" s="116">
        <v>6</v>
      </c>
      <c r="BL104" s="120">
        <v>14.634146341463415</v>
      </c>
      <c r="BM104" s="116">
        <v>1</v>
      </c>
      <c r="BN104" s="120">
        <v>2.4390243902439024</v>
      </c>
      <c r="BO104" s="116">
        <v>0</v>
      </c>
      <c r="BP104" s="120">
        <v>0</v>
      </c>
      <c r="BQ104" s="116">
        <v>34</v>
      </c>
      <c r="BR104" s="120">
        <v>82.92682926829268</v>
      </c>
      <c r="BS104" s="116">
        <v>41</v>
      </c>
      <c r="BT104" s="2"/>
      <c r="BU104" s="3"/>
      <c r="BV104" s="3"/>
      <c r="BW104" s="3"/>
      <c r="BX104" s="3"/>
    </row>
    <row r="105" spans="1:76" ht="15">
      <c r="A105" s="64" t="s">
        <v>284</v>
      </c>
      <c r="B105" s="65"/>
      <c r="C105" s="65" t="s">
        <v>64</v>
      </c>
      <c r="D105" s="66">
        <v>163.15123677913908</v>
      </c>
      <c r="E105" s="68"/>
      <c r="F105" s="100" t="s">
        <v>950</v>
      </c>
      <c r="G105" s="65"/>
      <c r="H105" s="69" t="s">
        <v>284</v>
      </c>
      <c r="I105" s="70"/>
      <c r="J105" s="70"/>
      <c r="K105" s="69" t="s">
        <v>3417</v>
      </c>
      <c r="L105" s="73">
        <v>1</v>
      </c>
      <c r="M105" s="74">
        <v>7549.24365234375</v>
      </c>
      <c r="N105" s="74">
        <v>6699.95751953125</v>
      </c>
      <c r="O105" s="75"/>
      <c r="P105" s="76"/>
      <c r="Q105" s="76"/>
      <c r="R105" s="86"/>
      <c r="S105" s="48">
        <v>0</v>
      </c>
      <c r="T105" s="48">
        <v>1</v>
      </c>
      <c r="U105" s="49">
        <v>0</v>
      </c>
      <c r="V105" s="49">
        <v>0.007463</v>
      </c>
      <c r="W105" s="49">
        <v>0</v>
      </c>
      <c r="X105" s="49">
        <v>0.555117</v>
      </c>
      <c r="Y105" s="49">
        <v>0</v>
      </c>
      <c r="Z105" s="49">
        <v>0</v>
      </c>
      <c r="AA105" s="71">
        <v>105</v>
      </c>
      <c r="AB105" s="71"/>
      <c r="AC105" s="72"/>
      <c r="AD105" s="78" t="s">
        <v>1958</v>
      </c>
      <c r="AE105" s="78">
        <v>1374</v>
      </c>
      <c r="AF105" s="78">
        <v>4301</v>
      </c>
      <c r="AG105" s="78">
        <v>9962</v>
      </c>
      <c r="AH105" s="78">
        <v>2051</v>
      </c>
      <c r="AI105" s="78"/>
      <c r="AJ105" s="78" t="s">
        <v>2237</v>
      </c>
      <c r="AK105" s="78"/>
      <c r="AL105" s="78"/>
      <c r="AM105" s="78"/>
      <c r="AN105" s="80">
        <v>42353.3921412037</v>
      </c>
      <c r="AO105" s="78"/>
      <c r="AP105" s="78" t="b">
        <v>0</v>
      </c>
      <c r="AQ105" s="78" t="b">
        <v>0</v>
      </c>
      <c r="AR105" s="78" t="b">
        <v>0</v>
      </c>
      <c r="AS105" s="78"/>
      <c r="AT105" s="78">
        <v>227</v>
      </c>
      <c r="AU105" s="83" t="s">
        <v>2938</v>
      </c>
      <c r="AV105" s="78" t="b">
        <v>0</v>
      </c>
      <c r="AW105" s="78" t="s">
        <v>3020</v>
      </c>
      <c r="AX105" s="83" t="s">
        <v>3123</v>
      </c>
      <c r="AY105" s="78" t="s">
        <v>66</v>
      </c>
      <c r="AZ105" s="78" t="str">
        <f>REPLACE(INDEX(GroupVertices[Group],MATCH(Vertices[[#This Row],[Vertex]],GroupVertices[Vertex],0)),1,1,"")</f>
        <v>16</v>
      </c>
      <c r="BA105" s="48" t="s">
        <v>682</v>
      </c>
      <c r="BB105" s="48" t="s">
        <v>682</v>
      </c>
      <c r="BC105" s="48" t="s">
        <v>726</v>
      </c>
      <c r="BD105" s="48" t="s">
        <v>726</v>
      </c>
      <c r="BE105" s="48" t="s">
        <v>746</v>
      </c>
      <c r="BF105" s="48" t="s">
        <v>746</v>
      </c>
      <c r="BG105" s="116" t="s">
        <v>4273</v>
      </c>
      <c r="BH105" s="116" t="s">
        <v>4273</v>
      </c>
      <c r="BI105" s="116" t="s">
        <v>4402</v>
      </c>
      <c r="BJ105" s="116" t="s">
        <v>4402</v>
      </c>
      <c r="BK105" s="116">
        <v>1</v>
      </c>
      <c r="BL105" s="120">
        <v>5.2631578947368425</v>
      </c>
      <c r="BM105" s="116">
        <v>0</v>
      </c>
      <c r="BN105" s="120">
        <v>0</v>
      </c>
      <c r="BO105" s="116">
        <v>0</v>
      </c>
      <c r="BP105" s="120">
        <v>0</v>
      </c>
      <c r="BQ105" s="116">
        <v>18</v>
      </c>
      <c r="BR105" s="120">
        <v>94.73684210526316</v>
      </c>
      <c r="BS105" s="116">
        <v>19</v>
      </c>
      <c r="BT105" s="2"/>
      <c r="BU105" s="3"/>
      <c r="BV105" s="3"/>
      <c r="BW105" s="3"/>
      <c r="BX105" s="3"/>
    </row>
    <row r="106" spans="1:76" ht="15">
      <c r="A106" s="64" t="s">
        <v>285</v>
      </c>
      <c r="B106" s="65"/>
      <c r="C106" s="65" t="s">
        <v>64</v>
      </c>
      <c r="D106" s="66">
        <v>162.505891074767</v>
      </c>
      <c r="E106" s="68"/>
      <c r="F106" s="100" t="s">
        <v>951</v>
      </c>
      <c r="G106" s="65"/>
      <c r="H106" s="69" t="s">
        <v>285</v>
      </c>
      <c r="I106" s="70"/>
      <c r="J106" s="70"/>
      <c r="K106" s="69" t="s">
        <v>3418</v>
      </c>
      <c r="L106" s="73">
        <v>1</v>
      </c>
      <c r="M106" s="74">
        <v>6847.91796875</v>
      </c>
      <c r="N106" s="74">
        <v>7728.638671875</v>
      </c>
      <c r="O106" s="75"/>
      <c r="P106" s="76"/>
      <c r="Q106" s="76"/>
      <c r="R106" s="86"/>
      <c r="S106" s="48">
        <v>0</v>
      </c>
      <c r="T106" s="48">
        <v>1</v>
      </c>
      <c r="U106" s="49">
        <v>0</v>
      </c>
      <c r="V106" s="49">
        <v>0.007463</v>
      </c>
      <c r="W106" s="49">
        <v>0</v>
      </c>
      <c r="X106" s="49">
        <v>0.555117</v>
      </c>
      <c r="Y106" s="49">
        <v>0</v>
      </c>
      <c r="Z106" s="49">
        <v>0</v>
      </c>
      <c r="AA106" s="71">
        <v>106</v>
      </c>
      <c r="AB106" s="71"/>
      <c r="AC106" s="72"/>
      <c r="AD106" s="78" t="s">
        <v>1959</v>
      </c>
      <c r="AE106" s="78">
        <v>2343</v>
      </c>
      <c r="AF106" s="78">
        <v>1890</v>
      </c>
      <c r="AG106" s="78">
        <v>8710</v>
      </c>
      <c r="AH106" s="78">
        <v>5935</v>
      </c>
      <c r="AI106" s="78"/>
      <c r="AJ106" s="78" t="s">
        <v>2238</v>
      </c>
      <c r="AK106" s="78" t="s">
        <v>2469</v>
      </c>
      <c r="AL106" s="78"/>
      <c r="AM106" s="78"/>
      <c r="AN106" s="80">
        <v>40849.219375</v>
      </c>
      <c r="AO106" s="83" t="s">
        <v>2794</v>
      </c>
      <c r="AP106" s="78" t="b">
        <v>1</v>
      </c>
      <c r="AQ106" s="78" t="b">
        <v>0</v>
      </c>
      <c r="AR106" s="78" t="b">
        <v>0</v>
      </c>
      <c r="AS106" s="78"/>
      <c r="AT106" s="78">
        <v>245</v>
      </c>
      <c r="AU106" s="83" t="s">
        <v>2938</v>
      </c>
      <c r="AV106" s="78" t="b">
        <v>0</v>
      </c>
      <c r="AW106" s="78" t="s">
        <v>3020</v>
      </c>
      <c r="AX106" s="83" t="s">
        <v>3124</v>
      </c>
      <c r="AY106" s="78" t="s">
        <v>66</v>
      </c>
      <c r="AZ106" s="78" t="str">
        <f>REPLACE(INDEX(GroupVertices[Group],MATCH(Vertices[[#This Row],[Vertex]],GroupVertices[Vertex],0)),1,1,"")</f>
        <v>16</v>
      </c>
      <c r="BA106" s="48" t="s">
        <v>682</v>
      </c>
      <c r="BB106" s="48" t="s">
        <v>682</v>
      </c>
      <c r="BC106" s="48" t="s">
        <v>726</v>
      </c>
      <c r="BD106" s="48" t="s">
        <v>726</v>
      </c>
      <c r="BE106" s="48" t="s">
        <v>746</v>
      </c>
      <c r="BF106" s="48" t="s">
        <v>746</v>
      </c>
      <c r="BG106" s="116" t="s">
        <v>4273</v>
      </c>
      <c r="BH106" s="116" t="s">
        <v>4273</v>
      </c>
      <c r="BI106" s="116" t="s">
        <v>4402</v>
      </c>
      <c r="BJ106" s="116" t="s">
        <v>4402</v>
      </c>
      <c r="BK106" s="116">
        <v>1</v>
      </c>
      <c r="BL106" s="120">
        <v>5.2631578947368425</v>
      </c>
      <c r="BM106" s="116">
        <v>0</v>
      </c>
      <c r="BN106" s="120">
        <v>0</v>
      </c>
      <c r="BO106" s="116">
        <v>0</v>
      </c>
      <c r="BP106" s="120">
        <v>0</v>
      </c>
      <c r="BQ106" s="116">
        <v>18</v>
      </c>
      <c r="BR106" s="120">
        <v>94.73684210526316</v>
      </c>
      <c r="BS106" s="116">
        <v>19</v>
      </c>
      <c r="BT106" s="2"/>
      <c r="BU106" s="3"/>
      <c r="BV106" s="3"/>
      <c r="BW106" s="3"/>
      <c r="BX106" s="3"/>
    </row>
    <row r="107" spans="1:76" ht="15">
      <c r="A107" s="64" t="s">
        <v>286</v>
      </c>
      <c r="B107" s="65"/>
      <c r="C107" s="65" t="s">
        <v>64</v>
      </c>
      <c r="D107" s="66">
        <v>162.03667041123973</v>
      </c>
      <c r="E107" s="68"/>
      <c r="F107" s="100" t="s">
        <v>2988</v>
      </c>
      <c r="G107" s="65"/>
      <c r="H107" s="69" t="s">
        <v>286</v>
      </c>
      <c r="I107" s="70"/>
      <c r="J107" s="70"/>
      <c r="K107" s="69" t="s">
        <v>3419</v>
      </c>
      <c r="L107" s="73">
        <v>1</v>
      </c>
      <c r="M107" s="74">
        <v>3841.720947265625</v>
      </c>
      <c r="N107" s="74">
        <v>7282.80078125</v>
      </c>
      <c r="O107" s="75"/>
      <c r="P107" s="76"/>
      <c r="Q107" s="76"/>
      <c r="R107" s="86"/>
      <c r="S107" s="48">
        <v>1</v>
      </c>
      <c r="T107" s="48">
        <v>1</v>
      </c>
      <c r="U107" s="49">
        <v>0</v>
      </c>
      <c r="V107" s="49">
        <v>0</v>
      </c>
      <c r="W107" s="49">
        <v>0</v>
      </c>
      <c r="X107" s="49">
        <v>0.999998</v>
      </c>
      <c r="Y107" s="49">
        <v>0</v>
      </c>
      <c r="Z107" s="49" t="s">
        <v>3703</v>
      </c>
      <c r="AA107" s="71">
        <v>107</v>
      </c>
      <c r="AB107" s="71"/>
      <c r="AC107" s="72"/>
      <c r="AD107" s="78" t="s">
        <v>1960</v>
      </c>
      <c r="AE107" s="78">
        <v>288</v>
      </c>
      <c r="AF107" s="78">
        <v>137</v>
      </c>
      <c r="AG107" s="78">
        <v>8270</v>
      </c>
      <c r="AH107" s="78">
        <v>1394</v>
      </c>
      <c r="AI107" s="78"/>
      <c r="AJ107" s="78" t="s">
        <v>2239</v>
      </c>
      <c r="AK107" s="78" t="s">
        <v>2440</v>
      </c>
      <c r="AL107" s="83" t="s">
        <v>2625</v>
      </c>
      <c r="AM107" s="78"/>
      <c r="AN107" s="80">
        <v>40407.57136574074</v>
      </c>
      <c r="AO107" s="83" t="s">
        <v>2795</v>
      </c>
      <c r="AP107" s="78" t="b">
        <v>0</v>
      </c>
      <c r="AQ107" s="78" t="b">
        <v>0</v>
      </c>
      <c r="AR107" s="78" t="b">
        <v>1</v>
      </c>
      <c r="AS107" s="78"/>
      <c r="AT107" s="78">
        <v>5</v>
      </c>
      <c r="AU107" s="83" t="s">
        <v>2938</v>
      </c>
      <c r="AV107" s="78" t="b">
        <v>0</v>
      </c>
      <c r="AW107" s="78" t="s">
        <v>3020</v>
      </c>
      <c r="AX107" s="83" t="s">
        <v>3125</v>
      </c>
      <c r="AY107" s="78" t="s">
        <v>66</v>
      </c>
      <c r="AZ107" s="78" t="str">
        <f>REPLACE(INDEX(GroupVertices[Group],MATCH(Vertices[[#This Row],[Vertex]],GroupVertices[Vertex],0)),1,1,"")</f>
        <v>3</v>
      </c>
      <c r="BA107" s="48" t="s">
        <v>683</v>
      </c>
      <c r="BB107" s="48" t="s">
        <v>683</v>
      </c>
      <c r="BC107" s="48" t="s">
        <v>722</v>
      </c>
      <c r="BD107" s="48" t="s">
        <v>722</v>
      </c>
      <c r="BE107" s="48" t="s">
        <v>764</v>
      </c>
      <c r="BF107" s="48" t="s">
        <v>764</v>
      </c>
      <c r="BG107" s="116" t="s">
        <v>4255</v>
      </c>
      <c r="BH107" s="116" t="s">
        <v>4255</v>
      </c>
      <c r="BI107" s="116" t="s">
        <v>4386</v>
      </c>
      <c r="BJ107" s="116" t="s">
        <v>4386</v>
      </c>
      <c r="BK107" s="116">
        <v>0</v>
      </c>
      <c r="BL107" s="120">
        <v>0</v>
      </c>
      <c r="BM107" s="116">
        <v>0</v>
      </c>
      <c r="BN107" s="120">
        <v>0</v>
      </c>
      <c r="BO107" s="116">
        <v>0</v>
      </c>
      <c r="BP107" s="120">
        <v>0</v>
      </c>
      <c r="BQ107" s="116">
        <v>9</v>
      </c>
      <c r="BR107" s="120">
        <v>100</v>
      </c>
      <c r="BS107" s="116">
        <v>9</v>
      </c>
      <c r="BT107" s="2"/>
      <c r="BU107" s="3"/>
      <c r="BV107" s="3"/>
      <c r="BW107" s="3"/>
      <c r="BX107" s="3"/>
    </row>
    <row r="108" spans="1:76" ht="15">
      <c r="A108" s="64" t="s">
        <v>287</v>
      </c>
      <c r="B108" s="65"/>
      <c r="C108" s="65" t="s">
        <v>64</v>
      </c>
      <c r="D108" s="66">
        <v>162.00990368770707</v>
      </c>
      <c r="E108" s="68"/>
      <c r="F108" s="100" t="s">
        <v>952</v>
      </c>
      <c r="G108" s="65"/>
      <c r="H108" s="69" t="s">
        <v>287</v>
      </c>
      <c r="I108" s="70"/>
      <c r="J108" s="70"/>
      <c r="K108" s="69" t="s">
        <v>3420</v>
      </c>
      <c r="L108" s="73">
        <v>1</v>
      </c>
      <c r="M108" s="74">
        <v>7264.068359375</v>
      </c>
      <c r="N108" s="74">
        <v>7409.890625</v>
      </c>
      <c r="O108" s="75"/>
      <c r="P108" s="76"/>
      <c r="Q108" s="76"/>
      <c r="R108" s="86"/>
      <c r="S108" s="48">
        <v>0</v>
      </c>
      <c r="T108" s="48">
        <v>1</v>
      </c>
      <c r="U108" s="49">
        <v>0</v>
      </c>
      <c r="V108" s="49">
        <v>0.007463</v>
      </c>
      <c r="W108" s="49">
        <v>0</v>
      </c>
      <c r="X108" s="49">
        <v>0.555117</v>
      </c>
      <c r="Y108" s="49">
        <v>0</v>
      </c>
      <c r="Z108" s="49">
        <v>0</v>
      </c>
      <c r="AA108" s="71">
        <v>108</v>
      </c>
      <c r="AB108" s="71"/>
      <c r="AC108" s="72"/>
      <c r="AD108" s="78" t="s">
        <v>1961</v>
      </c>
      <c r="AE108" s="78">
        <v>175</v>
      </c>
      <c r="AF108" s="78">
        <v>37</v>
      </c>
      <c r="AG108" s="78">
        <v>464</v>
      </c>
      <c r="AH108" s="78">
        <v>205</v>
      </c>
      <c r="AI108" s="78"/>
      <c r="AJ108" s="78" t="s">
        <v>2240</v>
      </c>
      <c r="AK108" s="78"/>
      <c r="AL108" s="78"/>
      <c r="AM108" s="78"/>
      <c r="AN108" s="80">
        <v>43768.4659837963</v>
      </c>
      <c r="AO108" s="78"/>
      <c r="AP108" s="78" t="b">
        <v>1</v>
      </c>
      <c r="AQ108" s="78" t="b">
        <v>0</v>
      </c>
      <c r="AR108" s="78" t="b">
        <v>0</v>
      </c>
      <c r="AS108" s="78"/>
      <c r="AT108" s="78">
        <v>0</v>
      </c>
      <c r="AU108" s="78"/>
      <c r="AV108" s="78" t="b">
        <v>0</v>
      </c>
      <c r="AW108" s="78" t="s">
        <v>3020</v>
      </c>
      <c r="AX108" s="83" t="s">
        <v>3126</v>
      </c>
      <c r="AY108" s="78" t="s">
        <v>66</v>
      </c>
      <c r="AZ108" s="78" t="str">
        <f>REPLACE(INDEX(GroupVertices[Group],MATCH(Vertices[[#This Row],[Vertex]],GroupVertices[Vertex],0)),1,1,"")</f>
        <v>16</v>
      </c>
      <c r="BA108" s="48" t="s">
        <v>682</v>
      </c>
      <c r="BB108" s="48" t="s">
        <v>682</v>
      </c>
      <c r="BC108" s="48" t="s">
        <v>726</v>
      </c>
      <c r="BD108" s="48" t="s">
        <v>726</v>
      </c>
      <c r="BE108" s="48" t="s">
        <v>746</v>
      </c>
      <c r="BF108" s="48" t="s">
        <v>746</v>
      </c>
      <c r="BG108" s="116" t="s">
        <v>4273</v>
      </c>
      <c r="BH108" s="116" t="s">
        <v>4273</v>
      </c>
      <c r="BI108" s="116" t="s">
        <v>4402</v>
      </c>
      <c r="BJ108" s="116" t="s">
        <v>4402</v>
      </c>
      <c r="BK108" s="116">
        <v>1</v>
      </c>
      <c r="BL108" s="120">
        <v>5.2631578947368425</v>
      </c>
      <c r="BM108" s="116">
        <v>0</v>
      </c>
      <c r="BN108" s="120">
        <v>0</v>
      </c>
      <c r="BO108" s="116">
        <v>0</v>
      </c>
      <c r="BP108" s="120">
        <v>0</v>
      </c>
      <c r="BQ108" s="116">
        <v>18</v>
      </c>
      <c r="BR108" s="120">
        <v>94.73684210526316</v>
      </c>
      <c r="BS108" s="116">
        <v>19</v>
      </c>
      <c r="BT108" s="2"/>
      <c r="BU108" s="3"/>
      <c r="BV108" s="3"/>
      <c r="BW108" s="3"/>
      <c r="BX108" s="3"/>
    </row>
    <row r="109" spans="1:76" ht="15">
      <c r="A109" s="64" t="s">
        <v>288</v>
      </c>
      <c r="B109" s="65"/>
      <c r="C109" s="65" t="s">
        <v>64</v>
      </c>
      <c r="D109" s="66">
        <v>162.01338336176633</v>
      </c>
      <c r="E109" s="68"/>
      <c r="F109" s="100" t="s">
        <v>894</v>
      </c>
      <c r="G109" s="65"/>
      <c r="H109" s="69" t="s">
        <v>288</v>
      </c>
      <c r="I109" s="70"/>
      <c r="J109" s="70"/>
      <c r="K109" s="69" t="s">
        <v>3421</v>
      </c>
      <c r="L109" s="73">
        <v>1</v>
      </c>
      <c r="M109" s="74">
        <v>495.6697082519531</v>
      </c>
      <c r="N109" s="74">
        <v>4030.49609375</v>
      </c>
      <c r="O109" s="75"/>
      <c r="P109" s="76"/>
      <c r="Q109" s="76"/>
      <c r="R109" s="86"/>
      <c r="S109" s="48">
        <v>0</v>
      </c>
      <c r="T109" s="48">
        <v>1</v>
      </c>
      <c r="U109" s="49">
        <v>0</v>
      </c>
      <c r="V109" s="49">
        <v>0.009259</v>
      </c>
      <c r="W109" s="49">
        <v>0</v>
      </c>
      <c r="X109" s="49">
        <v>0.518732</v>
      </c>
      <c r="Y109" s="49">
        <v>0</v>
      </c>
      <c r="Z109" s="49">
        <v>0</v>
      </c>
      <c r="AA109" s="71">
        <v>109</v>
      </c>
      <c r="AB109" s="71"/>
      <c r="AC109" s="72"/>
      <c r="AD109" s="78" t="s">
        <v>1962</v>
      </c>
      <c r="AE109" s="78">
        <v>525</v>
      </c>
      <c r="AF109" s="78">
        <v>50</v>
      </c>
      <c r="AG109" s="78">
        <v>690</v>
      </c>
      <c r="AH109" s="78">
        <v>2179</v>
      </c>
      <c r="AI109" s="78"/>
      <c r="AJ109" s="78"/>
      <c r="AK109" s="78"/>
      <c r="AL109" s="78"/>
      <c r="AM109" s="78"/>
      <c r="AN109" s="80">
        <v>40827.68194444444</v>
      </c>
      <c r="AO109" s="78"/>
      <c r="AP109" s="78" t="b">
        <v>1</v>
      </c>
      <c r="AQ109" s="78" t="b">
        <v>1</v>
      </c>
      <c r="AR109" s="78" t="b">
        <v>1</v>
      </c>
      <c r="AS109" s="78"/>
      <c r="AT109" s="78">
        <v>0</v>
      </c>
      <c r="AU109" s="83" t="s">
        <v>2938</v>
      </c>
      <c r="AV109" s="78" t="b">
        <v>0</v>
      </c>
      <c r="AW109" s="78" t="s">
        <v>3020</v>
      </c>
      <c r="AX109" s="83" t="s">
        <v>3127</v>
      </c>
      <c r="AY109" s="78" t="s">
        <v>66</v>
      </c>
      <c r="AZ109" s="78" t="str">
        <f>REPLACE(INDEX(GroupVertices[Group],MATCH(Vertices[[#This Row],[Vertex]],GroupVertices[Vertex],0)),1,1,"")</f>
        <v>2</v>
      </c>
      <c r="BA109" s="48" t="s">
        <v>682</v>
      </c>
      <c r="BB109" s="48" t="s">
        <v>682</v>
      </c>
      <c r="BC109" s="48" t="s">
        <v>726</v>
      </c>
      <c r="BD109" s="48" t="s">
        <v>726</v>
      </c>
      <c r="BE109" s="48" t="s">
        <v>772</v>
      </c>
      <c r="BF109" s="48" t="s">
        <v>772</v>
      </c>
      <c r="BG109" s="116" t="s">
        <v>4271</v>
      </c>
      <c r="BH109" s="116" t="s">
        <v>4271</v>
      </c>
      <c r="BI109" s="116" t="s">
        <v>4400</v>
      </c>
      <c r="BJ109" s="116" t="s">
        <v>4400</v>
      </c>
      <c r="BK109" s="116">
        <v>3</v>
      </c>
      <c r="BL109" s="120">
        <v>16.666666666666668</v>
      </c>
      <c r="BM109" s="116">
        <v>0</v>
      </c>
      <c r="BN109" s="120">
        <v>0</v>
      </c>
      <c r="BO109" s="116">
        <v>0</v>
      </c>
      <c r="BP109" s="120">
        <v>0</v>
      </c>
      <c r="BQ109" s="116">
        <v>15</v>
      </c>
      <c r="BR109" s="120">
        <v>83.33333333333333</v>
      </c>
      <c r="BS109" s="116">
        <v>18</v>
      </c>
      <c r="BT109" s="2"/>
      <c r="BU109" s="3"/>
      <c r="BV109" s="3"/>
      <c r="BW109" s="3"/>
      <c r="BX109" s="3"/>
    </row>
    <row r="110" spans="1:76" ht="15">
      <c r="A110" s="64" t="s">
        <v>289</v>
      </c>
      <c r="B110" s="65"/>
      <c r="C110" s="65" t="s">
        <v>64</v>
      </c>
      <c r="D110" s="66">
        <v>162.0666491415963</v>
      </c>
      <c r="E110" s="68"/>
      <c r="F110" s="100" t="s">
        <v>953</v>
      </c>
      <c r="G110" s="65"/>
      <c r="H110" s="69" t="s">
        <v>289</v>
      </c>
      <c r="I110" s="70"/>
      <c r="J110" s="70"/>
      <c r="K110" s="69" t="s">
        <v>3422</v>
      </c>
      <c r="L110" s="73">
        <v>1</v>
      </c>
      <c r="M110" s="74">
        <v>8303.2626953125</v>
      </c>
      <c r="N110" s="74">
        <v>1776.29296875</v>
      </c>
      <c r="O110" s="75"/>
      <c r="P110" s="76"/>
      <c r="Q110" s="76"/>
      <c r="R110" s="86"/>
      <c r="S110" s="48">
        <v>1</v>
      </c>
      <c r="T110" s="48">
        <v>2</v>
      </c>
      <c r="U110" s="49">
        <v>0</v>
      </c>
      <c r="V110" s="49">
        <v>1</v>
      </c>
      <c r="W110" s="49">
        <v>0</v>
      </c>
      <c r="X110" s="49">
        <v>1.298243</v>
      </c>
      <c r="Y110" s="49">
        <v>0</v>
      </c>
      <c r="Z110" s="49">
        <v>0</v>
      </c>
      <c r="AA110" s="71">
        <v>110</v>
      </c>
      <c r="AB110" s="71"/>
      <c r="AC110" s="72"/>
      <c r="AD110" s="78" t="s">
        <v>1963</v>
      </c>
      <c r="AE110" s="78">
        <v>123</v>
      </c>
      <c r="AF110" s="78">
        <v>249</v>
      </c>
      <c r="AG110" s="78">
        <v>847</v>
      </c>
      <c r="AH110" s="78">
        <v>51</v>
      </c>
      <c r="AI110" s="78"/>
      <c r="AJ110" s="78" t="s">
        <v>2241</v>
      </c>
      <c r="AK110" s="78" t="s">
        <v>2471</v>
      </c>
      <c r="AL110" s="83" t="s">
        <v>2626</v>
      </c>
      <c r="AM110" s="78"/>
      <c r="AN110" s="80">
        <v>39854.27170138889</v>
      </c>
      <c r="AO110" s="78"/>
      <c r="AP110" s="78" t="b">
        <v>1</v>
      </c>
      <c r="AQ110" s="78" t="b">
        <v>0</v>
      </c>
      <c r="AR110" s="78" t="b">
        <v>1</v>
      </c>
      <c r="AS110" s="78"/>
      <c r="AT110" s="78">
        <v>47</v>
      </c>
      <c r="AU110" s="83" t="s">
        <v>2938</v>
      </c>
      <c r="AV110" s="78" t="b">
        <v>0</v>
      </c>
      <c r="AW110" s="78" t="s">
        <v>3020</v>
      </c>
      <c r="AX110" s="83" t="s">
        <v>3128</v>
      </c>
      <c r="AY110" s="78" t="s">
        <v>66</v>
      </c>
      <c r="AZ110" s="78" t="str">
        <f>REPLACE(INDEX(GroupVertices[Group],MATCH(Vertices[[#This Row],[Vertex]],GroupVertices[Vertex],0)),1,1,"")</f>
        <v>34</v>
      </c>
      <c r="BA110" s="48" t="s">
        <v>684</v>
      </c>
      <c r="BB110" s="48" t="s">
        <v>684</v>
      </c>
      <c r="BC110" s="48" t="s">
        <v>727</v>
      </c>
      <c r="BD110" s="48" t="s">
        <v>727</v>
      </c>
      <c r="BE110" s="48" t="s">
        <v>3810</v>
      </c>
      <c r="BF110" s="48" t="s">
        <v>4214</v>
      </c>
      <c r="BG110" s="116" t="s">
        <v>4275</v>
      </c>
      <c r="BH110" s="116" t="s">
        <v>4343</v>
      </c>
      <c r="BI110" s="116" t="s">
        <v>4403</v>
      </c>
      <c r="BJ110" s="116" t="s">
        <v>4403</v>
      </c>
      <c r="BK110" s="116">
        <v>0</v>
      </c>
      <c r="BL110" s="120">
        <v>0</v>
      </c>
      <c r="BM110" s="116">
        <v>0</v>
      </c>
      <c r="BN110" s="120">
        <v>0</v>
      </c>
      <c r="BO110" s="116">
        <v>0</v>
      </c>
      <c r="BP110" s="120">
        <v>0</v>
      </c>
      <c r="BQ110" s="116">
        <v>24</v>
      </c>
      <c r="BR110" s="120">
        <v>100</v>
      </c>
      <c r="BS110" s="116">
        <v>24</v>
      </c>
      <c r="BT110" s="2"/>
      <c r="BU110" s="3"/>
      <c r="BV110" s="3"/>
      <c r="BW110" s="3"/>
      <c r="BX110" s="3"/>
    </row>
    <row r="111" spans="1:76" ht="15">
      <c r="A111" s="64" t="s">
        <v>482</v>
      </c>
      <c r="B111" s="65"/>
      <c r="C111" s="65" t="s">
        <v>64</v>
      </c>
      <c r="D111" s="66">
        <v>163.89883136740585</v>
      </c>
      <c r="E111" s="68"/>
      <c r="F111" s="100" t="s">
        <v>2989</v>
      </c>
      <c r="G111" s="65"/>
      <c r="H111" s="69" t="s">
        <v>482</v>
      </c>
      <c r="I111" s="70"/>
      <c r="J111" s="70"/>
      <c r="K111" s="69" t="s">
        <v>3423</v>
      </c>
      <c r="L111" s="73">
        <v>1</v>
      </c>
      <c r="M111" s="74">
        <v>8303.2626953125</v>
      </c>
      <c r="N111" s="74">
        <v>2199.780029296875</v>
      </c>
      <c r="O111" s="75"/>
      <c r="P111" s="76"/>
      <c r="Q111" s="76"/>
      <c r="R111" s="86"/>
      <c r="S111" s="48">
        <v>1</v>
      </c>
      <c r="T111" s="48">
        <v>0</v>
      </c>
      <c r="U111" s="49">
        <v>0</v>
      </c>
      <c r="V111" s="49">
        <v>1</v>
      </c>
      <c r="W111" s="49">
        <v>0</v>
      </c>
      <c r="X111" s="49">
        <v>0.701753</v>
      </c>
      <c r="Y111" s="49">
        <v>0</v>
      </c>
      <c r="Z111" s="49">
        <v>0</v>
      </c>
      <c r="AA111" s="71">
        <v>111</v>
      </c>
      <c r="AB111" s="71"/>
      <c r="AC111" s="72"/>
      <c r="AD111" s="78" t="s">
        <v>1964</v>
      </c>
      <c r="AE111" s="78">
        <v>115</v>
      </c>
      <c r="AF111" s="78">
        <v>7094</v>
      </c>
      <c r="AG111" s="78">
        <v>5635</v>
      </c>
      <c r="AH111" s="78">
        <v>883</v>
      </c>
      <c r="AI111" s="78"/>
      <c r="AJ111" s="78" t="s">
        <v>2242</v>
      </c>
      <c r="AK111" s="78" t="s">
        <v>2429</v>
      </c>
      <c r="AL111" s="83" t="s">
        <v>2627</v>
      </c>
      <c r="AM111" s="78"/>
      <c r="AN111" s="80">
        <v>40558.41370370371</v>
      </c>
      <c r="AO111" s="83" t="s">
        <v>2796</v>
      </c>
      <c r="AP111" s="78" t="b">
        <v>0</v>
      </c>
      <c r="AQ111" s="78" t="b">
        <v>0</v>
      </c>
      <c r="AR111" s="78" t="b">
        <v>1</v>
      </c>
      <c r="AS111" s="78"/>
      <c r="AT111" s="78">
        <v>166</v>
      </c>
      <c r="AU111" s="83" t="s">
        <v>2938</v>
      </c>
      <c r="AV111" s="78" t="b">
        <v>0</v>
      </c>
      <c r="AW111" s="78" t="s">
        <v>3020</v>
      </c>
      <c r="AX111" s="83" t="s">
        <v>3129</v>
      </c>
      <c r="AY111" s="78" t="s">
        <v>65</v>
      </c>
      <c r="AZ111" s="78" t="str">
        <f>REPLACE(INDEX(GroupVertices[Group],MATCH(Vertices[[#This Row],[Vertex]],GroupVertices[Vertex],0)),1,1,"")</f>
        <v>34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290</v>
      </c>
      <c r="B112" s="65"/>
      <c r="C112" s="65" t="s">
        <v>64</v>
      </c>
      <c r="D112" s="66">
        <v>162.0200750426495</v>
      </c>
      <c r="E112" s="68"/>
      <c r="F112" s="100" t="s">
        <v>954</v>
      </c>
      <c r="G112" s="65"/>
      <c r="H112" s="69" t="s">
        <v>290</v>
      </c>
      <c r="I112" s="70"/>
      <c r="J112" s="70"/>
      <c r="K112" s="69" t="s">
        <v>3424</v>
      </c>
      <c r="L112" s="73">
        <v>1</v>
      </c>
      <c r="M112" s="74">
        <v>3697.896728515625</v>
      </c>
      <c r="N112" s="74">
        <v>352.9058837890625</v>
      </c>
      <c r="O112" s="75"/>
      <c r="P112" s="76"/>
      <c r="Q112" s="76"/>
      <c r="R112" s="86"/>
      <c r="S112" s="48">
        <v>0</v>
      </c>
      <c r="T112" s="48">
        <v>1</v>
      </c>
      <c r="U112" s="49">
        <v>0</v>
      </c>
      <c r="V112" s="49">
        <v>0.034483</v>
      </c>
      <c r="W112" s="49">
        <v>0</v>
      </c>
      <c r="X112" s="49">
        <v>0.556521</v>
      </c>
      <c r="Y112" s="49">
        <v>0</v>
      </c>
      <c r="Z112" s="49">
        <v>0</v>
      </c>
      <c r="AA112" s="71">
        <v>112</v>
      </c>
      <c r="AB112" s="71"/>
      <c r="AC112" s="72"/>
      <c r="AD112" s="78" t="s">
        <v>1965</v>
      </c>
      <c r="AE112" s="78">
        <v>694</v>
      </c>
      <c r="AF112" s="78">
        <v>75</v>
      </c>
      <c r="AG112" s="78">
        <v>3186</v>
      </c>
      <c r="AH112" s="78">
        <v>11984</v>
      </c>
      <c r="AI112" s="78"/>
      <c r="AJ112" s="78" t="s">
        <v>2243</v>
      </c>
      <c r="AK112" s="78" t="s">
        <v>2472</v>
      </c>
      <c r="AL112" s="78"/>
      <c r="AM112" s="78"/>
      <c r="AN112" s="80">
        <v>40979.20605324074</v>
      </c>
      <c r="AO112" s="78"/>
      <c r="AP112" s="78" t="b">
        <v>1</v>
      </c>
      <c r="AQ112" s="78" t="b">
        <v>0</v>
      </c>
      <c r="AR112" s="78" t="b">
        <v>1</v>
      </c>
      <c r="AS112" s="78"/>
      <c r="AT112" s="78">
        <v>0</v>
      </c>
      <c r="AU112" s="83" t="s">
        <v>2938</v>
      </c>
      <c r="AV112" s="78" t="b">
        <v>0</v>
      </c>
      <c r="AW112" s="78" t="s">
        <v>3020</v>
      </c>
      <c r="AX112" s="83" t="s">
        <v>3130</v>
      </c>
      <c r="AY112" s="78" t="s">
        <v>66</v>
      </c>
      <c r="AZ112" s="78" t="str">
        <f>REPLACE(INDEX(GroupVertices[Group],MATCH(Vertices[[#This Row],[Vertex]],GroupVertices[Vertex],0)),1,1,"")</f>
        <v>6</v>
      </c>
      <c r="BA112" s="48"/>
      <c r="BB112" s="48"/>
      <c r="BC112" s="48"/>
      <c r="BD112" s="48"/>
      <c r="BE112" s="48"/>
      <c r="BF112" s="48"/>
      <c r="BG112" s="116" t="s">
        <v>4276</v>
      </c>
      <c r="BH112" s="116" t="s">
        <v>4276</v>
      </c>
      <c r="BI112" s="116" t="s">
        <v>4404</v>
      </c>
      <c r="BJ112" s="116" t="s">
        <v>4404</v>
      </c>
      <c r="BK112" s="116">
        <v>0</v>
      </c>
      <c r="BL112" s="120">
        <v>0</v>
      </c>
      <c r="BM112" s="116">
        <v>1</v>
      </c>
      <c r="BN112" s="120">
        <v>4.761904761904762</v>
      </c>
      <c r="BO112" s="116">
        <v>0</v>
      </c>
      <c r="BP112" s="120">
        <v>0</v>
      </c>
      <c r="BQ112" s="116">
        <v>20</v>
      </c>
      <c r="BR112" s="120">
        <v>95.23809523809524</v>
      </c>
      <c r="BS112" s="116">
        <v>21</v>
      </c>
      <c r="BT112" s="2"/>
      <c r="BU112" s="3"/>
      <c r="BV112" s="3"/>
      <c r="BW112" s="3"/>
      <c r="BX112" s="3"/>
    </row>
    <row r="113" spans="1:76" ht="15">
      <c r="A113" s="64" t="s">
        <v>291</v>
      </c>
      <c r="B113" s="65"/>
      <c r="C113" s="65" t="s">
        <v>64</v>
      </c>
      <c r="D113" s="66">
        <v>162.05085677471203</v>
      </c>
      <c r="E113" s="68"/>
      <c r="F113" s="100" t="s">
        <v>955</v>
      </c>
      <c r="G113" s="65"/>
      <c r="H113" s="69" t="s">
        <v>291</v>
      </c>
      <c r="I113" s="70"/>
      <c r="J113" s="70"/>
      <c r="K113" s="69" t="s">
        <v>3425</v>
      </c>
      <c r="L113" s="73">
        <v>1</v>
      </c>
      <c r="M113" s="74">
        <v>4217.251953125</v>
      </c>
      <c r="N113" s="74">
        <v>7282.80078125</v>
      </c>
      <c r="O113" s="75"/>
      <c r="P113" s="76"/>
      <c r="Q113" s="76"/>
      <c r="R113" s="86"/>
      <c r="S113" s="48">
        <v>1</v>
      </c>
      <c r="T113" s="48">
        <v>1</v>
      </c>
      <c r="U113" s="49">
        <v>0</v>
      </c>
      <c r="V113" s="49">
        <v>0</v>
      </c>
      <c r="W113" s="49">
        <v>0</v>
      </c>
      <c r="X113" s="49">
        <v>0.999998</v>
      </c>
      <c r="Y113" s="49">
        <v>0</v>
      </c>
      <c r="Z113" s="49" t="s">
        <v>3703</v>
      </c>
      <c r="AA113" s="71">
        <v>113</v>
      </c>
      <c r="AB113" s="71"/>
      <c r="AC113" s="72"/>
      <c r="AD113" s="78" t="s">
        <v>1966</v>
      </c>
      <c r="AE113" s="78">
        <v>989</v>
      </c>
      <c r="AF113" s="78">
        <v>190</v>
      </c>
      <c r="AG113" s="78">
        <v>2385</v>
      </c>
      <c r="AH113" s="78">
        <v>4677</v>
      </c>
      <c r="AI113" s="78"/>
      <c r="AJ113" s="78"/>
      <c r="AK113" s="78" t="s">
        <v>2473</v>
      </c>
      <c r="AL113" s="83" t="s">
        <v>2628</v>
      </c>
      <c r="AM113" s="78"/>
      <c r="AN113" s="80">
        <v>40147.48087962963</v>
      </c>
      <c r="AO113" s="83" t="s">
        <v>2797</v>
      </c>
      <c r="AP113" s="78" t="b">
        <v>0</v>
      </c>
      <c r="AQ113" s="78" t="b">
        <v>0</v>
      </c>
      <c r="AR113" s="78" t="b">
        <v>1</v>
      </c>
      <c r="AS113" s="78"/>
      <c r="AT113" s="78">
        <v>0</v>
      </c>
      <c r="AU113" s="83" t="s">
        <v>2939</v>
      </c>
      <c r="AV113" s="78" t="b">
        <v>0</v>
      </c>
      <c r="AW113" s="78" t="s">
        <v>3020</v>
      </c>
      <c r="AX113" s="83" t="s">
        <v>3131</v>
      </c>
      <c r="AY113" s="78" t="s">
        <v>66</v>
      </c>
      <c r="AZ113" s="78" t="str">
        <f>REPLACE(INDEX(GroupVertices[Group],MATCH(Vertices[[#This Row],[Vertex]],GroupVertices[Vertex],0)),1,1,"")</f>
        <v>3</v>
      </c>
      <c r="BA113" s="48" t="s">
        <v>685</v>
      </c>
      <c r="BB113" s="48" t="s">
        <v>685</v>
      </c>
      <c r="BC113" s="48" t="s">
        <v>728</v>
      </c>
      <c r="BD113" s="48" t="s">
        <v>728</v>
      </c>
      <c r="BE113" s="48" t="s">
        <v>775</v>
      </c>
      <c r="BF113" s="48" t="s">
        <v>775</v>
      </c>
      <c r="BG113" s="116" t="s">
        <v>4277</v>
      </c>
      <c r="BH113" s="116" t="s">
        <v>4277</v>
      </c>
      <c r="BI113" s="116" t="s">
        <v>4405</v>
      </c>
      <c r="BJ113" s="116" t="s">
        <v>4405</v>
      </c>
      <c r="BK113" s="116">
        <v>2</v>
      </c>
      <c r="BL113" s="120">
        <v>9.090909090909092</v>
      </c>
      <c r="BM113" s="116">
        <v>0</v>
      </c>
      <c r="BN113" s="120">
        <v>0</v>
      </c>
      <c r="BO113" s="116">
        <v>0</v>
      </c>
      <c r="BP113" s="120">
        <v>0</v>
      </c>
      <c r="BQ113" s="116">
        <v>20</v>
      </c>
      <c r="BR113" s="120">
        <v>90.9090909090909</v>
      </c>
      <c r="BS113" s="116">
        <v>22</v>
      </c>
      <c r="BT113" s="2"/>
      <c r="BU113" s="3"/>
      <c r="BV113" s="3"/>
      <c r="BW113" s="3"/>
      <c r="BX113" s="3"/>
    </row>
    <row r="114" spans="1:76" ht="15">
      <c r="A114" s="64" t="s">
        <v>292</v>
      </c>
      <c r="B114" s="65"/>
      <c r="C114" s="65" t="s">
        <v>64</v>
      </c>
      <c r="D114" s="66">
        <v>162.0677198105376</v>
      </c>
      <c r="E114" s="68"/>
      <c r="F114" s="100" t="s">
        <v>956</v>
      </c>
      <c r="G114" s="65"/>
      <c r="H114" s="69" t="s">
        <v>292</v>
      </c>
      <c r="I114" s="70"/>
      <c r="J114" s="70"/>
      <c r="K114" s="69" t="s">
        <v>3426</v>
      </c>
      <c r="L114" s="73">
        <v>1</v>
      </c>
      <c r="M114" s="74">
        <v>4136.40576171875</v>
      </c>
      <c r="N114" s="74">
        <v>1589.5576171875</v>
      </c>
      <c r="O114" s="75"/>
      <c r="P114" s="76"/>
      <c r="Q114" s="76"/>
      <c r="R114" s="86"/>
      <c r="S114" s="48">
        <v>0</v>
      </c>
      <c r="T114" s="48">
        <v>1</v>
      </c>
      <c r="U114" s="49">
        <v>0</v>
      </c>
      <c r="V114" s="49">
        <v>0.034483</v>
      </c>
      <c r="W114" s="49">
        <v>0</v>
      </c>
      <c r="X114" s="49">
        <v>0.556521</v>
      </c>
      <c r="Y114" s="49">
        <v>0</v>
      </c>
      <c r="Z114" s="49">
        <v>0</v>
      </c>
      <c r="AA114" s="71">
        <v>114</v>
      </c>
      <c r="AB114" s="71"/>
      <c r="AC114" s="72"/>
      <c r="AD114" s="78" t="s">
        <v>1967</v>
      </c>
      <c r="AE114" s="78">
        <v>240</v>
      </c>
      <c r="AF114" s="78">
        <v>253</v>
      </c>
      <c r="AG114" s="78">
        <v>38322</v>
      </c>
      <c r="AH114" s="78">
        <v>84189</v>
      </c>
      <c r="AI114" s="78"/>
      <c r="AJ114" s="78" t="s">
        <v>2244</v>
      </c>
      <c r="AK114" s="78" t="s">
        <v>2474</v>
      </c>
      <c r="AL114" s="78"/>
      <c r="AM114" s="78"/>
      <c r="AN114" s="80">
        <v>39948.855416666665</v>
      </c>
      <c r="AO114" s="78"/>
      <c r="AP114" s="78" t="b">
        <v>1</v>
      </c>
      <c r="AQ114" s="78" t="b">
        <v>0</v>
      </c>
      <c r="AR114" s="78" t="b">
        <v>0</v>
      </c>
      <c r="AS114" s="78"/>
      <c r="AT114" s="78">
        <v>15</v>
      </c>
      <c r="AU114" s="83" t="s">
        <v>2938</v>
      </c>
      <c r="AV114" s="78" t="b">
        <v>0</v>
      </c>
      <c r="AW114" s="78" t="s">
        <v>3020</v>
      </c>
      <c r="AX114" s="83" t="s">
        <v>3132</v>
      </c>
      <c r="AY114" s="78" t="s">
        <v>66</v>
      </c>
      <c r="AZ114" s="78" t="str">
        <f>REPLACE(INDEX(GroupVertices[Group],MATCH(Vertices[[#This Row],[Vertex]],GroupVertices[Vertex],0)),1,1,"")</f>
        <v>6</v>
      </c>
      <c r="BA114" s="48"/>
      <c r="BB114" s="48"/>
      <c r="BC114" s="48"/>
      <c r="BD114" s="48"/>
      <c r="BE114" s="48"/>
      <c r="BF114" s="48"/>
      <c r="BG114" s="116" t="s">
        <v>4276</v>
      </c>
      <c r="BH114" s="116" t="s">
        <v>4276</v>
      </c>
      <c r="BI114" s="116" t="s">
        <v>4404</v>
      </c>
      <c r="BJ114" s="116" t="s">
        <v>4404</v>
      </c>
      <c r="BK114" s="116">
        <v>0</v>
      </c>
      <c r="BL114" s="120">
        <v>0</v>
      </c>
      <c r="BM114" s="116">
        <v>1</v>
      </c>
      <c r="BN114" s="120">
        <v>4.761904761904762</v>
      </c>
      <c r="BO114" s="116">
        <v>0</v>
      </c>
      <c r="BP114" s="120">
        <v>0</v>
      </c>
      <c r="BQ114" s="116">
        <v>20</v>
      </c>
      <c r="BR114" s="120">
        <v>95.23809523809524</v>
      </c>
      <c r="BS114" s="116">
        <v>21</v>
      </c>
      <c r="BT114" s="2"/>
      <c r="BU114" s="3"/>
      <c r="BV114" s="3"/>
      <c r="BW114" s="3"/>
      <c r="BX114" s="3"/>
    </row>
    <row r="115" spans="1:76" ht="15">
      <c r="A115" s="64" t="s">
        <v>293</v>
      </c>
      <c r="B115" s="65"/>
      <c r="C115" s="65" t="s">
        <v>64</v>
      </c>
      <c r="D115" s="66">
        <v>162.0404177525343</v>
      </c>
      <c r="E115" s="68"/>
      <c r="F115" s="100" t="s">
        <v>894</v>
      </c>
      <c r="G115" s="65"/>
      <c r="H115" s="69" t="s">
        <v>293</v>
      </c>
      <c r="I115" s="70"/>
      <c r="J115" s="70"/>
      <c r="K115" s="69" t="s">
        <v>3427</v>
      </c>
      <c r="L115" s="73">
        <v>1</v>
      </c>
      <c r="M115" s="74">
        <v>8790.5439453125</v>
      </c>
      <c r="N115" s="74">
        <v>626.407958984375</v>
      </c>
      <c r="O115" s="75"/>
      <c r="P115" s="76"/>
      <c r="Q115" s="76"/>
      <c r="R115" s="86"/>
      <c r="S115" s="48">
        <v>0</v>
      </c>
      <c r="T115" s="48">
        <v>1</v>
      </c>
      <c r="U115" s="49">
        <v>0</v>
      </c>
      <c r="V115" s="49">
        <v>1</v>
      </c>
      <c r="W115" s="49">
        <v>0</v>
      </c>
      <c r="X115" s="49">
        <v>0.999998</v>
      </c>
      <c r="Y115" s="49">
        <v>0</v>
      </c>
      <c r="Z115" s="49">
        <v>0</v>
      </c>
      <c r="AA115" s="71">
        <v>115</v>
      </c>
      <c r="AB115" s="71"/>
      <c r="AC115" s="72"/>
      <c r="AD115" s="78" t="s">
        <v>1968</v>
      </c>
      <c r="AE115" s="78">
        <v>1</v>
      </c>
      <c r="AF115" s="78">
        <v>151</v>
      </c>
      <c r="AG115" s="78">
        <v>8543691</v>
      </c>
      <c r="AH115" s="78">
        <v>0</v>
      </c>
      <c r="AI115" s="78"/>
      <c r="AJ115" s="78"/>
      <c r="AK115" s="78"/>
      <c r="AL115" s="78"/>
      <c r="AM115" s="78"/>
      <c r="AN115" s="80">
        <v>41935.82188657407</v>
      </c>
      <c r="AO115" s="78"/>
      <c r="AP115" s="78" t="b">
        <v>1</v>
      </c>
      <c r="AQ115" s="78" t="b">
        <v>1</v>
      </c>
      <c r="AR115" s="78" t="b">
        <v>0</v>
      </c>
      <c r="AS115" s="78"/>
      <c r="AT115" s="78">
        <v>635</v>
      </c>
      <c r="AU115" s="83" t="s">
        <v>2938</v>
      </c>
      <c r="AV115" s="78" t="b">
        <v>0</v>
      </c>
      <c r="AW115" s="78" t="s">
        <v>3020</v>
      </c>
      <c r="AX115" s="83" t="s">
        <v>3133</v>
      </c>
      <c r="AY115" s="78" t="s">
        <v>66</v>
      </c>
      <c r="AZ115" s="78" t="str">
        <f>REPLACE(INDEX(GroupVertices[Group],MATCH(Vertices[[#This Row],[Vertex]],GroupVertices[Vertex],0)),1,1,"")</f>
        <v>33</v>
      </c>
      <c r="BA115" s="48"/>
      <c r="BB115" s="48"/>
      <c r="BC115" s="48"/>
      <c r="BD115" s="48"/>
      <c r="BE115" s="48" t="s">
        <v>776</v>
      </c>
      <c r="BF115" s="48" t="s">
        <v>776</v>
      </c>
      <c r="BG115" s="116" t="s">
        <v>4278</v>
      </c>
      <c r="BH115" s="116" t="s">
        <v>4278</v>
      </c>
      <c r="BI115" s="116" t="s">
        <v>4406</v>
      </c>
      <c r="BJ115" s="116" t="s">
        <v>4406</v>
      </c>
      <c r="BK115" s="116">
        <v>0</v>
      </c>
      <c r="BL115" s="120">
        <v>0</v>
      </c>
      <c r="BM115" s="116">
        <v>0</v>
      </c>
      <c r="BN115" s="120">
        <v>0</v>
      </c>
      <c r="BO115" s="116">
        <v>0</v>
      </c>
      <c r="BP115" s="120">
        <v>0</v>
      </c>
      <c r="BQ115" s="116">
        <v>16</v>
      </c>
      <c r="BR115" s="120">
        <v>100</v>
      </c>
      <c r="BS115" s="116">
        <v>16</v>
      </c>
      <c r="BT115" s="2"/>
      <c r="BU115" s="3"/>
      <c r="BV115" s="3"/>
      <c r="BW115" s="3"/>
      <c r="BX115" s="3"/>
    </row>
    <row r="116" spans="1:76" ht="15">
      <c r="A116" s="64" t="s">
        <v>483</v>
      </c>
      <c r="B116" s="65"/>
      <c r="C116" s="65" t="s">
        <v>64</v>
      </c>
      <c r="D116" s="66">
        <v>162</v>
      </c>
      <c r="E116" s="68"/>
      <c r="F116" s="100" t="s">
        <v>894</v>
      </c>
      <c r="G116" s="65"/>
      <c r="H116" s="69" t="s">
        <v>483</v>
      </c>
      <c r="I116" s="70"/>
      <c r="J116" s="70"/>
      <c r="K116" s="69" t="s">
        <v>3428</v>
      </c>
      <c r="L116" s="73">
        <v>1</v>
      </c>
      <c r="M116" s="74">
        <v>8790.5439453125</v>
      </c>
      <c r="N116" s="74">
        <v>1173.412109375</v>
      </c>
      <c r="O116" s="75"/>
      <c r="P116" s="76"/>
      <c r="Q116" s="76"/>
      <c r="R116" s="86"/>
      <c r="S116" s="48">
        <v>1</v>
      </c>
      <c r="T116" s="48">
        <v>0</v>
      </c>
      <c r="U116" s="49">
        <v>0</v>
      </c>
      <c r="V116" s="49">
        <v>1</v>
      </c>
      <c r="W116" s="49">
        <v>0</v>
      </c>
      <c r="X116" s="49">
        <v>0.999998</v>
      </c>
      <c r="Y116" s="49">
        <v>0</v>
      </c>
      <c r="Z116" s="49">
        <v>0</v>
      </c>
      <c r="AA116" s="71">
        <v>116</v>
      </c>
      <c r="AB116" s="71"/>
      <c r="AC116" s="72"/>
      <c r="AD116" s="78" t="s">
        <v>483</v>
      </c>
      <c r="AE116" s="78">
        <v>0</v>
      </c>
      <c r="AF116" s="78">
        <v>0</v>
      </c>
      <c r="AG116" s="78">
        <v>0</v>
      </c>
      <c r="AH116" s="78">
        <v>0</v>
      </c>
      <c r="AI116" s="78"/>
      <c r="AJ116" s="78"/>
      <c r="AK116" s="78"/>
      <c r="AL116" s="78"/>
      <c r="AM116" s="78"/>
      <c r="AN116" s="80">
        <v>41964.87559027778</v>
      </c>
      <c r="AO116" s="78"/>
      <c r="AP116" s="78" t="b">
        <v>1</v>
      </c>
      <c r="AQ116" s="78" t="b">
        <v>1</v>
      </c>
      <c r="AR116" s="78" t="b">
        <v>0</v>
      </c>
      <c r="AS116" s="78"/>
      <c r="AT116" s="78">
        <v>0</v>
      </c>
      <c r="AU116" s="83" t="s">
        <v>2938</v>
      </c>
      <c r="AV116" s="78" t="b">
        <v>0</v>
      </c>
      <c r="AW116" s="78" t="s">
        <v>3020</v>
      </c>
      <c r="AX116" s="83" t="s">
        <v>3134</v>
      </c>
      <c r="AY116" s="78" t="s">
        <v>65</v>
      </c>
      <c r="AZ116" s="78" t="str">
        <f>REPLACE(INDEX(GroupVertices[Group],MATCH(Vertices[[#This Row],[Vertex]],GroupVertices[Vertex],0)),1,1,"")</f>
        <v>33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294</v>
      </c>
      <c r="B117" s="65"/>
      <c r="C117" s="65" t="s">
        <v>64</v>
      </c>
      <c r="D117" s="66">
        <v>162.0637048020077</v>
      </c>
      <c r="E117" s="68"/>
      <c r="F117" s="100" t="s">
        <v>957</v>
      </c>
      <c r="G117" s="65"/>
      <c r="H117" s="69" t="s">
        <v>294</v>
      </c>
      <c r="I117" s="70"/>
      <c r="J117" s="70"/>
      <c r="K117" s="69" t="s">
        <v>3429</v>
      </c>
      <c r="L117" s="73">
        <v>1</v>
      </c>
      <c r="M117" s="74">
        <v>1269.704345703125</v>
      </c>
      <c r="N117" s="74">
        <v>3300.7255859375</v>
      </c>
      <c r="O117" s="75"/>
      <c r="P117" s="76"/>
      <c r="Q117" s="76"/>
      <c r="R117" s="86"/>
      <c r="S117" s="48">
        <v>0</v>
      </c>
      <c r="T117" s="48">
        <v>1</v>
      </c>
      <c r="U117" s="49">
        <v>0</v>
      </c>
      <c r="V117" s="49">
        <v>0.009259</v>
      </c>
      <c r="W117" s="49">
        <v>0</v>
      </c>
      <c r="X117" s="49">
        <v>0.518732</v>
      </c>
      <c r="Y117" s="49">
        <v>0</v>
      </c>
      <c r="Z117" s="49">
        <v>0</v>
      </c>
      <c r="AA117" s="71">
        <v>117</v>
      </c>
      <c r="AB117" s="71"/>
      <c r="AC117" s="72"/>
      <c r="AD117" s="78" t="s">
        <v>1969</v>
      </c>
      <c r="AE117" s="78">
        <v>1143</v>
      </c>
      <c r="AF117" s="78">
        <v>238</v>
      </c>
      <c r="AG117" s="78">
        <v>4064</v>
      </c>
      <c r="AH117" s="78">
        <v>3207</v>
      </c>
      <c r="AI117" s="78"/>
      <c r="AJ117" s="78" t="s">
        <v>2245</v>
      </c>
      <c r="AK117" s="78"/>
      <c r="AL117" s="83" t="s">
        <v>2629</v>
      </c>
      <c r="AM117" s="78"/>
      <c r="AN117" s="80">
        <v>43443.622662037036</v>
      </c>
      <c r="AO117" s="83" t="s">
        <v>2798</v>
      </c>
      <c r="AP117" s="78" t="b">
        <v>1</v>
      </c>
      <c r="AQ117" s="78" t="b">
        <v>0</v>
      </c>
      <c r="AR117" s="78" t="b">
        <v>0</v>
      </c>
      <c r="AS117" s="78"/>
      <c r="AT117" s="78">
        <v>4</v>
      </c>
      <c r="AU117" s="78"/>
      <c r="AV117" s="78" t="b">
        <v>0</v>
      </c>
      <c r="AW117" s="78" t="s">
        <v>3020</v>
      </c>
      <c r="AX117" s="83" t="s">
        <v>3135</v>
      </c>
      <c r="AY117" s="78" t="s">
        <v>66</v>
      </c>
      <c r="AZ117" s="78" t="str">
        <f>REPLACE(INDEX(GroupVertices[Group],MATCH(Vertices[[#This Row],[Vertex]],GroupVertices[Vertex],0)),1,1,"")</f>
        <v>2</v>
      </c>
      <c r="BA117" s="48" t="s">
        <v>682</v>
      </c>
      <c r="BB117" s="48" t="s">
        <v>682</v>
      </c>
      <c r="BC117" s="48" t="s">
        <v>726</v>
      </c>
      <c r="BD117" s="48" t="s">
        <v>726</v>
      </c>
      <c r="BE117" s="48" t="s">
        <v>772</v>
      </c>
      <c r="BF117" s="48" t="s">
        <v>772</v>
      </c>
      <c r="BG117" s="116" t="s">
        <v>4271</v>
      </c>
      <c r="BH117" s="116" t="s">
        <v>4271</v>
      </c>
      <c r="BI117" s="116" t="s">
        <v>4400</v>
      </c>
      <c r="BJ117" s="116" t="s">
        <v>4400</v>
      </c>
      <c r="BK117" s="116">
        <v>3</v>
      </c>
      <c r="BL117" s="120">
        <v>16.666666666666668</v>
      </c>
      <c r="BM117" s="116">
        <v>0</v>
      </c>
      <c r="BN117" s="120">
        <v>0</v>
      </c>
      <c r="BO117" s="116">
        <v>0</v>
      </c>
      <c r="BP117" s="120">
        <v>0</v>
      </c>
      <c r="BQ117" s="116">
        <v>15</v>
      </c>
      <c r="BR117" s="120">
        <v>83.33333333333333</v>
      </c>
      <c r="BS117" s="116">
        <v>18</v>
      </c>
      <c r="BT117" s="2"/>
      <c r="BU117" s="3"/>
      <c r="BV117" s="3"/>
      <c r="BW117" s="3"/>
      <c r="BX117" s="3"/>
    </row>
    <row r="118" spans="1:76" ht="15">
      <c r="A118" s="64" t="s">
        <v>295</v>
      </c>
      <c r="B118" s="65"/>
      <c r="C118" s="65" t="s">
        <v>64</v>
      </c>
      <c r="D118" s="66">
        <v>162.1498936517828</v>
      </c>
      <c r="E118" s="68"/>
      <c r="F118" s="100" t="s">
        <v>958</v>
      </c>
      <c r="G118" s="65"/>
      <c r="H118" s="69" t="s">
        <v>295</v>
      </c>
      <c r="I118" s="70"/>
      <c r="J118" s="70"/>
      <c r="K118" s="69" t="s">
        <v>3430</v>
      </c>
      <c r="L118" s="73">
        <v>1</v>
      </c>
      <c r="M118" s="74">
        <v>732.1849975585938</v>
      </c>
      <c r="N118" s="74">
        <v>3278.8662109375</v>
      </c>
      <c r="O118" s="75"/>
      <c r="P118" s="76"/>
      <c r="Q118" s="76"/>
      <c r="R118" s="86"/>
      <c r="S118" s="48">
        <v>0</v>
      </c>
      <c r="T118" s="48">
        <v>1</v>
      </c>
      <c r="U118" s="49">
        <v>0</v>
      </c>
      <c r="V118" s="49">
        <v>0.009259</v>
      </c>
      <c r="W118" s="49">
        <v>0</v>
      </c>
      <c r="X118" s="49">
        <v>0.518732</v>
      </c>
      <c r="Y118" s="49">
        <v>0</v>
      </c>
      <c r="Z118" s="49">
        <v>0</v>
      </c>
      <c r="AA118" s="71">
        <v>118</v>
      </c>
      <c r="AB118" s="71"/>
      <c r="AC118" s="72"/>
      <c r="AD118" s="78" t="s">
        <v>1970</v>
      </c>
      <c r="AE118" s="78">
        <v>1409</v>
      </c>
      <c r="AF118" s="78">
        <v>560</v>
      </c>
      <c r="AG118" s="78">
        <v>8275</v>
      </c>
      <c r="AH118" s="78">
        <v>15508</v>
      </c>
      <c r="AI118" s="78"/>
      <c r="AJ118" s="78" t="s">
        <v>2246</v>
      </c>
      <c r="AK118" s="78" t="s">
        <v>2475</v>
      </c>
      <c r="AL118" s="83" t="s">
        <v>2630</v>
      </c>
      <c r="AM118" s="78"/>
      <c r="AN118" s="80">
        <v>39872.77976851852</v>
      </c>
      <c r="AO118" s="83" t="s">
        <v>2799</v>
      </c>
      <c r="AP118" s="78" t="b">
        <v>0</v>
      </c>
      <c r="AQ118" s="78" t="b">
        <v>0</v>
      </c>
      <c r="AR118" s="78" t="b">
        <v>1</v>
      </c>
      <c r="AS118" s="78"/>
      <c r="AT118" s="78">
        <v>6</v>
      </c>
      <c r="AU118" s="83" t="s">
        <v>2949</v>
      </c>
      <c r="AV118" s="78" t="b">
        <v>0</v>
      </c>
      <c r="AW118" s="78" t="s">
        <v>3020</v>
      </c>
      <c r="AX118" s="83" t="s">
        <v>3136</v>
      </c>
      <c r="AY118" s="78" t="s">
        <v>66</v>
      </c>
      <c r="AZ118" s="78" t="str">
        <f>REPLACE(INDEX(GroupVertices[Group],MATCH(Vertices[[#This Row],[Vertex]],GroupVertices[Vertex],0)),1,1,"")</f>
        <v>2</v>
      </c>
      <c r="BA118" s="48" t="s">
        <v>682</v>
      </c>
      <c r="BB118" s="48" t="s">
        <v>682</v>
      </c>
      <c r="BC118" s="48" t="s">
        <v>726</v>
      </c>
      <c r="BD118" s="48" t="s">
        <v>726</v>
      </c>
      <c r="BE118" s="48" t="s">
        <v>772</v>
      </c>
      <c r="BF118" s="48" t="s">
        <v>772</v>
      </c>
      <c r="BG118" s="116" t="s">
        <v>4271</v>
      </c>
      <c r="BH118" s="116" t="s">
        <v>4271</v>
      </c>
      <c r="BI118" s="116" t="s">
        <v>4400</v>
      </c>
      <c r="BJ118" s="116" t="s">
        <v>4400</v>
      </c>
      <c r="BK118" s="116">
        <v>3</v>
      </c>
      <c r="BL118" s="120">
        <v>16.666666666666668</v>
      </c>
      <c r="BM118" s="116">
        <v>0</v>
      </c>
      <c r="BN118" s="120">
        <v>0</v>
      </c>
      <c r="BO118" s="116">
        <v>0</v>
      </c>
      <c r="BP118" s="120">
        <v>0</v>
      </c>
      <c r="BQ118" s="116">
        <v>15</v>
      </c>
      <c r="BR118" s="120">
        <v>83.33333333333333</v>
      </c>
      <c r="BS118" s="116">
        <v>18</v>
      </c>
      <c r="BT118" s="2"/>
      <c r="BU118" s="3"/>
      <c r="BV118" s="3"/>
      <c r="BW118" s="3"/>
      <c r="BX118" s="3"/>
    </row>
    <row r="119" spans="1:76" ht="15">
      <c r="A119" s="64" t="s">
        <v>296</v>
      </c>
      <c r="B119" s="65"/>
      <c r="C119" s="65" t="s">
        <v>64</v>
      </c>
      <c r="D119" s="66">
        <v>163.633305469962</v>
      </c>
      <c r="E119" s="68"/>
      <c r="F119" s="100" t="s">
        <v>959</v>
      </c>
      <c r="G119" s="65"/>
      <c r="H119" s="69" t="s">
        <v>296</v>
      </c>
      <c r="I119" s="70"/>
      <c r="J119" s="70"/>
      <c r="K119" s="69" t="s">
        <v>3431</v>
      </c>
      <c r="L119" s="73">
        <v>1</v>
      </c>
      <c r="M119" s="74">
        <v>3869.812255859375</v>
      </c>
      <c r="N119" s="74">
        <v>2391.190673828125</v>
      </c>
      <c r="O119" s="75"/>
      <c r="P119" s="76"/>
      <c r="Q119" s="76"/>
      <c r="R119" s="86"/>
      <c r="S119" s="48">
        <v>0</v>
      </c>
      <c r="T119" s="48">
        <v>1</v>
      </c>
      <c r="U119" s="49">
        <v>0</v>
      </c>
      <c r="V119" s="49">
        <v>0.034483</v>
      </c>
      <c r="W119" s="49">
        <v>0</v>
      </c>
      <c r="X119" s="49">
        <v>0.556521</v>
      </c>
      <c r="Y119" s="49">
        <v>0</v>
      </c>
      <c r="Z119" s="49">
        <v>0</v>
      </c>
      <c r="AA119" s="71">
        <v>119</v>
      </c>
      <c r="AB119" s="71"/>
      <c r="AC119" s="72"/>
      <c r="AD119" s="78" t="s">
        <v>1971</v>
      </c>
      <c r="AE119" s="78">
        <v>5877</v>
      </c>
      <c r="AF119" s="78">
        <v>6102</v>
      </c>
      <c r="AG119" s="78">
        <v>15475</v>
      </c>
      <c r="AH119" s="78">
        <v>67381</v>
      </c>
      <c r="AI119" s="78"/>
      <c r="AJ119" s="78" t="s">
        <v>2247</v>
      </c>
      <c r="AK119" s="78" t="s">
        <v>2476</v>
      </c>
      <c r="AL119" s="83" t="s">
        <v>2631</v>
      </c>
      <c r="AM119" s="78"/>
      <c r="AN119" s="80">
        <v>42577.8875</v>
      </c>
      <c r="AO119" s="83" t="s">
        <v>2800</v>
      </c>
      <c r="AP119" s="78" t="b">
        <v>0</v>
      </c>
      <c r="AQ119" s="78" t="b">
        <v>0</v>
      </c>
      <c r="AR119" s="78" t="b">
        <v>1</v>
      </c>
      <c r="AS119" s="78"/>
      <c r="AT119" s="78">
        <v>6</v>
      </c>
      <c r="AU119" s="83" t="s">
        <v>2938</v>
      </c>
      <c r="AV119" s="78" t="b">
        <v>0</v>
      </c>
      <c r="AW119" s="78" t="s">
        <v>3020</v>
      </c>
      <c r="AX119" s="83" t="s">
        <v>3137</v>
      </c>
      <c r="AY119" s="78" t="s">
        <v>66</v>
      </c>
      <c r="AZ119" s="78" t="str">
        <f>REPLACE(INDEX(GroupVertices[Group],MATCH(Vertices[[#This Row],[Vertex]],GroupVertices[Vertex],0)),1,1,"")</f>
        <v>6</v>
      </c>
      <c r="BA119" s="48"/>
      <c r="BB119" s="48"/>
      <c r="BC119" s="48"/>
      <c r="BD119" s="48"/>
      <c r="BE119" s="48"/>
      <c r="BF119" s="48"/>
      <c r="BG119" s="116" t="s">
        <v>4276</v>
      </c>
      <c r="BH119" s="116" t="s">
        <v>4276</v>
      </c>
      <c r="BI119" s="116" t="s">
        <v>4404</v>
      </c>
      <c r="BJ119" s="116" t="s">
        <v>4404</v>
      </c>
      <c r="BK119" s="116">
        <v>0</v>
      </c>
      <c r="BL119" s="120">
        <v>0</v>
      </c>
      <c r="BM119" s="116">
        <v>1</v>
      </c>
      <c r="BN119" s="120">
        <v>4.761904761904762</v>
      </c>
      <c r="BO119" s="116">
        <v>0</v>
      </c>
      <c r="BP119" s="120">
        <v>0</v>
      </c>
      <c r="BQ119" s="116">
        <v>20</v>
      </c>
      <c r="BR119" s="120">
        <v>95.23809523809524</v>
      </c>
      <c r="BS119" s="116">
        <v>21</v>
      </c>
      <c r="BT119" s="2"/>
      <c r="BU119" s="3"/>
      <c r="BV119" s="3"/>
      <c r="BW119" s="3"/>
      <c r="BX119" s="3"/>
    </row>
    <row r="120" spans="1:76" ht="15">
      <c r="A120" s="64" t="s">
        <v>297</v>
      </c>
      <c r="B120" s="65"/>
      <c r="C120" s="65" t="s">
        <v>64</v>
      </c>
      <c r="D120" s="66">
        <v>162.1314246125453</v>
      </c>
      <c r="E120" s="68"/>
      <c r="F120" s="100" t="s">
        <v>960</v>
      </c>
      <c r="G120" s="65"/>
      <c r="H120" s="69" t="s">
        <v>297</v>
      </c>
      <c r="I120" s="70"/>
      <c r="J120" s="70"/>
      <c r="K120" s="69" t="s">
        <v>3432</v>
      </c>
      <c r="L120" s="73">
        <v>699.7297019527235</v>
      </c>
      <c r="M120" s="74">
        <v>862.6197509765625</v>
      </c>
      <c r="N120" s="74">
        <v>2430.443115234375</v>
      </c>
      <c r="O120" s="75"/>
      <c r="P120" s="76"/>
      <c r="Q120" s="76"/>
      <c r="R120" s="86"/>
      <c r="S120" s="48">
        <v>0</v>
      </c>
      <c r="T120" s="48">
        <v>2</v>
      </c>
      <c r="U120" s="49">
        <v>68</v>
      </c>
      <c r="V120" s="49">
        <v>0.010417</v>
      </c>
      <c r="W120" s="49">
        <v>0</v>
      </c>
      <c r="X120" s="49">
        <v>0.884899</v>
      </c>
      <c r="Y120" s="49">
        <v>0</v>
      </c>
      <c r="Z120" s="49">
        <v>0</v>
      </c>
      <c r="AA120" s="71">
        <v>120</v>
      </c>
      <c r="AB120" s="71"/>
      <c r="AC120" s="72"/>
      <c r="AD120" s="78" t="s">
        <v>1972</v>
      </c>
      <c r="AE120" s="78">
        <v>29</v>
      </c>
      <c r="AF120" s="78">
        <v>491</v>
      </c>
      <c r="AG120" s="78">
        <v>28986</v>
      </c>
      <c r="AH120" s="78">
        <v>19</v>
      </c>
      <c r="AI120" s="78"/>
      <c r="AJ120" s="78" t="s">
        <v>2248</v>
      </c>
      <c r="AK120" s="78"/>
      <c r="AL120" s="78"/>
      <c r="AM120" s="78"/>
      <c r="AN120" s="80">
        <v>43489.82278935185</v>
      </c>
      <c r="AO120" s="78"/>
      <c r="AP120" s="78" t="b">
        <v>1</v>
      </c>
      <c r="AQ120" s="78" t="b">
        <v>0</v>
      </c>
      <c r="AR120" s="78" t="b">
        <v>0</v>
      </c>
      <c r="AS120" s="78"/>
      <c r="AT120" s="78">
        <v>2</v>
      </c>
      <c r="AU120" s="78"/>
      <c r="AV120" s="78" t="b">
        <v>0</v>
      </c>
      <c r="AW120" s="78" t="s">
        <v>3020</v>
      </c>
      <c r="AX120" s="83" t="s">
        <v>3138</v>
      </c>
      <c r="AY120" s="78" t="s">
        <v>66</v>
      </c>
      <c r="AZ120" s="78" t="str">
        <f>REPLACE(INDEX(GroupVertices[Group],MATCH(Vertices[[#This Row],[Vertex]],GroupVertices[Vertex],0)),1,1,"")</f>
        <v>2</v>
      </c>
      <c r="BA120" s="48" t="s">
        <v>682</v>
      </c>
      <c r="BB120" s="48" t="s">
        <v>682</v>
      </c>
      <c r="BC120" s="48" t="s">
        <v>726</v>
      </c>
      <c r="BD120" s="48" t="s">
        <v>726</v>
      </c>
      <c r="BE120" s="48" t="s">
        <v>772</v>
      </c>
      <c r="BF120" s="48" t="s">
        <v>772</v>
      </c>
      <c r="BG120" s="116" t="s">
        <v>4279</v>
      </c>
      <c r="BH120" s="116" t="s">
        <v>4344</v>
      </c>
      <c r="BI120" s="116" t="s">
        <v>4407</v>
      </c>
      <c r="BJ120" s="116" t="s">
        <v>4460</v>
      </c>
      <c r="BK120" s="116">
        <v>3</v>
      </c>
      <c r="BL120" s="120">
        <v>7.6923076923076925</v>
      </c>
      <c r="BM120" s="116">
        <v>0</v>
      </c>
      <c r="BN120" s="120">
        <v>0</v>
      </c>
      <c r="BO120" s="116">
        <v>0</v>
      </c>
      <c r="BP120" s="120">
        <v>0</v>
      </c>
      <c r="BQ120" s="116">
        <v>36</v>
      </c>
      <c r="BR120" s="120">
        <v>92.3076923076923</v>
      </c>
      <c r="BS120" s="116">
        <v>39</v>
      </c>
      <c r="BT120" s="2"/>
      <c r="BU120" s="3"/>
      <c r="BV120" s="3"/>
      <c r="BW120" s="3"/>
      <c r="BX120" s="3"/>
    </row>
    <row r="121" spans="1:76" ht="15">
      <c r="A121" s="64" t="s">
        <v>338</v>
      </c>
      <c r="B121" s="65"/>
      <c r="C121" s="65" t="s">
        <v>64</v>
      </c>
      <c r="D121" s="66">
        <v>170.51904509873503</v>
      </c>
      <c r="E121" s="68"/>
      <c r="F121" s="100" t="s">
        <v>999</v>
      </c>
      <c r="G121" s="65"/>
      <c r="H121" s="69" t="s">
        <v>338</v>
      </c>
      <c r="I121" s="70"/>
      <c r="J121" s="70"/>
      <c r="K121" s="69" t="s">
        <v>3433</v>
      </c>
      <c r="L121" s="73">
        <v>3895.3905447070915</v>
      </c>
      <c r="M121" s="74">
        <v>902.6038208007812</v>
      </c>
      <c r="N121" s="74">
        <v>1391.4840087890625</v>
      </c>
      <c r="O121" s="75"/>
      <c r="P121" s="76"/>
      <c r="Q121" s="76"/>
      <c r="R121" s="86"/>
      <c r="S121" s="48">
        <v>7</v>
      </c>
      <c r="T121" s="48">
        <v>1</v>
      </c>
      <c r="U121" s="49">
        <v>379</v>
      </c>
      <c r="V121" s="49">
        <v>0.010753</v>
      </c>
      <c r="W121" s="49">
        <v>0</v>
      </c>
      <c r="X121" s="49">
        <v>3.446275</v>
      </c>
      <c r="Y121" s="49">
        <v>0</v>
      </c>
      <c r="Z121" s="49">
        <v>0</v>
      </c>
      <c r="AA121" s="71">
        <v>121</v>
      </c>
      <c r="AB121" s="71"/>
      <c r="AC121" s="72"/>
      <c r="AD121" s="78" t="s">
        <v>1973</v>
      </c>
      <c r="AE121" s="78">
        <v>10833</v>
      </c>
      <c r="AF121" s="78">
        <v>31827</v>
      </c>
      <c r="AG121" s="78">
        <v>4604</v>
      </c>
      <c r="AH121" s="78">
        <v>1645</v>
      </c>
      <c r="AI121" s="78"/>
      <c r="AJ121" s="78" t="s">
        <v>2249</v>
      </c>
      <c r="AK121" s="78" t="s">
        <v>2469</v>
      </c>
      <c r="AL121" s="78"/>
      <c r="AM121" s="78"/>
      <c r="AN121" s="80">
        <v>42027.418125</v>
      </c>
      <c r="AO121" s="83" t="s">
        <v>2801</v>
      </c>
      <c r="AP121" s="78" t="b">
        <v>0</v>
      </c>
      <c r="AQ121" s="78" t="b">
        <v>0</v>
      </c>
      <c r="AR121" s="78" t="b">
        <v>0</v>
      </c>
      <c r="AS121" s="78"/>
      <c r="AT121" s="78">
        <v>128</v>
      </c>
      <c r="AU121" s="83" t="s">
        <v>2938</v>
      </c>
      <c r="AV121" s="78" t="b">
        <v>0</v>
      </c>
      <c r="AW121" s="78" t="s">
        <v>3020</v>
      </c>
      <c r="AX121" s="83" t="s">
        <v>3139</v>
      </c>
      <c r="AY121" s="78" t="s">
        <v>66</v>
      </c>
      <c r="AZ121" s="78" t="str">
        <f>REPLACE(INDEX(GroupVertices[Group],MATCH(Vertices[[#This Row],[Vertex]],GroupVertices[Vertex],0)),1,1,"")</f>
        <v>2</v>
      </c>
      <c r="BA121" s="48" t="s">
        <v>686</v>
      </c>
      <c r="BB121" s="48" t="s">
        <v>686</v>
      </c>
      <c r="BC121" s="48" t="s">
        <v>729</v>
      </c>
      <c r="BD121" s="48" t="s">
        <v>729</v>
      </c>
      <c r="BE121" s="48" t="s">
        <v>772</v>
      </c>
      <c r="BF121" s="48" t="s">
        <v>772</v>
      </c>
      <c r="BG121" s="116" t="s">
        <v>4280</v>
      </c>
      <c r="BH121" s="116" t="s">
        <v>4280</v>
      </c>
      <c r="BI121" s="116" t="s">
        <v>4408</v>
      </c>
      <c r="BJ121" s="116" t="s">
        <v>4408</v>
      </c>
      <c r="BK121" s="116">
        <v>3</v>
      </c>
      <c r="BL121" s="120">
        <v>7.6923076923076925</v>
      </c>
      <c r="BM121" s="116">
        <v>0</v>
      </c>
      <c r="BN121" s="120">
        <v>0</v>
      </c>
      <c r="BO121" s="116">
        <v>0</v>
      </c>
      <c r="BP121" s="120">
        <v>0</v>
      </c>
      <c r="BQ121" s="116">
        <v>36</v>
      </c>
      <c r="BR121" s="120">
        <v>92.3076923076923</v>
      </c>
      <c r="BS121" s="116">
        <v>39</v>
      </c>
      <c r="BT121" s="2"/>
      <c r="BU121" s="3"/>
      <c r="BV121" s="3"/>
      <c r="BW121" s="3"/>
      <c r="BX121" s="3"/>
    </row>
    <row r="122" spans="1:76" ht="15">
      <c r="A122" s="64" t="s">
        <v>298</v>
      </c>
      <c r="B122" s="65"/>
      <c r="C122" s="65" t="s">
        <v>64</v>
      </c>
      <c r="D122" s="66">
        <v>162.0837798446572</v>
      </c>
      <c r="E122" s="68"/>
      <c r="F122" s="100" t="s">
        <v>894</v>
      </c>
      <c r="G122" s="65"/>
      <c r="H122" s="69" t="s">
        <v>298</v>
      </c>
      <c r="I122" s="70"/>
      <c r="J122" s="70"/>
      <c r="K122" s="69" t="s">
        <v>3434</v>
      </c>
      <c r="L122" s="73">
        <v>1</v>
      </c>
      <c r="M122" s="74">
        <v>585.3982543945312</v>
      </c>
      <c r="N122" s="74">
        <v>588.7960815429688</v>
      </c>
      <c r="O122" s="75"/>
      <c r="P122" s="76"/>
      <c r="Q122" s="76"/>
      <c r="R122" s="86"/>
      <c r="S122" s="48">
        <v>0</v>
      </c>
      <c r="T122" s="48">
        <v>1</v>
      </c>
      <c r="U122" s="49">
        <v>0</v>
      </c>
      <c r="V122" s="49">
        <v>0.007692</v>
      </c>
      <c r="W122" s="49">
        <v>0</v>
      </c>
      <c r="X122" s="49">
        <v>0.516167</v>
      </c>
      <c r="Y122" s="49">
        <v>0</v>
      </c>
      <c r="Z122" s="49">
        <v>0</v>
      </c>
      <c r="AA122" s="71">
        <v>122</v>
      </c>
      <c r="AB122" s="71"/>
      <c r="AC122" s="72"/>
      <c r="AD122" s="78" t="s">
        <v>1974</v>
      </c>
      <c r="AE122" s="78">
        <v>374</v>
      </c>
      <c r="AF122" s="78">
        <v>313</v>
      </c>
      <c r="AG122" s="78">
        <v>40413</v>
      </c>
      <c r="AH122" s="78">
        <v>41</v>
      </c>
      <c r="AI122" s="78"/>
      <c r="AJ122" s="78" t="s">
        <v>2250</v>
      </c>
      <c r="AK122" s="78" t="s">
        <v>2477</v>
      </c>
      <c r="AL122" s="78"/>
      <c r="AM122" s="78"/>
      <c r="AN122" s="80">
        <v>43350.81730324074</v>
      </c>
      <c r="AO122" s="78"/>
      <c r="AP122" s="78" t="b">
        <v>1</v>
      </c>
      <c r="AQ122" s="78" t="b">
        <v>1</v>
      </c>
      <c r="AR122" s="78" t="b">
        <v>0</v>
      </c>
      <c r="AS122" s="78"/>
      <c r="AT122" s="78">
        <v>3</v>
      </c>
      <c r="AU122" s="78"/>
      <c r="AV122" s="78" t="b">
        <v>0</v>
      </c>
      <c r="AW122" s="78" t="s">
        <v>3020</v>
      </c>
      <c r="AX122" s="83" t="s">
        <v>3140</v>
      </c>
      <c r="AY122" s="78" t="s">
        <v>66</v>
      </c>
      <c r="AZ122" s="78" t="str">
        <f>REPLACE(INDEX(GroupVertices[Group],MATCH(Vertices[[#This Row],[Vertex]],GroupVertices[Vertex],0)),1,1,"")</f>
        <v>2</v>
      </c>
      <c r="BA122" s="48" t="s">
        <v>682</v>
      </c>
      <c r="BB122" s="48" t="s">
        <v>682</v>
      </c>
      <c r="BC122" s="48" t="s">
        <v>726</v>
      </c>
      <c r="BD122" s="48" t="s">
        <v>726</v>
      </c>
      <c r="BE122" s="48" t="s">
        <v>772</v>
      </c>
      <c r="BF122" s="48" t="s">
        <v>772</v>
      </c>
      <c r="BG122" s="116" t="s">
        <v>4281</v>
      </c>
      <c r="BH122" s="116" t="s">
        <v>4281</v>
      </c>
      <c r="BI122" s="116" t="s">
        <v>4409</v>
      </c>
      <c r="BJ122" s="116" t="s">
        <v>4409</v>
      </c>
      <c r="BK122" s="116">
        <v>0</v>
      </c>
      <c r="BL122" s="120">
        <v>0</v>
      </c>
      <c r="BM122" s="116">
        <v>0</v>
      </c>
      <c r="BN122" s="120">
        <v>0</v>
      </c>
      <c r="BO122" s="116">
        <v>0</v>
      </c>
      <c r="BP122" s="120">
        <v>0</v>
      </c>
      <c r="BQ122" s="116">
        <v>21</v>
      </c>
      <c r="BR122" s="120">
        <v>100</v>
      </c>
      <c r="BS122" s="116">
        <v>21</v>
      </c>
      <c r="BT122" s="2"/>
      <c r="BU122" s="3"/>
      <c r="BV122" s="3"/>
      <c r="BW122" s="3"/>
      <c r="BX122" s="3"/>
    </row>
    <row r="123" spans="1:76" ht="15">
      <c r="A123" s="64" t="s">
        <v>299</v>
      </c>
      <c r="B123" s="65"/>
      <c r="C123" s="65" t="s">
        <v>64</v>
      </c>
      <c r="D123" s="66">
        <v>162.22724948279216</v>
      </c>
      <c r="E123" s="68"/>
      <c r="F123" s="100" t="s">
        <v>961</v>
      </c>
      <c r="G123" s="65"/>
      <c r="H123" s="69" t="s">
        <v>299</v>
      </c>
      <c r="I123" s="70"/>
      <c r="J123" s="70"/>
      <c r="K123" s="69" t="s">
        <v>3435</v>
      </c>
      <c r="L123" s="73">
        <v>1</v>
      </c>
      <c r="M123" s="74">
        <v>1215.34375</v>
      </c>
      <c r="N123" s="74">
        <v>399.0459899902344</v>
      </c>
      <c r="O123" s="75"/>
      <c r="P123" s="76"/>
      <c r="Q123" s="76"/>
      <c r="R123" s="86"/>
      <c r="S123" s="48">
        <v>0</v>
      </c>
      <c r="T123" s="48">
        <v>1</v>
      </c>
      <c r="U123" s="49">
        <v>0</v>
      </c>
      <c r="V123" s="49">
        <v>0.007692</v>
      </c>
      <c r="W123" s="49">
        <v>0</v>
      </c>
      <c r="X123" s="49">
        <v>0.516167</v>
      </c>
      <c r="Y123" s="49">
        <v>0</v>
      </c>
      <c r="Z123" s="49">
        <v>0</v>
      </c>
      <c r="AA123" s="71">
        <v>123</v>
      </c>
      <c r="AB123" s="71"/>
      <c r="AC123" s="72"/>
      <c r="AD123" s="78" t="s">
        <v>1975</v>
      </c>
      <c r="AE123" s="78">
        <v>1441</v>
      </c>
      <c r="AF123" s="78">
        <v>849</v>
      </c>
      <c r="AG123" s="78">
        <v>501</v>
      </c>
      <c r="AH123" s="78">
        <v>445</v>
      </c>
      <c r="AI123" s="78"/>
      <c r="AJ123" s="78" t="s">
        <v>2251</v>
      </c>
      <c r="AK123" s="78" t="s">
        <v>2478</v>
      </c>
      <c r="AL123" s="78"/>
      <c r="AM123" s="78"/>
      <c r="AN123" s="80">
        <v>42792.4294212963</v>
      </c>
      <c r="AO123" s="83" t="s">
        <v>2802</v>
      </c>
      <c r="AP123" s="78" t="b">
        <v>0</v>
      </c>
      <c r="AQ123" s="78" t="b">
        <v>0</v>
      </c>
      <c r="AR123" s="78" t="b">
        <v>0</v>
      </c>
      <c r="AS123" s="78"/>
      <c r="AT123" s="78">
        <v>5</v>
      </c>
      <c r="AU123" s="83" t="s">
        <v>2938</v>
      </c>
      <c r="AV123" s="78" t="b">
        <v>0</v>
      </c>
      <c r="AW123" s="78" t="s">
        <v>3020</v>
      </c>
      <c r="AX123" s="83" t="s">
        <v>3141</v>
      </c>
      <c r="AY123" s="78" t="s">
        <v>66</v>
      </c>
      <c r="AZ123" s="78" t="str">
        <f>REPLACE(INDEX(GroupVertices[Group],MATCH(Vertices[[#This Row],[Vertex]],GroupVertices[Vertex],0)),1,1,"")</f>
        <v>2</v>
      </c>
      <c r="BA123" s="48" t="s">
        <v>682</v>
      </c>
      <c r="BB123" s="48" t="s">
        <v>682</v>
      </c>
      <c r="BC123" s="48" t="s">
        <v>726</v>
      </c>
      <c r="BD123" s="48" t="s">
        <v>726</v>
      </c>
      <c r="BE123" s="48" t="s">
        <v>772</v>
      </c>
      <c r="BF123" s="48" t="s">
        <v>772</v>
      </c>
      <c r="BG123" s="116" t="s">
        <v>4281</v>
      </c>
      <c r="BH123" s="116" t="s">
        <v>4281</v>
      </c>
      <c r="BI123" s="116" t="s">
        <v>4409</v>
      </c>
      <c r="BJ123" s="116" t="s">
        <v>4409</v>
      </c>
      <c r="BK123" s="116">
        <v>0</v>
      </c>
      <c r="BL123" s="120">
        <v>0</v>
      </c>
      <c r="BM123" s="116">
        <v>0</v>
      </c>
      <c r="BN123" s="120">
        <v>0</v>
      </c>
      <c r="BO123" s="116">
        <v>0</v>
      </c>
      <c r="BP123" s="120">
        <v>0</v>
      </c>
      <c r="BQ123" s="116">
        <v>21</v>
      </c>
      <c r="BR123" s="120">
        <v>100</v>
      </c>
      <c r="BS123" s="116">
        <v>21</v>
      </c>
      <c r="BT123" s="2"/>
      <c r="BU123" s="3"/>
      <c r="BV123" s="3"/>
      <c r="BW123" s="3"/>
      <c r="BX123" s="3"/>
    </row>
    <row r="124" spans="1:76" ht="15">
      <c r="A124" s="64" t="s">
        <v>300</v>
      </c>
      <c r="B124" s="65"/>
      <c r="C124" s="65" t="s">
        <v>64</v>
      </c>
      <c r="D124" s="66">
        <v>163.00348446523887</v>
      </c>
      <c r="E124" s="68"/>
      <c r="F124" s="100" t="s">
        <v>962</v>
      </c>
      <c r="G124" s="65"/>
      <c r="H124" s="69" t="s">
        <v>300</v>
      </c>
      <c r="I124" s="70"/>
      <c r="J124" s="70"/>
      <c r="K124" s="69" t="s">
        <v>3436</v>
      </c>
      <c r="L124" s="73">
        <v>1</v>
      </c>
      <c r="M124" s="74">
        <v>999.1102905273438</v>
      </c>
      <c r="N124" s="74">
        <v>352.9058837890625</v>
      </c>
      <c r="O124" s="75"/>
      <c r="P124" s="76"/>
      <c r="Q124" s="76"/>
      <c r="R124" s="86"/>
      <c r="S124" s="48">
        <v>0</v>
      </c>
      <c r="T124" s="48">
        <v>1</v>
      </c>
      <c r="U124" s="49">
        <v>0</v>
      </c>
      <c r="V124" s="49">
        <v>0.007692</v>
      </c>
      <c r="W124" s="49">
        <v>0</v>
      </c>
      <c r="X124" s="49">
        <v>0.516167</v>
      </c>
      <c r="Y124" s="49">
        <v>0</v>
      </c>
      <c r="Z124" s="49">
        <v>0</v>
      </c>
      <c r="AA124" s="71">
        <v>124</v>
      </c>
      <c r="AB124" s="71"/>
      <c r="AC124" s="72"/>
      <c r="AD124" s="78" t="s">
        <v>1976</v>
      </c>
      <c r="AE124" s="78">
        <v>4230</v>
      </c>
      <c r="AF124" s="78">
        <v>3749</v>
      </c>
      <c r="AG124" s="78">
        <v>21431</v>
      </c>
      <c r="AH124" s="78">
        <v>3400</v>
      </c>
      <c r="AI124" s="78"/>
      <c r="AJ124" s="78" t="s">
        <v>2252</v>
      </c>
      <c r="AK124" s="78"/>
      <c r="AL124" s="78"/>
      <c r="AM124" s="78"/>
      <c r="AN124" s="80">
        <v>42798.64506944444</v>
      </c>
      <c r="AO124" s="83" t="s">
        <v>2803</v>
      </c>
      <c r="AP124" s="78" t="b">
        <v>1</v>
      </c>
      <c r="AQ124" s="78" t="b">
        <v>0</v>
      </c>
      <c r="AR124" s="78" t="b">
        <v>0</v>
      </c>
      <c r="AS124" s="78"/>
      <c r="AT124" s="78">
        <v>53</v>
      </c>
      <c r="AU124" s="78"/>
      <c r="AV124" s="78" t="b">
        <v>0</v>
      </c>
      <c r="AW124" s="78" t="s">
        <v>3020</v>
      </c>
      <c r="AX124" s="83" t="s">
        <v>3142</v>
      </c>
      <c r="AY124" s="78" t="s">
        <v>66</v>
      </c>
      <c r="AZ124" s="78" t="str">
        <f>REPLACE(INDEX(GroupVertices[Group],MATCH(Vertices[[#This Row],[Vertex]],GroupVertices[Vertex],0)),1,1,"")</f>
        <v>2</v>
      </c>
      <c r="BA124" s="48" t="s">
        <v>682</v>
      </c>
      <c r="BB124" s="48" t="s">
        <v>682</v>
      </c>
      <c r="BC124" s="48" t="s">
        <v>726</v>
      </c>
      <c r="BD124" s="48" t="s">
        <v>726</v>
      </c>
      <c r="BE124" s="48" t="s">
        <v>772</v>
      </c>
      <c r="BF124" s="48" t="s">
        <v>772</v>
      </c>
      <c r="BG124" s="116" t="s">
        <v>4281</v>
      </c>
      <c r="BH124" s="116" t="s">
        <v>4281</v>
      </c>
      <c r="BI124" s="116" t="s">
        <v>4409</v>
      </c>
      <c r="BJ124" s="116" t="s">
        <v>4409</v>
      </c>
      <c r="BK124" s="116">
        <v>0</v>
      </c>
      <c r="BL124" s="120">
        <v>0</v>
      </c>
      <c r="BM124" s="116">
        <v>0</v>
      </c>
      <c r="BN124" s="120">
        <v>0</v>
      </c>
      <c r="BO124" s="116">
        <v>0</v>
      </c>
      <c r="BP124" s="120">
        <v>0</v>
      </c>
      <c r="BQ124" s="116">
        <v>21</v>
      </c>
      <c r="BR124" s="120">
        <v>100</v>
      </c>
      <c r="BS124" s="116">
        <v>21</v>
      </c>
      <c r="BT124" s="2"/>
      <c r="BU124" s="3"/>
      <c r="BV124" s="3"/>
      <c r="BW124" s="3"/>
      <c r="BX124" s="3"/>
    </row>
    <row r="125" spans="1:76" ht="15">
      <c r="A125" s="64" t="s">
        <v>301</v>
      </c>
      <c r="B125" s="65"/>
      <c r="C125" s="65" t="s">
        <v>64</v>
      </c>
      <c r="D125" s="66">
        <v>162.23715317049923</v>
      </c>
      <c r="E125" s="68"/>
      <c r="F125" s="100" t="s">
        <v>963</v>
      </c>
      <c r="G125" s="65"/>
      <c r="H125" s="69" t="s">
        <v>301</v>
      </c>
      <c r="I125" s="70"/>
      <c r="J125" s="70"/>
      <c r="K125" s="69" t="s">
        <v>3437</v>
      </c>
      <c r="L125" s="73">
        <v>1</v>
      </c>
      <c r="M125" s="74">
        <v>421.60986328125</v>
      </c>
      <c r="N125" s="74">
        <v>853.1696166992188</v>
      </c>
      <c r="O125" s="75"/>
      <c r="P125" s="76"/>
      <c r="Q125" s="76"/>
      <c r="R125" s="86"/>
      <c r="S125" s="48">
        <v>0</v>
      </c>
      <c r="T125" s="48">
        <v>1</v>
      </c>
      <c r="U125" s="49">
        <v>0</v>
      </c>
      <c r="V125" s="49">
        <v>0.007692</v>
      </c>
      <c r="W125" s="49">
        <v>0</v>
      </c>
      <c r="X125" s="49">
        <v>0.516167</v>
      </c>
      <c r="Y125" s="49">
        <v>0</v>
      </c>
      <c r="Z125" s="49">
        <v>0</v>
      </c>
      <c r="AA125" s="71">
        <v>125</v>
      </c>
      <c r="AB125" s="71"/>
      <c r="AC125" s="72"/>
      <c r="AD125" s="78" t="s">
        <v>1977</v>
      </c>
      <c r="AE125" s="78">
        <v>1568</v>
      </c>
      <c r="AF125" s="78">
        <v>886</v>
      </c>
      <c r="AG125" s="78">
        <v>1373</v>
      </c>
      <c r="AH125" s="78">
        <v>464</v>
      </c>
      <c r="AI125" s="78"/>
      <c r="AJ125" s="78" t="s">
        <v>2253</v>
      </c>
      <c r="AK125" s="78" t="s">
        <v>2479</v>
      </c>
      <c r="AL125" s="78"/>
      <c r="AM125" s="78"/>
      <c r="AN125" s="80">
        <v>42798.48699074074</v>
      </c>
      <c r="AO125" s="78"/>
      <c r="AP125" s="78" t="b">
        <v>1</v>
      </c>
      <c r="AQ125" s="78" t="b">
        <v>0</v>
      </c>
      <c r="AR125" s="78" t="b">
        <v>0</v>
      </c>
      <c r="AS125" s="78"/>
      <c r="AT125" s="78">
        <v>7</v>
      </c>
      <c r="AU125" s="78"/>
      <c r="AV125" s="78" t="b">
        <v>0</v>
      </c>
      <c r="AW125" s="78" t="s">
        <v>3020</v>
      </c>
      <c r="AX125" s="83" t="s">
        <v>3143</v>
      </c>
      <c r="AY125" s="78" t="s">
        <v>66</v>
      </c>
      <c r="AZ125" s="78" t="str">
        <f>REPLACE(INDEX(GroupVertices[Group],MATCH(Vertices[[#This Row],[Vertex]],GroupVertices[Vertex],0)),1,1,"")</f>
        <v>2</v>
      </c>
      <c r="BA125" s="48" t="s">
        <v>682</v>
      </c>
      <c r="BB125" s="48" t="s">
        <v>682</v>
      </c>
      <c r="BC125" s="48" t="s">
        <v>726</v>
      </c>
      <c r="BD125" s="48" t="s">
        <v>726</v>
      </c>
      <c r="BE125" s="48" t="s">
        <v>772</v>
      </c>
      <c r="BF125" s="48" t="s">
        <v>772</v>
      </c>
      <c r="BG125" s="116" t="s">
        <v>4281</v>
      </c>
      <c r="BH125" s="116" t="s">
        <v>4281</v>
      </c>
      <c r="BI125" s="116" t="s">
        <v>4409</v>
      </c>
      <c r="BJ125" s="116" t="s">
        <v>4409</v>
      </c>
      <c r="BK125" s="116">
        <v>0</v>
      </c>
      <c r="BL125" s="120">
        <v>0</v>
      </c>
      <c r="BM125" s="116">
        <v>0</v>
      </c>
      <c r="BN125" s="120">
        <v>0</v>
      </c>
      <c r="BO125" s="116">
        <v>0</v>
      </c>
      <c r="BP125" s="120">
        <v>0</v>
      </c>
      <c r="BQ125" s="116">
        <v>21</v>
      </c>
      <c r="BR125" s="120">
        <v>100</v>
      </c>
      <c r="BS125" s="116">
        <v>21</v>
      </c>
      <c r="BT125" s="2"/>
      <c r="BU125" s="3"/>
      <c r="BV125" s="3"/>
      <c r="BW125" s="3"/>
      <c r="BX125" s="3"/>
    </row>
    <row r="126" spans="1:76" ht="15">
      <c r="A126" s="64" t="s">
        <v>302</v>
      </c>
      <c r="B126" s="65"/>
      <c r="C126" s="65" t="s">
        <v>64</v>
      </c>
      <c r="D126" s="66">
        <v>162.35037641104233</v>
      </c>
      <c r="E126" s="68"/>
      <c r="F126" s="100" t="s">
        <v>964</v>
      </c>
      <c r="G126" s="65"/>
      <c r="H126" s="69" t="s">
        <v>302</v>
      </c>
      <c r="I126" s="70"/>
      <c r="J126" s="70"/>
      <c r="K126" s="69" t="s">
        <v>3438</v>
      </c>
      <c r="L126" s="73">
        <v>1</v>
      </c>
      <c r="M126" s="74">
        <v>784.3671875</v>
      </c>
      <c r="N126" s="74">
        <v>415.40106201171875</v>
      </c>
      <c r="O126" s="75"/>
      <c r="P126" s="76"/>
      <c r="Q126" s="76"/>
      <c r="R126" s="86"/>
      <c r="S126" s="48">
        <v>0</v>
      </c>
      <c r="T126" s="48">
        <v>1</v>
      </c>
      <c r="U126" s="49">
        <v>0</v>
      </c>
      <c r="V126" s="49">
        <v>0.007692</v>
      </c>
      <c r="W126" s="49">
        <v>0</v>
      </c>
      <c r="X126" s="49">
        <v>0.516167</v>
      </c>
      <c r="Y126" s="49">
        <v>0</v>
      </c>
      <c r="Z126" s="49">
        <v>0</v>
      </c>
      <c r="AA126" s="71">
        <v>126</v>
      </c>
      <c r="AB126" s="71"/>
      <c r="AC126" s="72"/>
      <c r="AD126" s="78" t="s">
        <v>1978</v>
      </c>
      <c r="AE126" s="78">
        <v>1299</v>
      </c>
      <c r="AF126" s="78">
        <v>1309</v>
      </c>
      <c r="AG126" s="78">
        <v>950</v>
      </c>
      <c r="AH126" s="78">
        <v>366</v>
      </c>
      <c r="AI126" s="78"/>
      <c r="AJ126" s="78"/>
      <c r="AK126" s="78"/>
      <c r="AL126" s="78"/>
      <c r="AM126" s="78"/>
      <c r="AN126" s="80">
        <v>42798.61153935185</v>
      </c>
      <c r="AO126" s="78"/>
      <c r="AP126" s="78" t="b">
        <v>1</v>
      </c>
      <c r="AQ126" s="78" t="b">
        <v>0</v>
      </c>
      <c r="AR126" s="78" t="b">
        <v>0</v>
      </c>
      <c r="AS126" s="78"/>
      <c r="AT126" s="78">
        <v>11</v>
      </c>
      <c r="AU126" s="78"/>
      <c r="AV126" s="78" t="b">
        <v>0</v>
      </c>
      <c r="AW126" s="78" t="s">
        <v>3020</v>
      </c>
      <c r="AX126" s="83" t="s">
        <v>3144</v>
      </c>
      <c r="AY126" s="78" t="s">
        <v>66</v>
      </c>
      <c r="AZ126" s="78" t="str">
        <f>REPLACE(INDEX(GroupVertices[Group],MATCH(Vertices[[#This Row],[Vertex]],GroupVertices[Vertex],0)),1,1,"")</f>
        <v>2</v>
      </c>
      <c r="BA126" s="48" t="s">
        <v>682</v>
      </c>
      <c r="BB126" s="48" t="s">
        <v>682</v>
      </c>
      <c r="BC126" s="48" t="s">
        <v>726</v>
      </c>
      <c r="BD126" s="48" t="s">
        <v>726</v>
      </c>
      <c r="BE126" s="48" t="s">
        <v>772</v>
      </c>
      <c r="BF126" s="48" t="s">
        <v>772</v>
      </c>
      <c r="BG126" s="116" t="s">
        <v>4281</v>
      </c>
      <c r="BH126" s="116" t="s">
        <v>4281</v>
      </c>
      <c r="BI126" s="116" t="s">
        <v>4409</v>
      </c>
      <c r="BJ126" s="116" t="s">
        <v>4409</v>
      </c>
      <c r="BK126" s="116">
        <v>0</v>
      </c>
      <c r="BL126" s="120">
        <v>0</v>
      </c>
      <c r="BM126" s="116">
        <v>0</v>
      </c>
      <c r="BN126" s="120">
        <v>0</v>
      </c>
      <c r="BO126" s="116">
        <v>0</v>
      </c>
      <c r="BP126" s="120">
        <v>0</v>
      </c>
      <c r="BQ126" s="116">
        <v>21</v>
      </c>
      <c r="BR126" s="120">
        <v>100</v>
      </c>
      <c r="BS126" s="116">
        <v>21</v>
      </c>
      <c r="BT126" s="2"/>
      <c r="BU126" s="3"/>
      <c r="BV126" s="3"/>
      <c r="BW126" s="3"/>
      <c r="BX126" s="3"/>
    </row>
    <row r="127" spans="1:76" ht="15">
      <c r="A127" s="64" t="s">
        <v>303</v>
      </c>
      <c r="B127" s="65"/>
      <c r="C127" s="65" t="s">
        <v>64</v>
      </c>
      <c r="D127" s="66">
        <v>162.11081423542515</v>
      </c>
      <c r="E127" s="68"/>
      <c r="F127" s="100" t="s">
        <v>965</v>
      </c>
      <c r="G127" s="65"/>
      <c r="H127" s="69" t="s">
        <v>303</v>
      </c>
      <c r="I127" s="70"/>
      <c r="J127" s="70"/>
      <c r="K127" s="69" t="s">
        <v>3439</v>
      </c>
      <c r="L127" s="73">
        <v>1840.3031860226106</v>
      </c>
      <c r="M127" s="74">
        <v>1813.583984375</v>
      </c>
      <c r="N127" s="74">
        <v>1991.3348388671875</v>
      </c>
      <c r="O127" s="75"/>
      <c r="P127" s="76"/>
      <c r="Q127" s="76"/>
      <c r="R127" s="86"/>
      <c r="S127" s="48">
        <v>0</v>
      </c>
      <c r="T127" s="48">
        <v>4</v>
      </c>
      <c r="U127" s="49">
        <v>179</v>
      </c>
      <c r="V127" s="49">
        <v>0.009901</v>
      </c>
      <c r="W127" s="49">
        <v>0</v>
      </c>
      <c r="X127" s="49">
        <v>1.786831</v>
      </c>
      <c r="Y127" s="49">
        <v>0</v>
      </c>
      <c r="Z127" s="49">
        <v>0</v>
      </c>
      <c r="AA127" s="71">
        <v>127</v>
      </c>
      <c r="AB127" s="71"/>
      <c r="AC127" s="72"/>
      <c r="AD127" s="78" t="s">
        <v>1979</v>
      </c>
      <c r="AE127" s="78">
        <v>270</v>
      </c>
      <c r="AF127" s="78">
        <v>414</v>
      </c>
      <c r="AG127" s="78">
        <v>1857</v>
      </c>
      <c r="AH127" s="78">
        <v>1713</v>
      </c>
      <c r="AI127" s="78"/>
      <c r="AJ127" s="78" t="s">
        <v>2254</v>
      </c>
      <c r="AK127" s="78" t="s">
        <v>2480</v>
      </c>
      <c r="AL127" s="78"/>
      <c r="AM127" s="78"/>
      <c r="AN127" s="80">
        <v>43243.25064814815</v>
      </c>
      <c r="AO127" s="83" t="s">
        <v>2804</v>
      </c>
      <c r="AP127" s="78" t="b">
        <v>1</v>
      </c>
      <c r="AQ127" s="78" t="b">
        <v>0</v>
      </c>
      <c r="AR127" s="78" t="b">
        <v>0</v>
      </c>
      <c r="AS127" s="78"/>
      <c r="AT127" s="78">
        <v>3</v>
      </c>
      <c r="AU127" s="78"/>
      <c r="AV127" s="78" t="b">
        <v>0</v>
      </c>
      <c r="AW127" s="78" t="s">
        <v>3020</v>
      </c>
      <c r="AX127" s="83" t="s">
        <v>3145</v>
      </c>
      <c r="AY127" s="78" t="s">
        <v>66</v>
      </c>
      <c r="AZ127" s="78" t="str">
        <f>REPLACE(INDEX(GroupVertices[Group],MATCH(Vertices[[#This Row],[Vertex]],GroupVertices[Vertex],0)),1,1,"")</f>
        <v>2</v>
      </c>
      <c r="BA127" s="48"/>
      <c r="BB127" s="48"/>
      <c r="BC127" s="48"/>
      <c r="BD127" s="48"/>
      <c r="BE127" s="48" t="s">
        <v>746</v>
      </c>
      <c r="BF127" s="48" t="s">
        <v>746</v>
      </c>
      <c r="BG127" s="116" t="s">
        <v>4282</v>
      </c>
      <c r="BH127" s="116" t="s">
        <v>4282</v>
      </c>
      <c r="BI127" s="116" t="s">
        <v>4410</v>
      </c>
      <c r="BJ127" s="116" t="s">
        <v>4410</v>
      </c>
      <c r="BK127" s="116">
        <v>2</v>
      </c>
      <c r="BL127" s="120">
        <v>4.166666666666667</v>
      </c>
      <c r="BM127" s="116">
        <v>0</v>
      </c>
      <c r="BN127" s="120">
        <v>0</v>
      </c>
      <c r="BO127" s="116">
        <v>0</v>
      </c>
      <c r="BP127" s="120">
        <v>0</v>
      </c>
      <c r="BQ127" s="116">
        <v>46</v>
      </c>
      <c r="BR127" s="120">
        <v>95.83333333333333</v>
      </c>
      <c r="BS127" s="116">
        <v>48</v>
      </c>
      <c r="BT127" s="2"/>
      <c r="BU127" s="3"/>
      <c r="BV127" s="3"/>
      <c r="BW127" s="3"/>
      <c r="BX127" s="3"/>
    </row>
    <row r="128" spans="1:76" ht="15">
      <c r="A128" s="64" t="s">
        <v>484</v>
      </c>
      <c r="B128" s="65"/>
      <c r="C128" s="65" t="s">
        <v>64</v>
      </c>
      <c r="D128" s="66">
        <v>282.82258102124314</v>
      </c>
      <c r="E128" s="68"/>
      <c r="F128" s="100" t="s">
        <v>2990</v>
      </c>
      <c r="G128" s="65"/>
      <c r="H128" s="69" t="s">
        <v>484</v>
      </c>
      <c r="I128" s="70"/>
      <c r="J128" s="70"/>
      <c r="K128" s="69" t="s">
        <v>3440</v>
      </c>
      <c r="L128" s="73">
        <v>1</v>
      </c>
      <c r="M128" s="74">
        <v>2253.84521484375</v>
      </c>
      <c r="N128" s="74">
        <v>1559.2672119140625</v>
      </c>
      <c r="O128" s="75"/>
      <c r="P128" s="76"/>
      <c r="Q128" s="76"/>
      <c r="R128" s="86"/>
      <c r="S128" s="48">
        <v>1</v>
      </c>
      <c r="T128" s="48">
        <v>0</v>
      </c>
      <c r="U128" s="49">
        <v>0</v>
      </c>
      <c r="V128" s="49">
        <v>0.007246</v>
      </c>
      <c r="W128" s="49">
        <v>0</v>
      </c>
      <c r="X128" s="49">
        <v>0.529702</v>
      </c>
      <c r="Y128" s="49">
        <v>0</v>
      </c>
      <c r="Z128" s="49">
        <v>0</v>
      </c>
      <c r="AA128" s="71">
        <v>128</v>
      </c>
      <c r="AB128" s="71"/>
      <c r="AC128" s="72"/>
      <c r="AD128" s="78" t="s">
        <v>1980</v>
      </c>
      <c r="AE128" s="78">
        <v>748</v>
      </c>
      <c r="AF128" s="78">
        <v>451391</v>
      </c>
      <c r="AG128" s="78">
        <v>8525</v>
      </c>
      <c r="AH128" s="78">
        <v>7527</v>
      </c>
      <c r="AI128" s="78"/>
      <c r="AJ128" s="78" t="s">
        <v>2255</v>
      </c>
      <c r="AK128" s="78" t="s">
        <v>2481</v>
      </c>
      <c r="AL128" s="78"/>
      <c r="AM128" s="78"/>
      <c r="AN128" s="80">
        <v>42977.675150462965</v>
      </c>
      <c r="AO128" s="83" t="s">
        <v>2805</v>
      </c>
      <c r="AP128" s="78" t="b">
        <v>0</v>
      </c>
      <c r="AQ128" s="78" t="b">
        <v>0</v>
      </c>
      <c r="AR128" s="78" t="b">
        <v>1</v>
      </c>
      <c r="AS128" s="78"/>
      <c r="AT128" s="78">
        <v>3340</v>
      </c>
      <c r="AU128" s="83" t="s">
        <v>2938</v>
      </c>
      <c r="AV128" s="78" t="b">
        <v>1</v>
      </c>
      <c r="AW128" s="78" t="s">
        <v>3020</v>
      </c>
      <c r="AX128" s="83" t="s">
        <v>3146</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485</v>
      </c>
      <c r="B129" s="65"/>
      <c r="C129" s="65" t="s">
        <v>64</v>
      </c>
      <c r="D129" s="66">
        <v>174.3544489137278</v>
      </c>
      <c r="E129" s="68"/>
      <c r="F129" s="100" t="s">
        <v>2991</v>
      </c>
      <c r="G129" s="65"/>
      <c r="H129" s="69" t="s">
        <v>485</v>
      </c>
      <c r="I129" s="70"/>
      <c r="J129" s="70"/>
      <c r="K129" s="69" t="s">
        <v>3441</v>
      </c>
      <c r="L129" s="73">
        <v>1</v>
      </c>
      <c r="M129" s="74">
        <v>2332.4501953125</v>
      </c>
      <c r="N129" s="74">
        <v>2190.963134765625</v>
      </c>
      <c r="O129" s="75"/>
      <c r="P129" s="76"/>
      <c r="Q129" s="76"/>
      <c r="R129" s="86"/>
      <c r="S129" s="48">
        <v>1</v>
      </c>
      <c r="T129" s="48">
        <v>0</v>
      </c>
      <c r="U129" s="49">
        <v>0</v>
      </c>
      <c r="V129" s="49">
        <v>0.007246</v>
      </c>
      <c r="W129" s="49">
        <v>0</v>
      </c>
      <c r="X129" s="49">
        <v>0.529702</v>
      </c>
      <c r="Y129" s="49">
        <v>0</v>
      </c>
      <c r="Z129" s="49">
        <v>0</v>
      </c>
      <c r="AA129" s="71">
        <v>129</v>
      </c>
      <c r="AB129" s="71"/>
      <c r="AC129" s="72"/>
      <c r="AD129" s="78" t="s">
        <v>1981</v>
      </c>
      <c r="AE129" s="78">
        <v>48</v>
      </c>
      <c r="AF129" s="78">
        <v>46156</v>
      </c>
      <c r="AG129" s="78">
        <v>426</v>
      </c>
      <c r="AH129" s="78">
        <v>102</v>
      </c>
      <c r="AI129" s="78"/>
      <c r="AJ129" s="78" t="s">
        <v>2256</v>
      </c>
      <c r="AK129" s="78"/>
      <c r="AL129" s="83" t="s">
        <v>2632</v>
      </c>
      <c r="AM129" s="78"/>
      <c r="AN129" s="80">
        <v>43390.291238425925</v>
      </c>
      <c r="AO129" s="83" t="s">
        <v>2806</v>
      </c>
      <c r="AP129" s="78" t="b">
        <v>1</v>
      </c>
      <c r="AQ129" s="78" t="b">
        <v>0</v>
      </c>
      <c r="AR129" s="78" t="b">
        <v>0</v>
      </c>
      <c r="AS129" s="78"/>
      <c r="AT129" s="78">
        <v>321</v>
      </c>
      <c r="AU129" s="78"/>
      <c r="AV129" s="78" t="b">
        <v>0</v>
      </c>
      <c r="AW129" s="78" t="s">
        <v>3020</v>
      </c>
      <c r="AX129" s="83" t="s">
        <v>3147</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304</v>
      </c>
      <c r="B130" s="65"/>
      <c r="C130" s="65" t="s">
        <v>64</v>
      </c>
      <c r="D130" s="66">
        <v>162.04416509382887</v>
      </c>
      <c r="E130" s="68"/>
      <c r="F130" s="100" t="s">
        <v>966</v>
      </c>
      <c r="G130" s="65"/>
      <c r="H130" s="69" t="s">
        <v>304</v>
      </c>
      <c r="I130" s="70"/>
      <c r="J130" s="70"/>
      <c r="K130" s="69" t="s">
        <v>3442</v>
      </c>
      <c r="L130" s="73">
        <v>1</v>
      </c>
      <c r="M130" s="74">
        <v>8941.6005859375</v>
      </c>
      <c r="N130" s="74">
        <v>5628.8486328125</v>
      </c>
      <c r="O130" s="75"/>
      <c r="P130" s="76"/>
      <c r="Q130" s="76"/>
      <c r="R130" s="86"/>
      <c r="S130" s="48">
        <v>0</v>
      </c>
      <c r="T130" s="48">
        <v>1</v>
      </c>
      <c r="U130" s="49">
        <v>0</v>
      </c>
      <c r="V130" s="49">
        <v>0.2</v>
      </c>
      <c r="W130" s="49">
        <v>0</v>
      </c>
      <c r="X130" s="49">
        <v>0.610686</v>
      </c>
      <c r="Y130" s="49">
        <v>0</v>
      </c>
      <c r="Z130" s="49">
        <v>0</v>
      </c>
      <c r="AA130" s="71">
        <v>130</v>
      </c>
      <c r="AB130" s="71"/>
      <c r="AC130" s="72"/>
      <c r="AD130" s="78" t="s">
        <v>1982</v>
      </c>
      <c r="AE130" s="78">
        <v>181</v>
      </c>
      <c r="AF130" s="78">
        <v>165</v>
      </c>
      <c r="AG130" s="78">
        <v>6286</v>
      </c>
      <c r="AH130" s="78">
        <v>234</v>
      </c>
      <c r="AI130" s="78"/>
      <c r="AJ130" s="78" t="s">
        <v>2257</v>
      </c>
      <c r="AK130" s="78" t="s">
        <v>2482</v>
      </c>
      <c r="AL130" s="83" t="s">
        <v>2633</v>
      </c>
      <c r="AM130" s="78"/>
      <c r="AN130" s="80">
        <v>40304.34712962963</v>
      </c>
      <c r="AO130" s="83" t="s">
        <v>2807</v>
      </c>
      <c r="AP130" s="78" t="b">
        <v>0</v>
      </c>
      <c r="AQ130" s="78" t="b">
        <v>0</v>
      </c>
      <c r="AR130" s="78" t="b">
        <v>0</v>
      </c>
      <c r="AS130" s="78"/>
      <c r="AT130" s="78">
        <v>7</v>
      </c>
      <c r="AU130" s="83" t="s">
        <v>2937</v>
      </c>
      <c r="AV130" s="78" t="b">
        <v>0</v>
      </c>
      <c r="AW130" s="78" t="s">
        <v>3020</v>
      </c>
      <c r="AX130" s="83" t="s">
        <v>3148</v>
      </c>
      <c r="AY130" s="78" t="s">
        <v>66</v>
      </c>
      <c r="AZ130" s="78" t="str">
        <f>REPLACE(INDEX(GroupVertices[Group],MATCH(Vertices[[#This Row],[Vertex]],GroupVertices[Vertex],0)),1,1,"")</f>
        <v>22</v>
      </c>
      <c r="BA130" s="48"/>
      <c r="BB130" s="48"/>
      <c r="BC130" s="48"/>
      <c r="BD130" s="48"/>
      <c r="BE130" s="48" t="s">
        <v>777</v>
      </c>
      <c r="BF130" s="48" t="s">
        <v>777</v>
      </c>
      <c r="BG130" s="116" t="s">
        <v>4283</v>
      </c>
      <c r="BH130" s="116" t="s">
        <v>4283</v>
      </c>
      <c r="BI130" s="116" t="s">
        <v>4411</v>
      </c>
      <c r="BJ130" s="116" t="s">
        <v>4411</v>
      </c>
      <c r="BK130" s="116">
        <v>0</v>
      </c>
      <c r="BL130" s="120">
        <v>0</v>
      </c>
      <c r="BM130" s="116">
        <v>0</v>
      </c>
      <c r="BN130" s="120">
        <v>0</v>
      </c>
      <c r="BO130" s="116">
        <v>0</v>
      </c>
      <c r="BP130" s="120">
        <v>0</v>
      </c>
      <c r="BQ130" s="116">
        <v>19</v>
      </c>
      <c r="BR130" s="120">
        <v>100</v>
      </c>
      <c r="BS130" s="116">
        <v>19</v>
      </c>
      <c r="BT130" s="2"/>
      <c r="BU130" s="3"/>
      <c r="BV130" s="3"/>
      <c r="BW130" s="3"/>
      <c r="BX130" s="3"/>
    </row>
    <row r="131" spans="1:76" ht="15">
      <c r="A131" s="64" t="s">
        <v>309</v>
      </c>
      <c r="B131" s="65"/>
      <c r="C131" s="65" t="s">
        <v>64</v>
      </c>
      <c r="D131" s="66">
        <v>162.3340487096874</v>
      </c>
      <c r="E131" s="68"/>
      <c r="F131" s="100" t="s">
        <v>971</v>
      </c>
      <c r="G131" s="65"/>
      <c r="H131" s="69" t="s">
        <v>309</v>
      </c>
      <c r="I131" s="70"/>
      <c r="J131" s="70"/>
      <c r="K131" s="69" t="s">
        <v>3443</v>
      </c>
      <c r="L131" s="73">
        <v>62.65262076053443</v>
      </c>
      <c r="M131" s="74">
        <v>8941.6005859375</v>
      </c>
      <c r="N131" s="74">
        <v>5099.490234375</v>
      </c>
      <c r="O131" s="75"/>
      <c r="P131" s="76"/>
      <c r="Q131" s="76"/>
      <c r="R131" s="86"/>
      <c r="S131" s="48">
        <v>4</v>
      </c>
      <c r="T131" s="48">
        <v>1</v>
      </c>
      <c r="U131" s="49">
        <v>6</v>
      </c>
      <c r="V131" s="49">
        <v>0.333333</v>
      </c>
      <c r="W131" s="49">
        <v>0</v>
      </c>
      <c r="X131" s="49">
        <v>2.167935</v>
      </c>
      <c r="Y131" s="49">
        <v>0</v>
      </c>
      <c r="Z131" s="49">
        <v>0</v>
      </c>
      <c r="AA131" s="71">
        <v>131</v>
      </c>
      <c r="AB131" s="71"/>
      <c r="AC131" s="72"/>
      <c r="AD131" s="78" t="s">
        <v>1983</v>
      </c>
      <c r="AE131" s="78">
        <v>1481</v>
      </c>
      <c r="AF131" s="78">
        <v>1248</v>
      </c>
      <c r="AG131" s="78">
        <v>7267</v>
      </c>
      <c r="AH131" s="78">
        <v>495</v>
      </c>
      <c r="AI131" s="78"/>
      <c r="AJ131" s="78" t="s">
        <v>2258</v>
      </c>
      <c r="AK131" s="78" t="s">
        <v>2483</v>
      </c>
      <c r="AL131" s="78"/>
      <c r="AM131" s="78"/>
      <c r="AN131" s="80">
        <v>40424.68877314815</v>
      </c>
      <c r="AO131" s="83" t="s">
        <v>2808</v>
      </c>
      <c r="AP131" s="78" t="b">
        <v>1</v>
      </c>
      <c r="AQ131" s="78" t="b">
        <v>0</v>
      </c>
      <c r="AR131" s="78" t="b">
        <v>1</v>
      </c>
      <c r="AS131" s="78"/>
      <c r="AT131" s="78">
        <v>109</v>
      </c>
      <c r="AU131" s="83" t="s">
        <v>2938</v>
      </c>
      <c r="AV131" s="78" t="b">
        <v>0</v>
      </c>
      <c r="AW131" s="78" t="s">
        <v>3020</v>
      </c>
      <c r="AX131" s="83" t="s">
        <v>3149</v>
      </c>
      <c r="AY131" s="78" t="s">
        <v>66</v>
      </c>
      <c r="AZ131" s="78" t="str">
        <f>REPLACE(INDEX(GroupVertices[Group],MATCH(Vertices[[#This Row],[Vertex]],GroupVertices[Vertex],0)),1,1,"")</f>
        <v>22</v>
      </c>
      <c r="BA131" s="48" t="s">
        <v>687</v>
      </c>
      <c r="BB131" s="48" t="s">
        <v>687</v>
      </c>
      <c r="BC131" s="48" t="s">
        <v>728</v>
      </c>
      <c r="BD131" s="48" t="s">
        <v>728</v>
      </c>
      <c r="BE131" s="48" t="s">
        <v>778</v>
      </c>
      <c r="BF131" s="48" t="s">
        <v>778</v>
      </c>
      <c r="BG131" s="116" t="s">
        <v>4284</v>
      </c>
      <c r="BH131" s="116" t="s">
        <v>4284</v>
      </c>
      <c r="BI131" s="116" t="s">
        <v>4412</v>
      </c>
      <c r="BJ131" s="116" t="s">
        <v>4412</v>
      </c>
      <c r="BK131" s="116">
        <v>0</v>
      </c>
      <c r="BL131" s="120">
        <v>0</v>
      </c>
      <c r="BM131" s="116">
        <v>0</v>
      </c>
      <c r="BN131" s="120">
        <v>0</v>
      </c>
      <c r="BO131" s="116">
        <v>0</v>
      </c>
      <c r="BP131" s="120">
        <v>0</v>
      </c>
      <c r="BQ131" s="116">
        <v>37</v>
      </c>
      <c r="BR131" s="120">
        <v>100</v>
      </c>
      <c r="BS131" s="116">
        <v>37</v>
      </c>
      <c r="BT131" s="2"/>
      <c r="BU131" s="3"/>
      <c r="BV131" s="3"/>
      <c r="BW131" s="3"/>
      <c r="BX131" s="3"/>
    </row>
    <row r="132" spans="1:76" ht="15">
      <c r="A132" s="64" t="s">
        <v>305</v>
      </c>
      <c r="B132" s="65"/>
      <c r="C132" s="65" t="s">
        <v>64</v>
      </c>
      <c r="D132" s="66">
        <v>162.04844776959408</v>
      </c>
      <c r="E132" s="68"/>
      <c r="F132" s="100" t="s">
        <v>967</v>
      </c>
      <c r="G132" s="65"/>
      <c r="H132" s="69" t="s">
        <v>305</v>
      </c>
      <c r="I132" s="70"/>
      <c r="J132" s="70"/>
      <c r="K132" s="69" t="s">
        <v>3444</v>
      </c>
      <c r="L132" s="73">
        <v>1</v>
      </c>
      <c r="M132" s="74">
        <v>1508.8624267578125</v>
      </c>
      <c r="N132" s="74">
        <v>3415.300048828125</v>
      </c>
      <c r="O132" s="75"/>
      <c r="P132" s="76"/>
      <c r="Q132" s="76"/>
      <c r="R132" s="86"/>
      <c r="S132" s="48">
        <v>0</v>
      </c>
      <c r="T132" s="48">
        <v>1</v>
      </c>
      <c r="U132" s="49">
        <v>0</v>
      </c>
      <c r="V132" s="49">
        <v>0.009259</v>
      </c>
      <c r="W132" s="49">
        <v>0</v>
      </c>
      <c r="X132" s="49">
        <v>0.518732</v>
      </c>
      <c r="Y132" s="49">
        <v>0</v>
      </c>
      <c r="Z132" s="49">
        <v>0</v>
      </c>
      <c r="AA132" s="71">
        <v>132</v>
      </c>
      <c r="AB132" s="71"/>
      <c r="AC132" s="72"/>
      <c r="AD132" s="78" t="s">
        <v>1984</v>
      </c>
      <c r="AE132" s="78">
        <v>351</v>
      </c>
      <c r="AF132" s="78">
        <v>181</v>
      </c>
      <c r="AG132" s="78">
        <v>384</v>
      </c>
      <c r="AH132" s="78">
        <v>291</v>
      </c>
      <c r="AI132" s="78"/>
      <c r="AJ132" s="78" t="s">
        <v>2259</v>
      </c>
      <c r="AK132" s="78"/>
      <c r="AL132" s="78"/>
      <c r="AM132" s="78"/>
      <c r="AN132" s="80">
        <v>43650.82591435185</v>
      </c>
      <c r="AO132" s="83" t="s">
        <v>2809</v>
      </c>
      <c r="AP132" s="78" t="b">
        <v>1</v>
      </c>
      <c r="AQ132" s="78" t="b">
        <v>0</v>
      </c>
      <c r="AR132" s="78" t="b">
        <v>0</v>
      </c>
      <c r="AS132" s="78"/>
      <c r="AT132" s="78">
        <v>0</v>
      </c>
      <c r="AU132" s="78"/>
      <c r="AV132" s="78" t="b">
        <v>0</v>
      </c>
      <c r="AW132" s="78" t="s">
        <v>3020</v>
      </c>
      <c r="AX132" s="83" t="s">
        <v>3150</v>
      </c>
      <c r="AY132" s="78" t="s">
        <v>66</v>
      </c>
      <c r="AZ132" s="78" t="str">
        <f>REPLACE(INDEX(GroupVertices[Group],MATCH(Vertices[[#This Row],[Vertex]],GroupVertices[Vertex],0)),1,1,"")</f>
        <v>2</v>
      </c>
      <c r="BA132" s="48" t="s">
        <v>682</v>
      </c>
      <c r="BB132" s="48" t="s">
        <v>682</v>
      </c>
      <c r="BC132" s="48" t="s">
        <v>726</v>
      </c>
      <c r="BD132" s="48" t="s">
        <v>726</v>
      </c>
      <c r="BE132" s="48" t="s">
        <v>772</v>
      </c>
      <c r="BF132" s="48" t="s">
        <v>772</v>
      </c>
      <c r="BG132" s="116" t="s">
        <v>4271</v>
      </c>
      <c r="BH132" s="116" t="s">
        <v>4271</v>
      </c>
      <c r="BI132" s="116" t="s">
        <v>4400</v>
      </c>
      <c r="BJ132" s="116" t="s">
        <v>4400</v>
      </c>
      <c r="BK132" s="116">
        <v>3</v>
      </c>
      <c r="BL132" s="120">
        <v>16.666666666666668</v>
      </c>
      <c r="BM132" s="116">
        <v>0</v>
      </c>
      <c r="BN132" s="120">
        <v>0</v>
      </c>
      <c r="BO132" s="116">
        <v>0</v>
      </c>
      <c r="BP132" s="120">
        <v>0</v>
      </c>
      <c r="BQ132" s="116">
        <v>15</v>
      </c>
      <c r="BR132" s="120">
        <v>83.33333333333333</v>
      </c>
      <c r="BS132" s="116">
        <v>18</v>
      </c>
      <c r="BT132" s="2"/>
      <c r="BU132" s="3"/>
      <c r="BV132" s="3"/>
      <c r="BW132" s="3"/>
      <c r="BX132" s="3"/>
    </row>
    <row r="133" spans="1:76" ht="15">
      <c r="A133" s="64" t="s">
        <v>307</v>
      </c>
      <c r="B133" s="65"/>
      <c r="C133" s="65" t="s">
        <v>64</v>
      </c>
      <c r="D133" s="66">
        <v>162.01686303582557</v>
      </c>
      <c r="E133" s="68"/>
      <c r="F133" s="100" t="s">
        <v>969</v>
      </c>
      <c r="G133" s="65"/>
      <c r="H133" s="69" t="s">
        <v>307</v>
      </c>
      <c r="I133" s="70"/>
      <c r="J133" s="70"/>
      <c r="K133" s="69" t="s">
        <v>3445</v>
      </c>
      <c r="L133" s="73">
        <v>1</v>
      </c>
      <c r="M133" s="74">
        <v>7705.5322265625</v>
      </c>
      <c r="N133" s="74">
        <v>6246.43408203125</v>
      </c>
      <c r="O133" s="75"/>
      <c r="P133" s="76"/>
      <c r="Q133" s="76"/>
      <c r="R133" s="86"/>
      <c r="S133" s="48">
        <v>0</v>
      </c>
      <c r="T133" s="48">
        <v>1</v>
      </c>
      <c r="U133" s="49">
        <v>0</v>
      </c>
      <c r="V133" s="49">
        <v>0.007463</v>
      </c>
      <c r="W133" s="49">
        <v>0</v>
      </c>
      <c r="X133" s="49">
        <v>0.555117</v>
      </c>
      <c r="Y133" s="49">
        <v>0</v>
      </c>
      <c r="Z133" s="49">
        <v>0</v>
      </c>
      <c r="AA133" s="71">
        <v>133</v>
      </c>
      <c r="AB133" s="71"/>
      <c r="AC133" s="72"/>
      <c r="AD133" s="78" t="s">
        <v>1985</v>
      </c>
      <c r="AE133" s="78">
        <v>9</v>
      </c>
      <c r="AF133" s="78">
        <v>63</v>
      </c>
      <c r="AG133" s="78">
        <v>874</v>
      </c>
      <c r="AH133" s="78">
        <v>556</v>
      </c>
      <c r="AI133" s="78"/>
      <c r="AJ133" s="78" t="s">
        <v>2260</v>
      </c>
      <c r="AK133" s="78"/>
      <c r="AL133" s="78"/>
      <c r="AM133" s="78"/>
      <c r="AN133" s="80">
        <v>43673.377488425926</v>
      </c>
      <c r="AO133" s="78"/>
      <c r="AP133" s="78" t="b">
        <v>1</v>
      </c>
      <c r="AQ133" s="78" t="b">
        <v>0</v>
      </c>
      <c r="AR133" s="78" t="b">
        <v>0</v>
      </c>
      <c r="AS133" s="78"/>
      <c r="AT133" s="78">
        <v>0</v>
      </c>
      <c r="AU133" s="78"/>
      <c r="AV133" s="78" t="b">
        <v>0</v>
      </c>
      <c r="AW133" s="78" t="s">
        <v>3020</v>
      </c>
      <c r="AX133" s="83" t="s">
        <v>3151</v>
      </c>
      <c r="AY133" s="78" t="s">
        <v>66</v>
      </c>
      <c r="AZ133" s="78" t="str">
        <f>REPLACE(INDEX(GroupVertices[Group],MATCH(Vertices[[#This Row],[Vertex]],GroupVertices[Vertex],0)),1,1,"")</f>
        <v>16</v>
      </c>
      <c r="BA133" s="48" t="s">
        <v>682</v>
      </c>
      <c r="BB133" s="48" t="s">
        <v>682</v>
      </c>
      <c r="BC133" s="48" t="s">
        <v>726</v>
      </c>
      <c r="BD133" s="48" t="s">
        <v>726</v>
      </c>
      <c r="BE133" s="48" t="s">
        <v>746</v>
      </c>
      <c r="BF133" s="48" t="s">
        <v>746</v>
      </c>
      <c r="BG133" s="116" t="s">
        <v>4273</v>
      </c>
      <c r="BH133" s="116" t="s">
        <v>4273</v>
      </c>
      <c r="BI133" s="116" t="s">
        <v>4402</v>
      </c>
      <c r="BJ133" s="116" t="s">
        <v>4402</v>
      </c>
      <c r="BK133" s="116">
        <v>1</v>
      </c>
      <c r="BL133" s="120">
        <v>5.2631578947368425</v>
      </c>
      <c r="BM133" s="116">
        <v>0</v>
      </c>
      <c r="BN133" s="120">
        <v>0</v>
      </c>
      <c r="BO133" s="116">
        <v>0</v>
      </c>
      <c r="BP133" s="120">
        <v>0</v>
      </c>
      <c r="BQ133" s="116">
        <v>18</v>
      </c>
      <c r="BR133" s="120">
        <v>94.73684210526316</v>
      </c>
      <c r="BS133" s="116">
        <v>19</v>
      </c>
      <c r="BT133" s="2"/>
      <c r="BU133" s="3"/>
      <c r="BV133" s="3"/>
      <c r="BW133" s="3"/>
      <c r="BX133" s="3"/>
    </row>
    <row r="134" spans="1:76" ht="15">
      <c r="A134" s="64" t="s">
        <v>308</v>
      </c>
      <c r="B134" s="65"/>
      <c r="C134" s="65" t="s">
        <v>64</v>
      </c>
      <c r="D134" s="66">
        <v>162.0564777866539</v>
      </c>
      <c r="E134" s="68"/>
      <c r="F134" s="100" t="s">
        <v>970</v>
      </c>
      <c r="G134" s="65"/>
      <c r="H134" s="69" t="s">
        <v>308</v>
      </c>
      <c r="I134" s="70"/>
      <c r="J134" s="70"/>
      <c r="K134" s="69" t="s">
        <v>3446</v>
      </c>
      <c r="L134" s="73">
        <v>1</v>
      </c>
      <c r="M134" s="74">
        <v>8581.0126953125</v>
      </c>
      <c r="N134" s="74">
        <v>5628.8486328125</v>
      </c>
      <c r="O134" s="75"/>
      <c r="P134" s="76"/>
      <c r="Q134" s="76"/>
      <c r="R134" s="86"/>
      <c r="S134" s="48">
        <v>0</v>
      </c>
      <c r="T134" s="48">
        <v>1</v>
      </c>
      <c r="U134" s="49">
        <v>0</v>
      </c>
      <c r="V134" s="49">
        <v>0.2</v>
      </c>
      <c r="W134" s="49">
        <v>0</v>
      </c>
      <c r="X134" s="49">
        <v>0.610686</v>
      </c>
      <c r="Y134" s="49">
        <v>0</v>
      </c>
      <c r="Z134" s="49">
        <v>0</v>
      </c>
      <c r="AA134" s="71">
        <v>134</v>
      </c>
      <c r="AB134" s="71"/>
      <c r="AC134" s="72"/>
      <c r="AD134" s="78" t="s">
        <v>1986</v>
      </c>
      <c r="AE134" s="78">
        <v>503</v>
      </c>
      <c r="AF134" s="78">
        <v>211</v>
      </c>
      <c r="AG134" s="78">
        <v>5344</v>
      </c>
      <c r="AH134" s="78">
        <v>11960</v>
      </c>
      <c r="AI134" s="78"/>
      <c r="AJ134" s="78" t="s">
        <v>2261</v>
      </c>
      <c r="AK134" s="78"/>
      <c r="AL134" s="78"/>
      <c r="AM134" s="78"/>
      <c r="AN134" s="80">
        <v>41334.91395833333</v>
      </c>
      <c r="AO134" s="83" t="s">
        <v>2810</v>
      </c>
      <c r="AP134" s="78" t="b">
        <v>1</v>
      </c>
      <c r="AQ134" s="78" t="b">
        <v>0</v>
      </c>
      <c r="AR134" s="78" t="b">
        <v>1</v>
      </c>
      <c r="AS134" s="78"/>
      <c r="AT134" s="78">
        <v>8</v>
      </c>
      <c r="AU134" s="83" t="s">
        <v>2938</v>
      </c>
      <c r="AV134" s="78" t="b">
        <v>0</v>
      </c>
      <c r="AW134" s="78" t="s">
        <v>3020</v>
      </c>
      <c r="AX134" s="83" t="s">
        <v>3152</v>
      </c>
      <c r="AY134" s="78" t="s">
        <v>66</v>
      </c>
      <c r="AZ134" s="78" t="str">
        <f>REPLACE(INDEX(GroupVertices[Group],MATCH(Vertices[[#This Row],[Vertex]],GroupVertices[Vertex],0)),1,1,"")</f>
        <v>22</v>
      </c>
      <c r="BA134" s="48"/>
      <c r="BB134" s="48"/>
      <c r="BC134" s="48"/>
      <c r="BD134" s="48"/>
      <c r="BE134" s="48" t="s">
        <v>777</v>
      </c>
      <c r="BF134" s="48" t="s">
        <v>777</v>
      </c>
      <c r="BG134" s="116" t="s">
        <v>4283</v>
      </c>
      <c r="BH134" s="116" t="s">
        <v>4283</v>
      </c>
      <c r="BI134" s="116" t="s">
        <v>4411</v>
      </c>
      <c r="BJ134" s="116" t="s">
        <v>4411</v>
      </c>
      <c r="BK134" s="116">
        <v>0</v>
      </c>
      <c r="BL134" s="120">
        <v>0</v>
      </c>
      <c r="BM134" s="116">
        <v>0</v>
      </c>
      <c r="BN134" s="120">
        <v>0</v>
      </c>
      <c r="BO134" s="116">
        <v>0</v>
      </c>
      <c r="BP134" s="120">
        <v>0</v>
      </c>
      <c r="BQ134" s="116">
        <v>19</v>
      </c>
      <c r="BR134" s="120">
        <v>100</v>
      </c>
      <c r="BS134" s="116">
        <v>19</v>
      </c>
      <c r="BT134" s="2"/>
      <c r="BU134" s="3"/>
      <c r="BV134" s="3"/>
      <c r="BW134" s="3"/>
      <c r="BX134" s="3"/>
    </row>
    <row r="135" spans="1:76" ht="15">
      <c r="A135" s="64" t="s">
        <v>310</v>
      </c>
      <c r="B135" s="65"/>
      <c r="C135" s="65" t="s">
        <v>64</v>
      </c>
      <c r="D135" s="66">
        <v>162.91033626734526</v>
      </c>
      <c r="E135" s="68"/>
      <c r="F135" s="100" t="s">
        <v>972</v>
      </c>
      <c r="G135" s="65"/>
      <c r="H135" s="69" t="s">
        <v>310</v>
      </c>
      <c r="I135" s="70"/>
      <c r="J135" s="70"/>
      <c r="K135" s="69" t="s">
        <v>3447</v>
      </c>
      <c r="L135" s="73">
        <v>1</v>
      </c>
      <c r="M135" s="74">
        <v>8581.0126953125</v>
      </c>
      <c r="N135" s="74">
        <v>5099.490234375</v>
      </c>
      <c r="O135" s="75"/>
      <c r="P135" s="76"/>
      <c r="Q135" s="76"/>
      <c r="R135" s="86"/>
      <c r="S135" s="48">
        <v>0</v>
      </c>
      <c r="T135" s="48">
        <v>1</v>
      </c>
      <c r="U135" s="49">
        <v>0</v>
      </c>
      <c r="V135" s="49">
        <v>0.2</v>
      </c>
      <c r="W135" s="49">
        <v>0</v>
      </c>
      <c r="X135" s="49">
        <v>0.610686</v>
      </c>
      <c r="Y135" s="49">
        <v>0</v>
      </c>
      <c r="Z135" s="49">
        <v>0</v>
      </c>
      <c r="AA135" s="71">
        <v>135</v>
      </c>
      <c r="AB135" s="71"/>
      <c r="AC135" s="72"/>
      <c r="AD135" s="78" t="s">
        <v>1987</v>
      </c>
      <c r="AE135" s="78">
        <v>263</v>
      </c>
      <c r="AF135" s="78">
        <v>3401</v>
      </c>
      <c r="AG135" s="78">
        <v>122042</v>
      </c>
      <c r="AH135" s="78">
        <v>76</v>
      </c>
      <c r="AI135" s="78"/>
      <c r="AJ135" s="78" t="s">
        <v>2262</v>
      </c>
      <c r="AK135" s="78" t="s">
        <v>2484</v>
      </c>
      <c r="AL135" s="78"/>
      <c r="AM135" s="78"/>
      <c r="AN135" s="80">
        <v>43422.45193287037</v>
      </c>
      <c r="AO135" s="83" t="s">
        <v>2811</v>
      </c>
      <c r="AP135" s="78" t="b">
        <v>0</v>
      </c>
      <c r="AQ135" s="78" t="b">
        <v>0</v>
      </c>
      <c r="AR135" s="78" t="b">
        <v>0</v>
      </c>
      <c r="AS135" s="78"/>
      <c r="AT135" s="78">
        <v>112</v>
      </c>
      <c r="AU135" s="83" t="s">
        <v>2938</v>
      </c>
      <c r="AV135" s="78" t="b">
        <v>0</v>
      </c>
      <c r="AW135" s="78" t="s">
        <v>3020</v>
      </c>
      <c r="AX135" s="83" t="s">
        <v>3153</v>
      </c>
      <c r="AY135" s="78" t="s">
        <v>66</v>
      </c>
      <c r="AZ135" s="78" t="str">
        <f>REPLACE(INDEX(GroupVertices[Group],MATCH(Vertices[[#This Row],[Vertex]],GroupVertices[Vertex],0)),1,1,"")</f>
        <v>22</v>
      </c>
      <c r="BA135" s="48"/>
      <c r="BB135" s="48"/>
      <c r="BC135" s="48"/>
      <c r="BD135" s="48"/>
      <c r="BE135" s="48" t="s">
        <v>777</v>
      </c>
      <c r="BF135" s="48" t="s">
        <v>777</v>
      </c>
      <c r="BG135" s="116" t="s">
        <v>4283</v>
      </c>
      <c r="BH135" s="116" t="s">
        <v>4283</v>
      </c>
      <c r="BI135" s="116" t="s">
        <v>4411</v>
      </c>
      <c r="BJ135" s="116" t="s">
        <v>4411</v>
      </c>
      <c r="BK135" s="116">
        <v>0</v>
      </c>
      <c r="BL135" s="120">
        <v>0</v>
      </c>
      <c r="BM135" s="116">
        <v>0</v>
      </c>
      <c r="BN135" s="120">
        <v>0</v>
      </c>
      <c r="BO135" s="116">
        <v>0</v>
      </c>
      <c r="BP135" s="120">
        <v>0</v>
      </c>
      <c r="BQ135" s="116">
        <v>19</v>
      </c>
      <c r="BR135" s="120">
        <v>100</v>
      </c>
      <c r="BS135" s="116">
        <v>19</v>
      </c>
      <c r="BT135" s="2"/>
      <c r="BU135" s="3"/>
      <c r="BV135" s="3"/>
      <c r="BW135" s="3"/>
      <c r="BX135" s="3"/>
    </row>
    <row r="136" spans="1:76" ht="15">
      <c r="A136" s="64" t="s">
        <v>311</v>
      </c>
      <c r="B136" s="65"/>
      <c r="C136" s="65" t="s">
        <v>64</v>
      </c>
      <c r="D136" s="66">
        <v>162.12419759719148</v>
      </c>
      <c r="E136" s="68"/>
      <c r="F136" s="100" t="s">
        <v>973</v>
      </c>
      <c r="G136" s="65"/>
      <c r="H136" s="69" t="s">
        <v>311</v>
      </c>
      <c r="I136" s="70"/>
      <c r="J136" s="70"/>
      <c r="K136" s="69" t="s">
        <v>3448</v>
      </c>
      <c r="L136" s="73">
        <v>1</v>
      </c>
      <c r="M136" s="74">
        <v>6110.05517578125</v>
      </c>
      <c r="N136" s="74">
        <v>6246.43408203125</v>
      </c>
      <c r="O136" s="75"/>
      <c r="P136" s="76"/>
      <c r="Q136" s="76"/>
      <c r="R136" s="86"/>
      <c r="S136" s="48">
        <v>0</v>
      </c>
      <c r="T136" s="48">
        <v>3</v>
      </c>
      <c r="U136" s="49">
        <v>0</v>
      </c>
      <c r="V136" s="49">
        <v>0.142857</v>
      </c>
      <c r="W136" s="49">
        <v>0</v>
      </c>
      <c r="X136" s="49">
        <v>0.774833</v>
      </c>
      <c r="Y136" s="49">
        <v>0.6666666666666666</v>
      </c>
      <c r="Z136" s="49">
        <v>0</v>
      </c>
      <c r="AA136" s="71">
        <v>136</v>
      </c>
      <c r="AB136" s="71"/>
      <c r="AC136" s="72"/>
      <c r="AD136" s="78" t="s">
        <v>1988</v>
      </c>
      <c r="AE136" s="78">
        <v>1248</v>
      </c>
      <c r="AF136" s="78">
        <v>464</v>
      </c>
      <c r="AG136" s="78">
        <v>1076</v>
      </c>
      <c r="AH136" s="78">
        <v>586</v>
      </c>
      <c r="AI136" s="78"/>
      <c r="AJ136" s="78" t="s">
        <v>2263</v>
      </c>
      <c r="AK136" s="78" t="s">
        <v>2485</v>
      </c>
      <c r="AL136" s="83" t="s">
        <v>2634</v>
      </c>
      <c r="AM136" s="78"/>
      <c r="AN136" s="80">
        <v>41283.76236111111</v>
      </c>
      <c r="AO136" s="83" t="s">
        <v>2812</v>
      </c>
      <c r="AP136" s="78" t="b">
        <v>0</v>
      </c>
      <c r="AQ136" s="78" t="b">
        <v>0</v>
      </c>
      <c r="AR136" s="78" t="b">
        <v>1</v>
      </c>
      <c r="AS136" s="78"/>
      <c r="AT136" s="78">
        <v>15</v>
      </c>
      <c r="AU136" s="83" t="s">
        <v>2938</v>
      </c>
      <c r="AV136" s="78" t="b">
        <v>0</v>
      </c>
      <c r="AW136" s="78" t="s">
        <v>3020</v>
      </c>
      <c r="AX136" s="83" t="s">
        <v>3154</v>
      </c>
      <c r="AY136" s="78" t="s">
        <v>66</v>
      </c>
      <c r="AZ136" s="78" t="str">
        <f>REPLACE(INDEX(GroupVertices[Group],MATCH(Vertices[[#This Row],[Vertex]],GroupVertices[Vertex],0)),1,1,"")</f>
        <v>15</v>
      </c>
      <c r="BA136" s="48"/>
      <c r="BB136" s="48"/>
      <c r="BC136" s="48"/>
      <c r="BD136" s="48"/>
      <c r="BE136" s="48" t="s">
        <v>779</v>
      </c>
      <c r="BF136" s="48" t="s">
        <v>779</v>
      </c>
      <c r="BG136" s="116" t="s">
        <v>4285</v>
      </c>
      <c r="BH136" s="116" t="s">
        <v>4285</v>
      </c>
      <c r="BI136" s="116" t="s">
        <v>4413</v>
      </c>
      <c r="BJ136" s="116" t="s">
        <v>4413</v>
      </c>
      <c r="BK136" s="116">
        <v>2</v>
      </c>
      <c r="BL136" s="120">
        <v>9.523809523809524</v>
      </c>
      <c r="BM136" s="116">
        <v>0</v>
      </c>
      <c r="BN136" s="120">
        <v>0</v>
      </c>
      <c r="BO136" s="116">
        <v>0</v>
      </c>
      <c r="BP136" s="120">
        <v>0</v>
      </c>
      <c r="BQ136" s="116">
        <v>19</v>
      </c>
      <c r="BR136" s="120">
        <v>90.47619047619048</v>
      </c>
      <c r="BS136" s="116">
        <v>21</v>
      </c>
      <c r="BT136" s="2"/>
      <c r="BU136" s="3"/>
      <c r="BV136" s="3"/>
      <c r="BW136" s="3"/>
      <c r="BX136" s="3"/>
    </row>
    <row r="137" spans="1:76" ht="15">
      <c r="A137" s="64" t="s">
        <v>317</v>
      </c>
      <c r="B137" s="65"/>
      <c r="C137" s="65" t="s">
        <v>64</v>
      </c>
      <c r="D137" s="66">
        <v>162.16113567566651</v>
      </c>
      <c r="E137" s="68"/>
      <c r="F137" s="100" t="s">
        <v>978</v>
      </c>
      <c r="G137" s="65"/>
      <c r="H137" s="69" t="s">
        <v>317</v>
      </c>
      <c r="I137" s="70"/>
      <c r="J137" s="70"/>
      <c r="K137" s="69" t="s">
        <v>3449</v>
      </c>
      <c r="L137" s="73">
        <v>21.55087358684481</v>
      </c>
      <c r="M137" s="74">
        <v>5989.9580078125</v>
      </c>
      <c r="N137" s="74">
        <v>7014.095703125</v>
      </c>
      <c r="O137" s="75"/>
      <c r="P137" s="76"/>
      <c r="Q137" s="76"/>
      <c r="R137" s="86"/>
      <c r="S137" s="48">
        <v>4</v>
      </c>
      <c r="T137" s="48">
        <v>2</v>
      </c>
      <c r="U137" s="49">
        <v>2</v>
      </c>
      <c r="V137" s="49">
        <v>0.2</v>
      </c>
      <c r="W137" s="49">
        <v>0</v>
      </c>
      <c r="X137" s="49">
        <v>1.225163</v>
      </c>
      <c r="Y137" s="49">
        <v>0.35</v>
      </c>
      <c r="Z137" s="49">
        <v>0.2</v>
      </c>
      <c r="AA137" s="71">
        <v>137</v>
      </c>
      <c r="AB137" s="71"/>
      <c r="AC137" s="72"/>
      <c r="AD137" s="78" t="s">
        <v>1989</v>
      </c>
      <c r="AE137" s="78">
        <v>234</v>
      </c>
      <c r="AF137" s="78">
        <v>602</v>
      </c>
      <c r="AG137" s="78">
        <v>709</v>
      </c>
      <c r="AH137" s="78">
        <v>329</v>
      </c>
      <c r="AI137" s="78"/>
      <c r="AJ137" s="78" t="s">
        <v>2264</v>
      </c>
      <c r="AK137" s="78" t="s">
        <v>2486</v>
      </c>
      <c r="AL137" s="78"/>
      <c r="AM137" s="78"/>
      <c r="AN137" s="80">
        <v>41603.403287037036</v>
      </c>
      <c r="AO137" s="83" t="s">
        <v>2813</v>
      </c>
      <c r="AP137" s="78" t="b">
        <v>0</v>
      </c>
      <c r="AQ137" s="78" t="b">
        <v>0</v>
      </c>
      <c r="AR137" s="78" t="b">
        <v>1</v>
      </c>
      <c r="AS137" s="78"/>
      <c r="AT137" s="78">
        <v>15</v>
      </c>
      <c r="AU137" s="83" t="s">
        <v>2938</v>
      </c>
      <c r="AV137" s="78" t="b">
        <v>0</v>
      </c>
      <c r="AW137" s="78" t="s">
        <v>3020</v>
      </c>
      <c r="AX137" s="83" t="s">
        <v>3155</v>
      </c>
      <c r="AY137" s="78" t="s">
        <v>66</v>
      </c>
      <c r="AZ137" s="78" t="str">
        <f>REPLACE(INDEX(GroupVertices[Group],MATCH(Vertices[[#This Row],[Vertex]],GroupVertices[Vertex],0)),1,1,"")</f>
        <v>15</v>
      </c>
      <c r="BA137" s="48"/>
      <c r="BB137" s="48"/>
      <c r="BC137" s="48"/>
      <c r="BD137" s="48"/>
      <c r="BE137" s="48" t="s">
        <v>779</v>
      </c>
      <c r="BF137" s="48" t="s">
        <v>779</v>
      </c>
      <c r="BG137" s="116" t="s">
        <v>4285</v>
      </c>
      <c r="BH137" s="116" t="s">
        <v>4285</v>
      </c>
      <c r="BI137" s="116" t="s">
        <v>4413</v>
      </c>
      <c r="BJ137" s="116" t="s">
        <v>4413</v>
      </c>
      <c r="BK137" s="116">
        <v>2</v>
      </c>
      <c r="BL137" s="120">
        <v>9.523809523809524</v>
      </c>
      <c r="BM137" s="116">
        <v>0</v>
      </c>
      <c r="BN137" s="120">
        <v>0</v>
      </c>
      <c r="BO137" s="116">
        <v>0</v>
      </c>
      <c r="BP137" s="120">
        <v>0</v>
      </c>
      <c r="BQ137" s="116">
        <v>19</v>
      </c>
      <c r="BR137" s="120">
        <v>90.47619047619048</v>
      </c>
      <c r="BS137" s="116">
        <v>21</v>
      </c>
      <c r="BT137" s="2"/>
      <c r="BU137" s="3"/>
      <c r="BV137" s="3"/>
      <c r="BW137" s="3"/>
      <c r="BX137" s="3"/>
    </row>
    <row r="138" spans="1:76" ht="15">
      <c r="A138" s="64" t="s">
        <v>486</v>
      </c>
      <c r="B138" s="65"/>
      <c r="C138" s="65" t="s">
        <v>64</v>
      </c>
      <c r="D138" s="66">
        <v>164.82683367228267</v>
      </c>
      <c r="E138" s="68"/>
      <c r="F138" s="100" t="s">
        <v>2992</v>
      </c>
      <c r="G138" s="65"/>
      <c r="H138" s="69" t="s">
        <v>486</v>
      </c>
      <c r="I138" s="70"/>
      <c r="J138" s="70"/>
      <c r="K138" s="69" t="s">
        <v>3450</v>
      </c>
      <c r="L138" s="73">
        <v>21.55087358684481</v>
      </c>
      <c r="M138" s="74">
        <v>6350.357421875</v>
      </c>
      <c r="N138" s="74">
        <v>6912.56689453125</v>
      </c>
      <c r="O138" s="75"/>
      <c r="P138" s="76"/>
      <c r="Q138" s="76"/>
      <c r="R138" s="86"/>
      <c r="S138" s="48">
        <v>5</v>
      </c>
      <c r="T138" s="48">
        <v>0</v>
      </c>
      <c r="U138" s="49">
        <v>2</v>
      </c>
      <c r="V138" s="49">
        <v>0.2</v>
      </c>
      <c r="W138" s="49">
        <v>0</v>
      </c>
      <c r="X138" s="49">
        <v>1.225163</v>
      </c>
      <c r="Y138" s="49">
        <v>0.4</v>
      </c>
      <c r="Z138" s="49">
        <v>0</v>
      </c>
      <c r="AA138" s="71">
        <v>138</v>
      </c>
      <c r="AB138" s="71"/>
      <c r="AC138" s="72"/>
      <c r="AD138" s="78" t="s">
        <v>1990</v>
      </c>
      <c r="AE138" s="78">
        <v>996</v>
      </c>
      <c r="AF138" s="78">
        <v>10561</v>
      </c>
      <c r="AG138" s="78">
        <v>7271</v>
      </c>
      <c r="AH138" s="78">
        <v>1926</v>
      </c>
      <c r="AI138" s="78"/>
      <c r="AJ138" s="78" t="s">
        <v>2265</v>
      </c>
      <c r="AK138" s="78" t="s">
        <v>2487</v>
      </c>
      <c r="AL138" s="83" t="s">
        <v>2635</v>
      </c>
      <c r="AM138" s="78"/>
      <c r="AN138" s="80">
        <v>39996.55997685185</v>
      </c>
      <c r="AO138" s="83" t="s">
        <v>2814</v>
      </c>
      <c r="AP138" s="78" t="b">
        <v>0</v>
      </c>
      <c r="AQ138" s="78" t="b">
        <v>0</v>
      </c>
      <c r="AR138" s="78" t="b">
        <v>1</v>
      </c>
      <c r="AS138" s="78"/>
      <c r="AT138" s="78">
        <v>148</v>
      </c>
      <c r="AU138" s="83" t="s">
        <v>2938</v>
      </c>
      <c r="AV138" s="78" t="b">
        <v>0</v>
      </c>
      <c r="AW138" s="78" t="s">
        <v>3020</v>
      </c>
      <c r="AX138" s="83" t="s">
        <v>3156</v>
      </c>
      <c r="AY138" s="78" t="s">
        <v>65</v>
      </c>
      <c r="AZ138" s="78" t="str">
        <f>REPLACE(INDEX(GroupVertices[Group],MATCH(Vertices[[#This Row],[Vertex]],GroupVertices[Vertex],0)),1,1,"")</f>
        <v>15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316</v>
      </c>
      <c r="B139" s="65"/>
      <c r="C139" s="65" t="s">
        <v>64</v>
      </c>
      <c r="D139" s="66">
        <v>162.13115694530995</v>
      </c>
      <c r="E139" s="68"/>
      <c r="F139" s="100" t="s">
        <v>2993</v>
      </c>
      <c r="G139" s="65"/>
      <c r="H139" s="69" t="s">
        <v>316</v>
      </c>
      <c r="I139" s="70"/>
      <c r="J139" s="70"/>
      <c r="K139" s="69" t="s">
        <v>3451</v>
      </c>
      <c r="L139" s="73">
        <v>21.55087358684481</v>
      </c>
      <c r="M139" s="74">
        <v>6218.12939453125</v>
      </c>
      <c r="N139" s="74">
        <v>7535.4580078125</v>
      </c>
      <c r="O139" s="75"/>
      <c r="P139" s="76"/>
      <c r="Q139" s="76"/>
      <c r="R139" s="86"/>
      <c r="S139" s="48">
        <v>4</v>
      </c>
      <c r="T139" s="48">
        <v>2</v>
      </c>
      <c r="U139" s="49">
        <v>2</v>
      </c>
      <c r="V139" s="49">
        <v>0.2</v>
      </c>
      <c r="W139" s="49">
        <v>0</v>
      </c>
      <c r="X139" s="49">
        <v>1.225163</v>
      </c>
      <c r="Y139" s="49">
        <v>0.35</v>
      </c>
      <c r="Z139" s="49">
        <v>0.2</v>
      </c>
      <c r="AA139" s="71">
        <v>139</v>
      </c>
      <c r="AB139" s="71"/>
      <c r="AC139" s="72"/>
      <c r="AD139" s="78" t="s">
        <v>1991</v>
      </c>
      <c r="AE139" s="78">
        <v>487</v>
      </c>
      <c r="AF139" s="78">
        <v>490</v>
      </c>
      <c r="AG139" s="78">
        <v>721</v>
      </c>
      <c r="AH139" s="78">
        <v>56</v>
      </c>
      <c r="AI139" s="78"/>
      <c r="AJ139" s="78" t="s">
        <v>2266</v>
      </c>
      <c r="AK139" s="78" t="s">
        <v>2488</v>
      </c>
      <c r="AL139" s="83" t="s">
        <v>2636</v>
      </c>
      <c r="AM139" s="78"/>
      <c r="AN139" s="80">
        <v>40437.587372685186</v>
      </c>
      <c r="AO139" s="83" t="s">
        <v>2815</v>
      </c>
      <c r="AP139" s="78" t="b">
        <v>0</v>
      </c>
      <c r="AQ139" s="78" t="b">
        <v>0</v>
      </c>
      <c r="AR139" s="78" t="b">
        <v>1</v>
      </c>
      <c r="AS139" s="78"/>
      <c r="AT139" s="78">
        <v>23</v>
      </c>
      <c r="AU139" s="83" t="s">
        <v>2938</v>
      </c>
      <c r="AV139" s="78" t="b">
        <v>0</v>
      </c>
      <c r="AW139" s="78" t="s">
        <v>3020</v>
      </c>
      <c r="AX139" s="83" t="s">
        <v>3157</v>
      </c>
      <c r="AY139" s="78" t="s">
        <v>66</v>
      </c>
      <c r="AZ139" s="78" t="str">
        <f>REPLACE(INDEX(GroupVertices[Group],MATCH(Vertices[[#This Row],[Vertex]],GroupVertices[Vertex],0)),1,1,"")</f>
        <v>15</v>
      </c>
      <c r="BA139" s="48"/>
      <c r="BB139" s="48"/>
      <c r="BC139" s="48"/>
      <c r="BD139" s="48"/>
      <c r="BE139" s="48" t="s">
        <v>779</v>
      </c>
      <c r="BF139" s="48" t="s">
        <v>779</v>
      </c>
      <c r="BG139" s="116" t="s">
        <v>3924</v>
      </c>
      <c r="BH139" s="116" t="s">
        <v>3924</v>
      </c>
      <c r="BI139" s="116" t="s">
        <v>4069</v>
      </c>
      <c r="BJ139" s="116" t="s">
        <v>4069</v>
      </c>
      <c r="BK139" s="116">
        <v>2</v>
      </c>
      <c r="BL139" s="120">
        <v>7.407407407407407</v>
      </c>
      <c r="BM139" s="116">
        <v>0</v>
      </c>
      <c r="BN139" s="120">
        <v>0</v>
      </c>
      <c r="BO139" s="116">
        <v>0</v>
      </c>
      <c r="BP139" s="120">
        <v>0</v>
      </c>
      <c r="BQ139" s="116">
        <v>25</v>
      </c>
      <c r="BR139" s="120">
        <v>92.5925925925926</v>
      </c>
      <c r="BS139" s="116">
        <v>27</v>
      </c>
      <c r="BT139" s="2"/>
      <c r="BU139" s="3"/>
      <c r="BV139" s="3"/>
      <c r="BW139" s="3"/>
      <c r="BX139" s="3"/>
    </row>
    <row r="140" spans="1:76" ht="15">
      <c r="A140" s="64" t="s">
        <v>312</v>
      </c>
      <c r="B140" s="65"/>
      <c r="C140" s="65" t="s">
        <v>64</v>
      </c>
      <c r="D140" s="66">
        <v>162.0214133788261</v>
      </c>
      <c r="E140" s="68"/>
      <c r="F140" s="100" t="s">
        <v>974</v>
      </c>
      <c r="G140" s="65"/>
      <c r="H140" s="69" t="s">
        <v>312</v>
      </c>
      <c r="I140" s="70"/>
      <c r="J140" s="70"/>
      <c r="K140" s="69" t="s">
        <v>3452</v>
      </c>
      <c r="L140" s="73">
        <v>1</v>
      </c>
      <c r="M140" s="74">
        <v>6653.005859375</v>
      </c>
      <c r="N140" s="74">
        <v>7487.02001953125</v>
      </c>
      <c r="O140" s="75"/>
      <c r="P140" s="76"/>
      <c r="Q140" s="76"/>
      <c r="R140" s="86"/>
      <c r="S140" s="48">
        <v>0</v>
      </c>
      <c r="T140" s="48">
        <v>3</v>
      </c>
      <c r="U140" s="49">
        <v>0</v>
      </c>
      <c r="V140" s="49">
        <v>0.142857</v>
      </c>
      <c r="W140" s="49">
        <v>0</v>
      </c>
      <c r="X140" s="49">
        <v>0.774833</v>
      </c>
      <c r="Y140" s="49">
        <v>0.6666666666666666</v>
      </c>
      <c r="Z140" s="49">
        <v>0</v>
      </c>
      <c r="AA140" s="71">
        <v>140</v>
      </c>
      <c r="AB140" s="71"/>
      <c r="AC140" s="72"/>
      <c r="AD140" s="78" t="s">
        <v>1992</v>
      </c>
      <c r="AE140" s="78">
        <v>158</v>
      </c>
      <c r="AF140" s="78">
        <v>80</v>
      </c>
      <c r="AG140" s="78">
        <v>142</v>
      </c>
      <c r="AH140" s="78">
        <v>27</v>
      </c>
      <c r="AI140" s="78"/>
      <c r="AJ140" s="78" t="s">
        <v>2267</v>
      </c>
      <c r="AK140" s="78" t="s">
        <v>2489</v>
      </c>
      <c r="AL140" s="83" t="s">
        <v>2637</v>
      </c>
      <c r="AM140" s="78"/>
      <c r="AN140" s="80">
        <v>39997.34143518518</v>
      </c>
      <c r="AO140" s="83" t="s">
        <v>2816</v>
      </c>
      <c r="AP140" s="78" t="b">
        <v>0</v>
      </c>
      <c r="AQ140" s="78" t="b">
        <v>0</v>
      </c>
      <c r="AR140" s="78" t="b">
        <v>1</v>
      </c>
      <c r="AS140" s="78"/>
      <c r="AT140" s="78">
        <v>0</v>
      </c>
      <c r="AU140" s="83" t="s">
        <v>2941</v>
      </c>
      <c r="AV140" s="78" t="b">
        <v>0</v>
      </c>
      <c r="AW140" s="78" t="s">
        <v>3020</v>
      </c>
      <c r="AX140" s="83" t="s">
        <v>3158</v>
      </c>
      <c r="AY140" s="78" t="s">
        <v>66</v>
      </c>
      <c r="AZ140" s="78" t="str">
        <f>REPLACE(INDEX(GroupVertices[Group],MATCH(Vertices[[#This Row],[Vertex]],GroupVertices[Vertex],0)),1,1,"")</f>
        <v>15</v>
      </c>
      <c r="BA140" s="48"/>
      <c r="BB140" s="48"/>
      <c r="BC140" s="48"/>
      <c r="BD140" s="48"/>
      <c r="BE140" s="48" t="s">
        <v>779</v>
      </c>
      <c r="BF140" s="48" t="s">
        <v>779</v>
      </c>
      <c r="BG140" s="116" t="s">
        <v>4285</v>
      </c>
      <c r="BH140" s="116" t="s">
        <v>4285</v>
      </c>
      <c r="BI140" s="116" t="s">
        <v>4413</v>
      </c>
      <c r="BJ140" s="116" t="s">
        <v>4413</v>
      </c>
      <c r="BK140" s="116">
        <v>2</v>
      </c>
      <c r="BL140" s="120">
        <v>9.523809523809524</v>
      </c>
      <c r="BM140" s="116">
        <v>0</v>
      </c>
      <c r="BN140" s="120">
        <v>0</v>
      </c>
      <c r="BO140" s="116">
        <v>0</v>
      </c>
      <c r="BP140" s="120">
        <v>0</v>
      </c>
      <c r="BQ140" s="116">
        <v>19</v>
      </c>
      <c r="BR140" s="120">
        <v>90.47619047619048</v>
      </c>
      <c r="BS140" s="116">
        <v>21</v>
      </c>
      <c r="BT140" s="2"/>
      <c r="BU140" s="3"/>
      <c r="BV140" s="3"/>
      <c r="BW140" s="3"/>
      <c r="BX140" s="3"/>
    </row>
    <row r="141" spans="1:76" ht="15">
      <c r="A141" s="64" t="s">
        <v>487</v>
      </c>
      <c r="B141" s="65"/>
      <c r="C141" s="65" t="s">
        <v>64</v>
      </c>
      <c r="D141" s="66">
        <v>162.0072270153538</v>
      </c>
      <c r="E141" s="68"/>
      <c r="F141" s="100" t="s">
        <v>2994</v>
      </c>
      <c r="G141" s="65"/>
      <c r="H141" s="69" t="s">
        <v>487</v>
      </c>
      <c r="I141" s="70"/>
      <c r="J141" s="70"/>
      <c r="K141" s="69" t="s">
        <v>3453</v>
      </c>
      <c r="L141" s="73">
        <v>1</v>
      </c>
      <c r="M141" s="74">
        <v>6816.37109375</v>
      </c>
      <c r="N141" s="74">
        <v>9541.2802734375</v>
      </c>
      <c r="O141" s="75"/>
      <c r="P141" s="76"/>
      <c r="Q141" s="76"/>
      <c r="R141" s="86"/>
      <c r="S141" s="48">
        <v>1</v>
      </c>
      <c r="T141" s="48">
        <v>0</v>
      </c>
      <c r="U141" s="49">
        <v>0</v>
      </c>
      <c r="V141" s="49">
        <v>0.066667</v>
      </c>
      <c r="W141" s="49">
        <v>0</v>
      </c>
      <c r="X141" s="49">
        <v>0.569619</v>
      </c>
      <c r="Y141" s="49">
        <v>0</v>
      </c>
      <c r="Z141" s="49">
        <v>0</v>
      </c>
      <c r="AA141" s="71">
        <v>141</v>
      </c>
      <c r="AB141" s="71"/>
      <c r="AC141" s="72"/>
      <c r="AD141" s="78" t="s">
        <v>487</v>
      </c>
      <c r="AE141" s="78">
        <v>26</v>
      </c>
      <c r="AF141" s="78">
        <v>27</v>
      </c>
      <c r="AG141" s="78">
        <v>55</v>
      </c>
      <c r="AH141" s="78">
        <v>10</v>
      </c>
      <c r="AI141" s="78"/>
      <c r="AJ141" s="78"/>
      <c r="AK141" s="78"/>
      <c r="AL141" s="78"/>
      <c r="AM141" s="78"/>
      <c r="AN141" s="80">
        <v>43216.839050925926</v>
      </c>
      <c r="AO141" s="78"/>
      <c r="AP141" s="78" t="b">
        <v>1</v>
      </c>
      <c r="AQ141" s="78" t="b">
        <v>0</v>
      </c>
      <c r="AR141" s="78" t="b">
        <v>0</v>
      </c>
      <c r="AS141" s="78"/>
      <c r="AT141" s="78">
        <v>2</v>
      </c>
      <c r="AU141" s="78"/>
      <c r="AV141" s="78" t="b">
        <v>0</v>
      </c>
      <c r="AW141" s="78" t="s">
        <v>3020</v>
      </c>
      <c r="AX141" s="83" t="s">
        <v>3159</v>
      </c>
      <c r="AY141" s="78" t="s">
        <v>65</v>
      </c>
      <c r="AZ141" s="78" t="str">
        <f>REPLACE(INDEX(GroupVertices[Group],MATCH(Vertices[[#This Row],[Vertex]],GroupVertices[Vertex],0)),1,1,"")</f>
        <v>10</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488</v>
      </c>
      <c r="B142" s="65"/>
      <c r="C142" s="65" t="s">
        <v>64</v>
      </c>
      <c r="D142" s="66">
        <v>1000</v>
      </c>
      <c r="E142" s="68"/>
      <c r="F142" s="100" t="s">
        <v>2995</v>
      </c>
      <c r="G142" s="65"/>
      <c r="H142" s="69" t="s">
        <v>488</v>
      </c>
      <c r="I142" s="70"/>
      <c r="J142" s="70"/>
      <c r="K142" s="69" t="s">
        <v>3454</v>
      </c>
      <c r="L142" s="73">
        <v>1</v>
      </c>
      <c r="M142" s="74">
        <v>7025.9375</v>
      </c>
      <c r="N142" s="74">
        <v>8434.9560546875</v>
      </c>
      <c r="O142" s="75"/>
      <c r="P142" s="76"/>
      <c r="Q142" s="76"/>
      <c r="R142" s="86"/>
      <c r="S142" s="48">
        <v>1</v>
      </c>
      <c r="T142" s="48">
        <v>0</v>
      </c>
      <c r="U142" s="49">
        <v>0</v>
      </c>
      <c r="V142" s="49">
        <v>0.066667</v>
      </c>
      <c r="W142" s="49">
        <v>0</v>
      </c>
      <c r="X142" s="49">
        <v>0.569619</v>
      </c>
      <c r="Y142" s="49">
        <v>0</v>
      </c>
      <c r="Z142" s="49">
        <v>0</v>
      </c>
      <c r="AA142" s="71">
        <v>142</v>
      </c>
      <c r="AB142" s="71"/>
      <c r="AC142" s="72"/>
      <c r="AD142" s="78" t="s">
        <v>1993</v>
      </c>
      <c r="AE142" s="78">
        <v>36</v>
      </c>
      <c r="AF142" s="78">
        <v>3130753</v>
      </c>
      <c r="AG142" s="78">
        <v>31515</v>
      </c>
      <c r="AH142" s="78">
        <v>6486</v>
      </c>
      <c r="AI142" s="78"/>
      <c r="AJ142" s="78" t="s">
        <v>2268</v>
      </c>
      <c r="AK142" s="78" t="s">
        <v>2490</v>
      </c>
      <c r="AL142" s="83" t="s">
        <v>2638</v>
      </c>
      <c r="AM142" s="78"/>
      <c r="AN142" s="80">
        <v>39857.777708333335</v>
      </c>
      <c r="AO142" s="83" t="s">
        <v>2817</v>
      </c>
      <c r="AP142" s="78" t="b">
        <v>0</v>
      </c>
      <c r="AQ142" s="78" t="b">
        <v>0</v>
      </c>
      <c r="AR142" s="78" t="b">
        <v>1</v>
      </c>
      <c r="AS142" s="78"/>
      <c r="AT142" s="78">
        <v>15250</v>
      </c>
      <c r="AU142" s="83" t="s">
        <v>2939</v>
      </c>
      <c r="AV142" s="78" t="b">
        <v>1</v>
      </c>
      <c r="AW142" s="78" t="s">
        <v>3020</v>
      </c>
      <c r="AX142" s="83" t="s">
        <v>3160</v>
      </c>
      <c r="AY142" s="78" t="s">
        <v>65</v>
      </c>
      <c r="AZ142" s="78" t="str">
        <f>REPLACE(INDEX(GroupVertices[Group],MATCH(Vertices[[#This Row],[Vertex]],GroupVertices[Vertex],0)),1,1,"")</f>
        <v>10</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489</v>
      </c>
      <c r="B143" s="65"/>
      <c r="C143" s="65" t="s">
        <v>64</v>
      </c>
      <c r="D143" s="66">
        <v>166.3672586115864</v>
      </c>
      <c r="E143" s="68"/>
      <c r="F143" s="100" t="s">
        <v>2996</v>
      </c>
      <c r="G143" s="65"/>
      <c r="H143" s="69" t="s">
        <v>489</v>
      </c>
      <c r="I143" s="70"/>
      <c r="J143" s="70"/>
      <c r="K143" s="69" t="s">
        <v>3455</v>
      </c>
      <c r="L143" s="73">
        <v>1</v>
      </c>
      <c r="M143" s="74">
        <v>5795.3916015625</v>
      </c>
      <c r="N143" s="74">
        <v>8688.041015625</v>
      </c>
      <c r="O143" s="75"/>
      <c r="P143" s="76"/>
      <c r="Q143" s="76"/>
      <c r="R143" s="86"/>
      <c r="S143" s="48">
        <v>1</v>
      </c>
      <c r="T143" s="48">
        <v>0</v>
      </c>
      <c r="U143" s="49">
        <v>0</v>
      </c>
      <c r="V143" s="49">
        <v>0.066667</v>
      </c>
      <c r="W143" s="49">
        <v>0</v>
      </c>
      <c r="X143" s="49">
        <v>0.569619</v>
      </c>
      <c r="Y143" s="49">
        <v>0</v>
      </c>
      <c r="Z143" s="49">
        <v>0</v>
      </c>
      <c r="AA143" s="71">
        <v>143</v>
      </c>
      <c r="AB143" s="71"/>
      <c r="AC143" s="72"/>
      <c r="AD143" s="78" t="s">
        <v>1994</v>
      </c>
      <c r="AE143" s="78">
        <v>150</v>
      </c>
      <c r="AF143" s="78">
        <v>16316</v>
      </c>
      <c r="AG143" s="78">
        <v>303</v>
      </c>
      <c r="AH143" s="78">
        <v>2346</v>
      </c>
      <c r="AI143" s="78">
        <v>-25200</v>
      </c>
      <c r="AJ143" s="78" t="s">
        <v>2269</v>
      </c>
      <c r="AK143" s="78" t="s">
        <v>2490</v>
      </c>
      <c r="AL143" s="83" t="s">
        <v>2639</v>
      </c>
      <c r="AM143" s="78" t="s">
        <v>2714</v>
      </c>
      <c r="AN143" s="80">
        <v>40983.98584490741</v>
      </c>
      <c r="AO143" s="83" t="s">
        <v>2818</v>
      </c>
      <c r="AP143" s="78" t="b">
        <v>0</v>
      </c>
      <c r="AQ143" s="78" t="b">
        <v>0</v>
      </c>
      <c r="AR143" s="78" t="b">
        <v>0</v>
      </c>
      <c r="AS143" s="78" t="s">
        <v>1751</v>
      </c>
      <c r="AT143" s="78">
        <v>155</v>
      </c>
      <c r="AU143" s="83" t="s">
        <v>2950</v>
      </c>
      <c r="AV143" s="78" t="b">
        <v>1</v>
      </c>
      <c r="AW143" s="78" t="s">
        <v>3020</v>
      </c>
      <c r="AX143" s="83" t="s">
        <v>3161</v>
      </c>
      <c r="AY143" s="78" t="s">
        <v>65</v>
      </c>
      <c r="AZ143" s="78" t="str">
        <f>REPLACE(INDEX(GroupVertices[Group],MATCH(Vertices[[#This Row],[Vertex]],GroupVertices[Vertex],0)),1,1,"")</f>
        <v>10</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314</v>
      </c>
      <c r="B144" s="65"/>
      <c r="C144" s="65" t="s">
        <v>64</v>
      </c>
      <c r="D144" s="66">
        <v>162.28560094009333</v>
      </c>
      <c r="E144" s="68"/>
      <c r="F144" s="100" t="s">
        <v>976</v>
      </c>
      <c r="G144" s="65"/>
      <c r="H144" s="69" t="s">
        <v>314</v>
      </c>
      <c r="I144" s="70"/>
      <c r="J144" s="70"/>
      <c r="K144" s="69" t="s">
        <v>3456</v>
      </c>
      <c r="L144" s="73">
        <v>1</v>
      </c>
      <c r="M144" s="74">
        <v>5883.7431640625</v>
      </c>
      <c r="N144" s="74">
        <v>9292.6865234375</v>
      </c>
      <c r="O144" s="75"/>
      <c r="P144" s="76"/>
      <c r="Q144" s="76"/>
      <c r="R144" s="86"/>
      <c r="S144" s="48">
        <v>1</v>
      </c>
      <c r="T144" s="48">
        <v>1</v>
      </c>
      <c r="U144" s="49">
        <v>0</v>
      </c>
      <c r="V144" s="49">
        <v>0.066667</v>
      </c>
      <c r="W144" s="49">
        <v>0</v>
      </c>
      <c r="X144" s="49">
        <v>0.569619</v>
      </c>
      <c r="Y144" s="49">
        <v>0</v>
      </c>
      <c r="Z144" s="49">
        <v>1</v>
      </c>
      <c r="AA144" s="71">
        <v>144</v>
      </c>
      <c r="AB144" s="71"/>
      <c r="AC144" s="72"/>
      <c r="AD144" s="78" t="s">
        <v>1995</v>
      </c>
      <c r="AE144" s="78">
        <v>455</v>
      </c>
      <c r="AF144" s="78">
        <v>1067</v>
      </c>
      <c r="AG144" s="78">
        <v>2529</v>
      </c>
      <c r="AH144" s="78">
        <v>473</v>
      </c>
      <c r="AI144" s="78"/>
      <c r="AJ144" s="78" t="s">
        <v>2270</v>
      </c>
      <c r="AK144" s="78"/>
      <c r="AL144" s="83" t="s">
        <v>2640</v>
      </c>
      <c r="AM144" s="78"/>
      <c r="AN144" s="80">
        <v>40631.816296296296</v>
      </c>
      <c r="AO144" s="83" t="s">
        <v>2819</v>
      </c>
      <c r="AP144" s="78" t="b">
        <v>0</v>
      </c>
      <c r="AQ144" s="78" t="b">
        <v>0</v>
      </c>
      <c r="AR144" s="78" t="b">
        <v>0</v>
      </c>
      <c r="AS144" s="78"/>
      <c r="AT144" s="78">
        <v>78</v>
      </c>
      <c r="AU144" s="83" t="s">
        <v>2938</v>
      </c>
      <c r="AV144" s="78" t="b">
        <v>0</v>
      </c>
      <c r="AW144" s="78" t="s">
        <v>3020</v>
      </c>
      <c r="AX144" s="83" t="s">
        <v>3162</v>
      </c>
      <c r="AY144" s="78" t="s">
        <v>66</v>
      </c>
      <c r="AZ144" s="78" t="str">
        <f>REPLACE(INDEX(GroupVertices[Group],MATCH(Vertices[[#This Row],[Vertex]],GroupVertices[Vertex],0)),1,1,"")</f>
        <v>10</v>
      </c>
      <c r="BA144" s="48"/>
      <c r="BB144" s="48"/>
      <c r="BC144" s="48"/>
      <c r="BD144" s="48"/>
      <c r="BE144" s="48" t="s">
        <v>781</v>
      </c>
      <c r="BF144" s="48" t="s">
        <v>781</v>
      </c>
      <c r="BG144" s="116" t="s">
        <v>4286</v>
      </c>
      <c r="BH144" s="116" t="s">
        <v>4286</v>
      </c>
      <c r="BI144" s="116" t="s">
        <v>4414</v>
      </c>
      <c r="BJ144" s="116" t="s">
        <v>4414</v>
      </c>
      <c r="BK144" s="116">
        <v>0</v>
      </c>
      <c r="BL144" s="120">
        <v>0</v>
      </c>
      <c r="BM144" s="116">
        <v>0</v>
      </c>
      <c r="BN144" s="120">
        <v>0</v>
      </c>
      <c r="BO144" s="116">
        <v>0</v>
      </c>
      <c r="BP144" s="120">
        <v>0</v>
      </c>
      <c r="BQ144" s="116">
        <v>25</v>
      </c>
      <c r="BR144" s="120">
        <v>100</v>
      </c>
      <c r="BS144" s="116">
        <v>25</v>
      </c>
      <c r="BT144" s="2"/>
      <c r="BU144" s="3"/>
      <c r="BV144" s="3"/>
      <c r="BW144" s="3"/>
      <c r="BX144" s="3"/>
    </row>
    <row r="145" spans="1:76" ht="15">
      <c r="A145" s="64" t="s">
        <v>315</v>
      </c>
      <c r="B145" s="65"/>
      <c r="C145" s="65" t="s">
        <v>64</v>
      </c>
      <c r="D145" s="66">
        <v>162.12178859207353</v>
      </c>
      <c r="E145" s="68"/>
      <c r="F145" s="100" t="s">
        <v>977</v>
      </c>
      <c r="G145" s="65"/>
      <c r="H145" s="69" t="s">
        <v>315</v>
      </c>
      <c r="I145" s="70"/>
      <c r="J145" s="70"/>
      <c r="K145" s="69" t="s">
        <v>3457</v>
      </c>
      <c r="L145" s="73">
        <v>1</v>
      </c>
      <c r="M145" s="74">
        <v>2715.1279296875</v>
      </c>
      <c r="N145" s="74">
        <v>6607.57470703125</v>
      </c>
      <c r="O145" s="75"/>
      <c r="P145" s="76"/>
      <c r="Q145" s="76"/>
      <c r="R145" s="86"/>
      <c r="S145" s="48">
        <v>1</v>
      </c>
      <c r="T145" s="48">
        <v>1</v>
      </c>
      <c r="U145" s="49">
        <v>0</v>
      </c>
      <c r="V145" s="49">
        <v>0</v>
      </c>
      <c r="W145" s="49">
        <v>0</v>
      </c>
      <c r="X145" s="49">
        <v>0.999998</v>
      </c>
      <c r="Y145" s="49">
        <v>0</v>
      </c>
      <c r="Z145" s="49" t="s">
        <v>3703</v>
      </c>
      <c r="AA145" s="71">
        <v>145</v>
      </c>
      <c r="AB145" s="71"/>
      <c r="AC145" s="72"/>
      <c r="AD145" s="78" t="s">
        <v>1996</v>
      </c>
      <c r="AE145" s="78">
        <v>937</v>
      </c>
      <c r="AF145" s="78">
        <v>455</v>
      </c>
      <c r="AG145" s="78">
        <v>2852</v>
      </c>
      <c r="AH145" s="78">
        <v>387</v>
      </c>
      <c r="AI145" s="78"/>
      <c r="AJ145" s="78" t="s">
        <v>2271</v>
      </c>
      <c r="AK145" s="78" t="s">
        <v>2491</v>
      </c>
      <c r="AL145" s="83" t="s">
        <v>2641</v>
      </c>
      <c r="AM145" s="78"/>
      <c r="AN145" s="80">
        <v>39545.521944444445</v>
      </c>
      <c r="AO145" s="83" t="s">
        <v>2820</v>
      </c>
      <c r="AP145" s="78" t="b">
        <v>0</v>
      </c>
      <c r="AQ145" s="78" t="b">
        <v>0</v>
      </c>
      <c r="AR145" s="78" t="b">
        <v>1</v>
      </c>
      <c r="AS145" s="78"/>
      <c r="AT145" s="78">
        <v>55</v>
      </c>
      <c r="AU145" s="83" t="s">
        <v>2949</v>
      </c>
      <c r="AV145" s="78" t="b">
        <v>0</v>
      </c>
      <c r="AW145" s="78" t="s">
        <v>3020</v>
      </c>
      <c r="AX145" s="83" t="s">
        <v>3163</v>
      </c>
      <c r="AY145" s="78" t="s">
        <v>66</v>
      </c>
      <c r="AZ145" s="78" t="str">
        <f>REPLACE(INDEX(GroupVertices[Group],MATCH(Vertices[[#This Row],[Vertex]],GroupVertices[Vertex],0)),1,1,"")</f>
        <v>3</v>
      </c>
      <c r="BA145" s="48" t="s">
        <v>695</v>
      </c>
      <c r="BB145" s="48" t="s">
        <v>695</v>
      </c>
      <c r="BC145" s="48" t="s">
        <v>736</v>
      </c>
      <c r="BD145" s="48" t="s">
        <v>736</v>
      </c>
      <c r="BE145" s="48" t="s">
        <v>786</v>
      </c>
      <c r="BF145" s="48" t="s">
        <v>786</v>
      </c>
      <c r="BG145" s="116" t="s">
        <v>4287</v>
      </c>
      <c r="BH145" s="116" t="s">
        <v>4287</v>
      </c>
      <c r="BI145" s="116" t="s">
        <v>4415</v>
      </c>
      <c r="BJ145" s="116" t="s">
        <v>4415</v>
      </c>
      <c r="BK145" s="116">
        <v>3</v>
      </c>
      <c r="BL145" s="120">
        <v>15</v>
      </c>
      <c r="BM145" s="116">
        <v>0</v>
      </c>
      <c r="BN145" s="120">
        <v>0</v>
      </c>
      <c r="BO145" s="116">
        <v>0</v>
      </c>
      <c r="BP145" s="120">
        <v>0</v>
      </c>
      <c r="BQ145" s="116">
        <v>17</v>
      </c>
      <c r="BR145" s="120">
        <v>85</v>
      </c>
      <c r="BS145" s="116">
        <v>20</v>
      </c>
      <c r="BT145" s="2"/>
      <c r="BU145" s="3"/>
      <c r="BV145" s="3"/>
      <c r="BW145" s="3"/>
      <c r="BX145" s="3"/>
    </row>
    <row r="146" spans="1:76" ht="15">
      <c r="A146" s="64" t="s">
        <v>318</v>
      </c>
      <c r="B146" s="65"/>
      <c r="C146" s="65" t="s">
        <v>64</v>
      </c>
      <c r="D146" s="66">
        <v>162.09288053065828</v>
      </c>
      <c r="E146" s="68"/>
      <c r="F146" s="100" t="s">
        <v>979</v>
      </c>
      <c r="G146" s="65"/>
      <c r="H146" s="69" t="s">
        <v>318</v>
      </c>
      <c r="I146" s="70"/>
      <c r="J146" s="70"/>
      <c r="K146" s="69" t="s">
        <v>3458</v>
      </c>
      <c r="L146" s="73">
        <v>1</v>
      </c>
      <c r="M146" s="74">
        <v>5795.3916015625</v>
      </c>
      <c r="N146" s="74">
        <v>7728.638671875</v>
      </c>
      <c r="O146" s="75"/>
      <c r="P146" s="76"/>
      <c r="Q146" s="76"/>
      <c r="R146" s="86"/>
      <c r="S146" s="48">
        <v>0</v>
      </c>
      <c r="T146" s="48">
        <v>3</v>
      </c>
      <c r="U146" s="49">
        <v>0</v>
      </c>
      <c r="V146" s="49">
        <v>0.142857</v>
      </c>
      <c r="W146" s="49">
        <v>0</v>
      </c>
      <c r="X146" s="49">
        <v>0.774833</v>
      </c>
      <c r="Y146" s="49">
        <v>0.6666666666666666</v>
      </c>
      <c r="Z146" s="49">
        <v>0</v>
      </c>
      <c r="AA146" s="71">
        <v>146</v>
      </c>
      <c r="AB146" s="71"/>
      <c r="AC146" s="72"/>
      <c r="AD146" s="78" t="s">
        <v>1997</v>
      </c>
      <c r="AE146" s="78">
        <v>303</v>
      </c>
      <c r="AF146" s="78">
        <v>347</v>
      </c>
      <c r="AG146" s="78">
        <v>1343</v>
      </c>
      <c r="AH146" s="78">
        <v>624</v>
      </c>
      <c r="AI146" s="78"/>
      <c r="AJ146" s="78" t="s">
        <v>2272</v>
      </c>
      <c r="AK146" s="78" t="s">
        <v>2492</v>
      </c>
      <c r="AL146" s="83" t="s">
        <v>2642</v>
      </c>
      <c r="AM146" s="78"/>
      <c r="AN146" s="80">
        <v>40060.574155092596</v>
      </c>
      <c r="AO146" s="78"/>
      <c r="AP146" s="78" t="b">
        <v>0</v>
      </c>
      <c r="AQ146" s="78" t="b">
        <v>0</v>
      </c>
      <c r="AR146" s="78" t="b">
        <v>1</v>
      </c>
      <c r="AS146" s="78"/>
      <c r="AT146" s="78">
        <v>15</v>
      </c>
      <c r="AU146" s="83" t="s">
        <v>2951</v>
      </c>
      <c r="AV146" s="78" t="b">
        <v>0</v>
      </c>
      <c r="AW146" s="78" t="s">
        <v>3020</v>
      </c>
      <c r="AX146" s="83" t="s">
        <v>3164</v>
      </c>
      <c r="AY146" s="78" t="s">
        <v>66</v>
      </c>
      <c r="AZ146" s="78" t="str">
        <f>REPLACE(INDEX(GroupVertices[Group],MATCH(Vertices[[#This Row],[Vertex]],GroupVertices[Vertex],0)),1,1,"")</f>
        <v>15</v>
      </c>
      <c r="BA146" s="48"/>
      <c r="BB146" s="48"/>
      <c r="BC146" s="48"/>
      <c r="BD146" s="48"/>
      <c r="BE146" s="48" t="s">
        <v>779</v>
      </c>
      <c r="BF146" s="48" t="s">
        <v>779</v>
      </c>
      <c r="BG146" s="116" t="s">
        <v>4285</v>
      </c>
      <c r="BH146" s="116" t="s">
        <v>4285</v>
      </c>
      <c r="BI146" s="116" t="s">
        <v>4413</v>
      </c>
      <c r="BJ146" s="116" t="s">
        <v>4413</v>
      </c>
      <c r="BK146" s="116">
        <v>2</v>
      </c>
      <c r="BL146" s="120">
        <v>9.523809523809524</v>
      </c>
      <c r="BM146" s="116">
        <v>0</v>
      </c>
      <c r="BN146" s="120">
        <v>0</v>
      </c>
      <c r="BO146" s="116">
        <v>0</v>
      </c>
      <c r="BP146" s="120">
        <v>0</v>
      </c>
      <c r="BQ146" s="116">
        <v>19</v>
      </c>
      <c r="BR146" s="120">
        <v>90.47619047619048</v>
      </c>
      <c r="BS146" s="116">
        <v>21</v>
      </c>
      <c r="BT146" s="2"/>
      <c r="BU146" s="3"/>
      <c r="BV146" s="3"/>
      <c r="BW146" s="3"/>
      <c r="BX146" s="3"/>
    </row>
    <row r="147" spans="1:76" ht="15">
      <c r="A147" s="64" t="s">
        <v>319</v>
      </c>
      <c r="B147" s="65"/>
      <c r="C147" s="65" t="s">
        <v>64</v>
      </c>
      <c r="D147" s="66">
        <v>162.40230385469565</v>
      </c>
      <c r="E147" s="68"/>
      <c r="F147" s="100" t="s">
        <v>980</v>
      </c>
      <c r="G147" s="65"/>
      <c r="H147" s="69" t="s">
        <v>319</v>
      </c>
      <c r="I147" s="70"/>
      <c r="J147" s="70"/>
      <c r="K147" s="69" t="s">
        <v>3459</v>
      </c>
      <c r="L147" s="73">
        <v>1</v>
      </c>
      <c r="M147" s="74">
        <v>7984.560546875</v>
      </c>
      <c r="N147" s="74">
        <v>6390.12353515625</v>
      </c>
      <c r="O147" s="75"/>
      <c r="P147" s="76"/>
      <c r="Q147" s="76"/>
      <c r="R147" s="86"/>
      <c r="S147" s="48">
        <v>0</v>
      </c>
      <c r="T147" s="48">
        <v>1</v>
      </c>
      <c r="U147" s="49">
        <v>0</v>
      </c>
      <c r="V147" s="49">
        <v>0.111111</v>
      </c>
      <c r="W147" s="49">
        <v>0</v>
      </c>
      <c r="X147" s="49">
        <v>0.585365</v>
      </c>
      <c r="Y147" s="49">
        <v>0</v>
      </c>
      <c r="Z147" s="49">
        <v>0</v>
      </c>
      <c r="AA147" s="71">
        <v>147</v>
      </c>
      <c r="AB147" s="71"/>
      <c r="AC147" s="72"/>
      <c r="AD147" s="78" t="s">
        <v>1998</v>
      </c>
      <c r="AE147" s="78">
        <v>780</v>
      </c>
      <c r="AF147" s="78">
        <v>1503</v>
      </c>
      <c r="AG147" s="78">
        <v>16708</v>
      </c>
      <c r="AH147" s="78">
        <v>7407</v>
      </c>
      <c r="AI147" s="78"/>
      <c r="AJ147" s="78" t="s">
        <v>2273</v>
      </c>
      <c r="AK147" s="78" t="s">
        <v>1818</v>
      </c>
      <c r="AL147" s="78"/>
      <c r="AM147" s="78"/>
      <c r="AN147" s="80">
        <v>39616.161458333336</v>
      </c>
      <c r="AO147" s="83" t="s">
        <v>2821</v>
      </c>
      <c r="AP147" s="78" t="b">
        <v>0</v>
      </c>
      <c r="AQ147" s="78" t="b">
        <v>0</v>
      </c>
      <c r="AR147" s="78" t="b">
        <v>0</v>
      </c>
      <c r="AS147" s="78"/>
      <c r="AT147" s="78">
        <v>96</v>
      </c>
      <c r="AU147" s="83" t="s">
        <v>2949</v>
      </c>
      <c r="AV147" s="78" t="b">
        <v>0</v>
      </c>
      <c r="AW147" s="78" t="s">
        <v>3020</v>
      </c>
      <c r="AX147" s="83" t="s">
        <v>3165</v>
      </c>
      <c r="AY147" s="78" t="s">
        <v>66</v>
      </c>
      <c r="AZ147" s="78" t="str">
        <f>REPLACE(INDEX(GroupVertices[Group],MATCH(Vertices[[#This Row],[Vertex]],GroupVertices[Vertex],0)),1,1,"")</f>
        <v>14</v>
      </c>
      <c r="BA147" s="48"/>
      <c r="BB147" s="48"/>
      <c r="BC147" s="48"/>
      <c r="BD147" s="48"/>
      <c r="BE147" s="48" t="s">
        <v>787</v>
      </c>
      <c r="BF147" s="48" t="s">
        <v>787</v>
      </c>
      <c r="BG147" s="116" t="s">
        <v>4288</v>
      </c>
      <c r="BH147" s="116" t="s">
        <v>4288</v>
      </c>
      <c r="BI147" s="116" t="s">
        <v>4416</v>
      </c>
      <c r="BJ147" s="116" t="s">
        <v>4416</v>
      </c>
      <c r="BK147" s="116">
        <v>0</v>
      </c>
      <c r="BL147" s="120">
        <v>0</v>
      </c>
      <c r="BM147" s="116">
        <v>0</v>
      </c>
      <c r="BN147" s="120">
        <v>0</v>
      </c>
      <c r="BO147" s="116">
        <v>0</v>
      </c>
      <c r="BP147" s="120">
        <v>0</v>
      </c>
      <c r="BQ147" s="116">
        <v>21</v>
      </c>
      <c r="BR147" s="120">
        <v>100</v>
      </c>
      <c r="BS147" s="116">
        <v>21</v>
      </c>
      <c r="BT147" s="2"/>
      <c r="BU147" s="3"/>
      <c r="BV147" s="3"/>
      <c r="BW147" s="3"/>
      <c r="BX147" s="3"/>
    </row>
    <row r="148" spans="1:76" ht="15">
      <c r="A148" s="64" t="s">
        <v>329</v>
      </c>
      <c r="B148" s="65"/>
      <c r="C148" s="65" t="s">
        <v>64</v>
      </c>
      <c r="D148" s="66">
        <v>162.95236002329153</v>
      </c>
      <c r="E148" s="68"/>
      <c r="F148" s="100" t="s">
        <v>990</v>
      </c>
      <c r="G148" s="65"/>
      <c r="H148" s="69" t="s">
        <v>329</v>
      </c>
      <c r="I148" s="70"/>
      <c r="J148" s="70"/>
      <c r="K148" s="69" t="s">
        <v>3460</v>
      </c>
      <c r="L148" s="73">
        <v>206.5087358684481</v>
      </c>
      <c r="M148" s="74">
        <v>8304.32421875</v>
      </c>
      <c r="N148" s="74">
        <v>6949.0107421875</v>
      </c>
      <c r="O148" s="75"/>
      <c r="P148" s="76"/>
      <c r="Q148" s="76"/>
      <c r="R148" s="86"/>
      <c r="S148" s="48">
        <v>6</v>
      </c>
      <c r="T148" s="48">
        <v>1</v>
      </c>
      <c r="U148" s="49">
        <v>20</v>
      </c>
      <c r="V148" s="49">
        <v>0.2</v>
      </c>
      <c r="W148" s="49">
        <v>0</v>
      </c>
      <c r="X148" s="49">
        <v>3.073164</v>
      </c>
      <c r="Y148" s="49">
        <v>0</v>
      </c>
      <c r="Z148" s="49">
        <v>0</v>
      </c>
      <c r="AA148" s="71">
        <v>148</v>
      </c>
      <c r="AB148" s="71"/>
      <c r="AC148" s="72"/>
      <c r="AD148" s="78" t="s">
        <v>1999</v>
      </c>
      <c r="AE148" s="78">
        <v>571</v>
      </c>
      <c r="AF148" s="78">
        <v>3558</v>
      </c>
      <c r="AG148" s="78">
        <v>3098</v>
      </c>
      <c r="AH148" s="78">
        <v>1172</v>
      </c>
      <c r="AI148" s="78"/>
      <c r="AJ148" s="78" t="s">
        <v>2274</v>
      </c>
      <c r="AK148" s="78" t="s">
        <v>1818</v>
      </c>
      <c r="AL148" s="83" t="s">
        <v>2643</v>
      </c>
      <c r="AM148" s="78"/>
      <c r="AN148" s="80">
        <v>41899.96635416667</v>
      </c>
      <c r="AO148" s="83" t="s">
        <v>2822</v>
      </c>
      <c r="AP148" s="78" t="b">
        <v>0</v>
      </c>
      <c r="AQ148" s="78" t="b">
        <v>0</v>
      </c>
      <c r="AR148" s="78" t="b">
        <v>1</v>
      </c>
      <c r="AS148" s="78"/>
      <c r="AT148" s="78">
        <v>79</v>
      </c>
      <c r="AU148" s="83" t="s">
        <v>2938</v>
      </c>
      <c r="AV148" s="78" t="b">
        <v>0</v>
      </c>
      <c r="AW148" s="78" t="s">
        <v>3020</v>
      </c>
      <c r="AX148" s="83" t="s">
        <v>3166</v>
      </c>
      <c r="AY148" s="78" t="s">
        <v>66</v>
      </c>
      <c r="AZ148" s="78" t="str">
        <f>REPLACE(INDEX(GroupVertices[Group],MATCH(Vertices[[#This Row],[Vertex]],GroupVertices[Vertex],0)),1,1,"")</f>
        <v>14</v>
      </c>
      <c r="BA148" s="48" t="s">
        <v>697</v>
      </c>
      <c r="BB148" s="48" t="s">
        <v>697</v>
      </c>
      <c r="BC148" s="48" t="s">
        <v>738</v>
      </c>
      <c r="BD148" s="48" t="s">
        <v>738</v>
      </c>
      <c r="BE148" s="48" t="s">
        <v>789</v>
      </c>
      <c r="BF148" s="48" t="s">
        <v>789</v>
      </c>
      <c r="BG148" s="116" t="s">
        <v>3923</v>
      </c>
      <c r="BH148" s="116" t="s">
        <v>3923</v>
      </c>
      <c r="BI148" s="116" t="s">
        <v>4068</v>
      </c>
      <c r="BJ148" s="116" t="s">
        <v>4068</v>
      </c>
      <c r="BK148" s="116">
        <v>0</v>
      </c>
      <c r="BL148" s="120">
        <v>0</v>
      </c>
      <c r="BM148" s="116">
        <v>0</v>
      </c>
      <c r="BN148" s="120">
        <v>0</v>
      </c>
      <c r="BO148" s="116">
        <v>0</v>
      </c>
      <c r="BP148" s="120">
        <v>0</v>
      </c>
      <c r="BQ148" s="116">
        <v>25</v>
      </c>
      <c r="BR148" s="120">
        <v>100</v>
      </c>
      <c r="BS148" s="116">
        <v>25</v>
      </c>
      <c r="BT148" s="2"/>
      <c r="BU148" s="3"/>
      <c r="BV148" s="3"/>
      <c r="BW148" s="3"/>
      <c r="BX148" s="3"/>
    </row>
    <row r="149" spans="1:76" ht="15">
      <c r="A149" s="64" t="s">
        <v>320</v>
      </c>
      <c r="B149" s="65"/>
      <c r="C149" s="65" t="s">
        <v>64</v>
      </c>
      <c r="D149" s="66">
        <v>162.63731568731228</v>
      </c>
      <c r="E149" s="68"/>
      <c r="F149" s="100" t="s">
        <v>981</v>
      </c>
      <c r="G149" s="65"/>
      <c r="H149" s="69" t="s">
        <v>320</v>
      </c>
      <c r="I149" s="70"/>
      <c r="J149" s="70"/>
      <c r="K149" s="69" t="s">
        <v>3461</v>
      </c>
      <c r="L149" s="73">
        <v>1</v>
      </c>
      <c r="M149" s="74">
        <v>4601.056640625</v>
      </c>
      <c r="N149" s="74">
        <v>3789.77001953125</v>
      </c>
      <c r="O149" s="75"/>
      <c r="P149" s="76"/>
      <c r="Q149" s="76"/>
      <c r="R149" s="86"/>
      <c r="S149" s="48">
        <v>0</v>
      </c>
      <c r="T149" s="48">
        <v>1</v>
      </c>
      <c r="U149" s="49">
        <v>0</v>
      </c>
      <c r="V149" s="49">
        <v>0.058824</v>
      </c>
      <c r="W149" s="49">
        <v>0</v>
      </c>
      <c r="X149" s="49">
        <v>0.566571</v>
      </c>
      <c r="Y149" s="49">
        <v>0</v>
      </c>
      <c r="Z149" s="49">
        <v>0</v>
      </c>
      <c r="AA149" s="71">
        <v>149</v>
      </c>
      <c r="AB149" s="71"/>
      <c r="AC149" s="72"/>
      <c r="AD149" s="78" t="s">
        <v>320</v>
      </c>
      <c r="AE149" s="78">
        <v>796</v>
      </c>
      <c r="AF149" s="78">
        <v>2381</v>
      </c>
      <c r="AG149" s="78">
        <v>11774</v>
      </c>
      <c r="AH149" s="78">
        <v>597</v>
      </c>
      <c r="AI149" s="78"/>
      <c r="AJ149" s="78" t="s">
        <v>2275</v>
      </c>
      <c r="AK149" s="78" t="s">
        <v>2493</v>
      </c>
      <c r="AL149" s="83" t="s">
        <v>2644</v>
      </c>
      <c r="AM149" s="78"/>
      <c r="AN149" s="80">
        <v>39715.620092592595</v>
      </c>
      <c r="AO149" s="83" t="s">
        <v>2823</v>
      </c>
      <c r="AP149" s="78" t="b">
        <v>0</v>
      </c>
      <c r="AQ149" s="78" t="b">
        <v>0</v>
      </c>
      <c r="AR149" s="78" t="b">
        <v>1</v>
      </c>
      <c r="AS149" s="78"/>
      <c r="AT149" s="78">
        <v>217</v>
      </c>
      <c r="AU149" s="83" t="s">
        <v>2938</v>
      </c>
      <c r="AV149" s="78" t="b">
        <v>0</v>
      </c>
      <c r="AW149" s="78" t="s">
        <v>3020</v>
      </c>
      <c r="AX149" s="83" t="s">
        <v>3167</v>
      </c>
      <c r="AY149" s="78" t="s">
        <v>66</v>
      </c>
      <c r="AZ149" s="78" t="str">
        <f>REPLACE(INDEX(GroupVertices[Group],MATCH(Vertices[[#This Row],[Vertex]],GroupVertices[Vertex],0)),1,1,"")</f>
        <v>8</v>
      </c>
      <c r="BA149" s="48" t="s">
        <v>696</v>
      </c>
      <c r="BB149" s="48" t="s">
        <v>696</v>
      </c>
      <c r="BC149" s="48" t="s">
        <v>737</v>
      </c>
      <c r="BD149" s="48" t="s">
        <v>737</v>
      </c>
      <c r="BE149" s="48" t="s">
        <v>788</v>
      </c>
      <c r="BF149" s="48" t="s">
        <v>788</v>
      </c>
      <c r="BG149" s="116" t="s">
        <v>4289</v>
      </c>
      <c r="BH149" s="116" t="s">
        <v>4289</v>
      </c>
      <c r="BI149" s="116" t="s">
        <v>4417</v>
      </c>
      <c r="BJ149" s="116" t="s">
        <v>4417</v>
      </c>
      <c r="BK149" s="116">
        <v>0</v>
      </c>
      <c r="BL149" s="120">
        <v>0</v>
      </c>
      <c r="BM149" s="116">
        <v>0</v>
      </c>
      <c r="BN149" s="120">
        <v>0</v>
      </c>
      <c r="BO149" s="116">
        <v>0</v>
      </c>
      <c r="BP149" s="120">
        <v>0</v>
      </c>
      <c r="BQ149" s="116">
        <v>17</v>
      </c>
      <c r="BR149" s="120">
        <v>100</v>
      </c>
      <c r="BS149" s="116">
        <v>17</v>
      </c>
      <c r="BT149" s="2"/>
      <c r="BU149" s="3"/>
      <c r="BV149" s="3"/>
      <c r="BW149" s="3"/>
      <c r="BX149" s="3"/>
    </row>
    <row r="150" spans="1:76" ht="15">
      <c r="A150" s="64" t="s">
        <v>350</v>
      </c>
      <c r="B150" s="65"/>
      <c r="C150" s="65" t="s">
        <v>64</v>
      </c>
      <c r="D150" s="66">
        <v>162.02489305288535</v>
      </c>
      <c r="E150" s="68"/>
      <c r="F150" s="100" t="s">
        <v>1010</v>
      </c>
      <c r="G150" s="65"/>
      <c r="H150" s="69" t="s">
        <v>350</v>
      </c>
      <c r="I150" s="70"/>
      <c r="J150" s="70"/>
      <c r="K150" s="69" t="s">
        <v>3462</v>
      </c>
      <c r="L150" s="73">
        <v>740.8314491264132</v>
      </c>
      <c r="M150" s="74">
        <v>5084.9345703125</v>
      </c>
      <c r="N150" s="74">
        <v>4199.275390625</v>
      </c>
      <c r="O150" s="75"/>
      <c r="P150" s="76"/>
      <c r="Q150" s="76"/>
      <c r="R150" s="86"/>
      <c r="S150" s="48">
        <v>10</v>
      </c>
      <c r="T150" s="48">
        <v>1</v>
      </c>
      <c r="U150" s="49">
        <v>72</v>
      </c>
      <c r="V150" s="49">
        <v>0.111111</v>
      </c>
      <c r="W150" s="49">
        <v>0</v>
      </c>
      <c r="X150" s="49">
        <v>4.90084</v>
      </c>
      <c r="Y150" s="49">
        <v>0</v>
      </c>
      <c r="Z150" s="49">
        <v>0</v>
      </c>
      <c r="AA150" s="71">
        <v>150</v>
      </c>
      <c r="AB150" s="71"/>
      <c r="AC150" s="72"/>
      <c r="AD150" s="78" t="s">
        <v>2000</v>
      </c>
      <c r="AE150" s="78">
        <v>0</v>
      </c>
      <c r="AF150" s="78">
        <v>93</v>
      </c>
      <c r="AG150" s="78">
        <v>32</v>
      </c>
      <c r="AH150" s="78">
        <v>0</v>
      </c>
      <c r="AI150" s="78"/>
      <c r="AJ150" s="78" t="s">
        <v>2276</v>
      </c>
      <c r="AK150" s="78"/>
      <c r="AL150" s="83" t="s">
        <v>2645</v>
      </c>
      <c r="AM150" s="78"/>
      <c r="AN150" s="80">
        <v>42451.68425925926</v>
      </c>
      <c r="AO150" s="78"/>
      <c r="AP150" s="78" t="b">
        <v>1</v>
      </c>
      <c r="AQ150" s="78" t="b">
        <v>0</v>
      </c>
      <c r="AR150" s="78" t="b">
        <v>0</v>
      </c>
      <c r="AS150" s="78"/>
      <c r="AT150" s="78">
        <v>5</v>
      </c>
      <c r="AU150" s="78"/>
      <c r="AV150" s="78" t="b">
        <v>0</v>
      </c>
      <c r="AW150" s="78" t="s">
        <v>3020</v>
      </c>
      <c r="AX150" s="83" t="s">
        <v>3168</v>
      </c>
      <c r="AY150" s="78" t="s">
        <v>66</v>
      </c>
      <c r="AZ150" s="78" t="str">
        <f>REPLACE(INDEX(GroupVertices[Group],MATCH(Vertices[[#This Row],[Vertex]],GroupVertices[Vertex],0)),1,1,"")</f>
        <v>8</v>
      </c>
      <c r="BA150" s="48" t="s">
        <v>696</v>
      </c>
      <c r="BB150" s="48" t="s">
        <v>696</v>
      </c>
      <c r="BC150" s="48" t="s">
        <v>737</v>
      </c>
      <c r="BD150" s="48" t="s">
        <v>737</v>
      </c>
      <c r="BE150" s="48" t="s">
        <v>794</v>
      </c>
      <c r="BF150" s="48" t="s">
        <v>794</v>
      </c>
      <c r="BG150" s="116" t="s">
        <v>4290</v>
      </c>
      <c r="BH150" s="116" t="s">
        <v>4290</v>
      </c>
      <c r="BI150" s="116" t="s">
        <v>4418</v>
      </c>
      <c r="BJ150" s="116" t="s">
        <v>4418</v>
      </c>
      <c r="BK150" s="116">
        <v>0</v>
      </c>
      <c r="BL150" s="120">
        <v>0</v>
      </c>
      <c r="BM150" s="116">
        <v>0</v>
      </c>
      <c r="BN150" s="120">
        <v>0</v>
      </c>
      <c r="BO150" s="116">
        <v>0</v>
      </c>
      <c r="BP150" s="120">
        <v>0</v>
      </c>
      <c r="BQ150" s="116">
        <v>17</v>
      </c>
      <c r="BR150" s="120">
        <v>100</v>
      </c>
      <c r="BS150" s="116">
        <v>17</v>
      </c>
      <c r="BT150" s="2"/>
      <c r="BU150" s="3"/>
      <c r="BV150" s="3"/>
      <c r="BW150" s="3"/>
      <c r="BX150" s="3"/>
    </row>
    <row r="151" spans="1:76" ht="15">
      <c r="A151" s="64" t="s">
        <v>321</v>
      </c>
      <c r="B151" s="65"/>
      <c r="C151" s="65" t="s">
        <v>64</v>
      </c>
      <c r="D151" s="66">
        <v>162.5382788102415</v>
      </c>
      <c r="E151" s="68"/>
      <c r="F151" s="100" t="s">
        <v>982</v>
      </c>
      <c r="G151" s="65"/>
      <c r="H151" s="69" t="s">
        <v>321</v>
      </c>
      <c r="I151" s="70"/>
      <c r="J151" s="70"/>
      <c r="K151" s="69" t="s">
        <v>3463</v>
      </c>
      <c r="L151" s="73">
        <v>1</v>
      </c>
      <c r="M151" s="74">
        <v>5478.52978515625</v>
      </c>
      <c r="N151" s="74">
        <v>4963.474609375</v>
      </c>
      <c r="O151" s="75"/>
      <c r="P151" s="76"/>
      <c r="Q151" s="76"/>
      <c r="R151" s="86"/>
      <c r="S151" s="48">
        <v>0</v>
      </c>
      <c r="T151" s="48">
        <v>1</v>
      </c>
      <c r="U151" s="49">
        <v>0</v>
      </c>
      <c r="V151" s="49">
        <v>0.058824</v>
      </c>
      <c r="W151" s="49">
        <v>0</v>
      </c>
      <c r="X151" s="49">
        <v>0.566571</v>
      </c>
      <c r="Y151" s="49">
        <v>0</v>
      </c>
      <c r="Z151" s="49">
        <v>0</v>
      </c>
      <c r="AA151" s="71">
        <v>151</v>
      </c>
      <c r="AB151" s="71"/>
      <c r="AC151" s="72"/>
      <c r="AD151" s="78" t="s">
        <v>2001</v>
      </c>
      <c r="AE151" s="78">
        <v>760</v>
      </c>
      <c r="AF151" s="78">
        <v>2011</v>
      </c>
      <c r="AG151" s="78">
        <v>16293</v>
      </c>
      <c r="AH151" s="78">
        <v>10610</v>
      </c>
      <c r="AI151" s="78"/>
      <c r="AJ151" s="78" t="s">
        <v>2277</v>
      </c>
      <c r="AK151" s="78" t="s">
        <v>2432</v>
      </c>
      <c r="AL151" s="83" t="s">
        <v>2646</v>
      </c>
      <c r="AM151" s="78"/>
      <c r="AN151" s="80">
        <v>39974.44721064815</v>
      </c>
      <c r="AO151" s="83" t="s">
        <v>2824</v>
      </c>
      <c r="AP151" s="78" t="b">
        <v>0</v>
      </c>
      <c r="AQ151" s="78" t="b">
        <v>0</v>
      </c>
      <c r="AR151" s="78" t="b">
        <v>0</v>
      </c>
      <c r="AS151" s="78"/>
      <c r="AT151" s="78">
        <v>93</v>
      </c>
      <c r="AU151" s="83" t="s">
        <v>2939</v>
      </c>
      <c r="AV151" s="78" t="b">
        <v>0</v>
      </c>
      <c r="AW151" s="78" t="s">
        <v>3020</v>
      </c>
      <c r="AX151" s="83" t="s">
        <v>3169</v>
      </c>
      <c r="AY151" s="78" t="s">
        <v>66</v>
      </c>
      <c r="AZ151" s="78" t="str">
        <f>REPLACE(INDEX(GroupVertices[Group],MATCH(Vertices[[#This Row],[Vertex]],GroupVertices[Vertex],0)),1,1,"")</f>
        <v>8</v>
      </c>
      <c r="BA151" s="48" t="s">
        <v>696</v>
      </c>
      <c r="BB151" s="48" t="s">
        <v>696</v>
      </c>
      <c r="BC151" s="48" t="s">
        <v>737</v>
      </c>
      <c r="BD151" s="48" t="s">
        <v>737</v>
      </c>
      <c r="BE151" s="48" t="s">
        <v>788</v>
      </c>
      <c r="BF151" s="48" t="s">
        <v>788</v>
      </c>
      <c r="BG151" s="116" t="s">
        <v>4289</v>
      </c>
      <c r="BH151" s="116" t="s">
        <v>4289</v>
      </c>
      <c r="BI151" s="116" t="s">
        <v>4417</v>
      </c>
      <c r="BJ151" s="116" t="s">
        <v>4417</v>
      </c>
      <c r="BK151" s="116">
        <v>0</v>
      </c>
      <c r="BL151" s="120">
        <v>0</v>
      </c>
      <c r="BM151" s="116">
        <v>0</v>
      </c>
      <c r="BN151" s="120">
        <v>0</v>
      </c>
      <c r="BO151" s="116">
        <v>0</v>
      </c>
      <c r="BP151" s="120">
        <v>0</v>
      </c>
      <c r="BQ151" s="116">
        <v>17</v>
      </c>
      <c r="BR151" s="120">
        <v>100</v>
      </c>
      <c r="BS151" s="116">
        <v>17</v>
      </c>
      <c r="BT151" s="2"/>
      <c r="BU151" s="3"/>
      <c r="BV151" s="3"/>
      <c r="BW151" s="3"/>
      <c r="BX151" s="3"/>
    </row>
    <row r="152" spans="1:76" ht="15">
      <c r="A152" s="64" t="s">
        <v>322</v>
      </c>
      <c r="B152" s="65"/>
      <c r="C152" s="65" t="s">
        <v>64</v>
      </c>
      <c r="D152" s="66">
        <v>162.02409005117937</v>
      </c>
      <c r="E152" s="68"/>
      <c r="F152" s="100" t="s">
        <v>983</v>
      </c>
      <c r="G152" s="65"/>
      <c r="H152" s="69" t="s">
        <v>322</v>
      </c>
      <c r="I152" s="70"/>
      <c r="J152" s="70"/>
      <c r="K152" s="69" t="s">
        <v>3464</v>
      </c>
      <c r="L152" s="73">
        <v>1</v>
      </c>
      <c r="M152" s="74">
        <v>5600.4794921875</v>
      </c>
      <c r="N152" s="74">
        <v>4204.4287109375</v>
      </c>
      <c r="O152" s="75"/>
      <c r="P152" s="76"/>
      <c r="Q152" s="76"/>
      <c r="R152" s="86"/>
      <c r="S152" s="48">
        <v>0</v>
      </c>
      <c r="T152" s="48">
        <v>1</v>
      </c>
      <c r="U152" s="49">
        <v>0</v>
      </c>
      <c r="V152" s="49">
        <v>0.058824</v>
      </c>
      <c r="W152" s="49">
        <v>0</v>
      </c>
      <c r="X152" s="49">
        <v>0.566571</v>
      </c>
      <c r="Y152" s="49">
        <v>0</v>
      </c>
      <c r="Z152" s="49">
        <v>0</v>
      </c>
      <c r="AA152" s="71">
        <v>152</v>
      </c>
      <c r="AB152" s="71"/>
      <c r="AC152" s="72"/>
      <c r="AD152" s="78" t="s">
        <v>2002</v>
      </c>
      <c r="AE152" s="78">
        <v>356</v>
      </c>
      <c r="AF152" s="78">
        <v>90</v>
      </c>
      <c r="AG152" s="78">
        <v>416</v>
      </c>
      <c r="AH152" s="78">
        <v>1092</v>
      </c>
      <c r="AI152" s="78"/>
      <c r="AJ152" s="78" t="s">
        <v>2278</v>
      </c>
      <c r="AK152" s="78"/>
      <c r="AL152" s="83" t="s">
        <v>2647</v>
      </c>
      <c r="AM152" s="78"/>
      <c r="AN152" s="80">
        <v>40016.26861111111</v>
      </c>
      <c r="AO152" s="78"/>
      <c r="AP152" s="78" t="b">
        <v>1</v>
      </c>
      <c r="AQ152" s="78" t="b">
        <v>0</v>
      </c>
      <c r="AR152" s="78" t="b">
        <v>1</v>
      </c>
      <c r="AS152" s="78"/>
      <c r="AT152" s="78">
        <v>3</v>
      </c>
      <c r="AU152" s="83" t="s">
        <v>2938</v>
      </c>
      <c r="AV152" s="78" t="b">
        <v>0</v>
      </c>
      <c r="AW152" s="78" t="s">
        <v>3020</v>
      </c>
      <c r="AX152" s="83" t="s">
        <v>3170</v>
      </c>
      <c r="AY152" s="78" t="s">
        <v>66</v>
      </c>
      <c r="AZ152" s="78" t="str">
        <f>REPLACE(INDEX(GroupVertices[Group],MATCH(Vertices[[#This Row],[Vertex]],GroupVertices[Vertex],0)),1,1,"")</f>
        <v>8</v>
      </c>
      <c r="BA152" s="48" t="s">
        <v>696</v>
      </c>
      <c r="BB152" s="48" t="s">
        <v>696</v>
      </c>
      <c r="BC152" s="48" t="s">
        <v>737</v>
      </c>
      <c r="BD152" s="48" t="s">
        <v>737</v>
      </c>
      <c r="BE152" s="48" t="s">
        <v>788</v>
      </c>
      <c r="BF152" s="48" t="s">
        <v>788</v>
      </c>
      <c r="BG152" s="116" t="s">
        <v>4289</v>
      </c>
      <c r="BH152" s="116" t="s">
        <v>4289</v>
      </c>
      <c r="BI152" s="116" t="s">
        <v>4417</v>
      </c>
      <c r="BJ152" s="116" t="s">
        <v>4417</v>
      </c>
      <c r="BK152" s="116">
        <v>0</v>
      </c>
      <c r="BL152" s="120">
        <v>0</v>
      </c>
      <c r="BM152" s="116">
        <v>0</v>
      </c>
      <c r="BN152" s="120">
        <v>0</v>
      </c>
      <c r="BO152" s="116">
        <v>0</v>
      </c>
      <c r="BP152" s="120">
        <v>0</v>
      </c>
      <c r="BQ152" s="116">
        <v>17</v>
      </c>
      <c r="BR152" s="120">
        <v>100</v>
      </c>
      <c r="BS152" s="116">
        <v>17</v>
      </c>
      <c r="BT152" s="2"/>
      <c r="BU152" s="3"/>
      <c r="BV152" s="3"/>
      <c r="BW152" s="3"/>
      <c r="BX152" s="3"/>
    </row>
    <row r="153" spans="1:76" ht="15">
      <c r="A153" s="64" t="s">
        <v>323</v>
      </c>
      <c r="B153" s="65"/>
      <c r="C153" s="65" t="s">
        <v>64</v>
      </c>
      <c r="D153" s="66">
        <v>162.07655282930335</v>
      </c>
      <c r="E153" s="68"/>
      <c r="F153" s="100" t="s">
        <v>984</v>
      </c>
      <c r="G153" s="65"/>
      <c r="H153" s="69" t="s">
        <v>323</v>
      </c>
      <c r="I153" s="70"/>
      <c r="J153" s="70"/>
      <c r="K153" s="69" t="s">
        <v>3465</v>
      </c>
      <c r="L153" s="73">
        <v>1</v>
      </c>
      <c r="M153" s="74">
        <v>4829.20556640625</v>
      </c>
      <c r="N153" s="74">
        <v>3172.949462890625</v>
      </c>
      <c r="O153" s="75"/>
      <c r="P153" s="76"/>
      <c r="Q153" s="76"/>
      <c r="R153" s="86"/>
      <c r="S153" s="48">
        <v>0</v>
      </c>
      <c r="T153" s="48">
        <v>1</v>
      </c>
      <c r="U153" s="49">
        <v>0</v>
      </c>
      <c r="V153" s="49">
        <v>0.058824</v>
      </c>
      <c r="W153" s="49">
        <v>0</v>
      </c>
      <c r="X153" s="49">
        <v>0.566571</v>
      </c>
      <c r="Y153" s="49">
        <v>0</v>
      </c>
      <c r="Z153" s="49">
        <v>0</v>
      </c>
      <c r="AA153" s="71">
        <v>153</v>
      </c>
      <c r="AB153" s="71"/>
      <c r="AC153" s="72"/>
      <c r="AD153" s="78" t="s">
        <v>2003</v>
      </c>
      <c r="AE153" s="78">
        <v>206</v>
      </c>
      <c r="AF153" s="78">
        <v>286</v>
      </c>
      <c r="AG153" s="78">
        <v>1493</v>
      </c>
      <c r="AH153" s="78">
        <v>647</v>
      </c>
      <c r="AI153" s="78"/>
      <c r="AJ153" s="78" t="s">
        <v>2279</v>
      </c>
      <c r="AK153" s="78" t="s">
        <v>2494</v>
      </c>
      <c r="AL153" s="83" t="s">
        <v>2648</v>
      </c>
      <c r="AM153" s="78"/>
      <c r="AN153" s="80">
        <v>41798.655381944445</v>
      </c>
      <c r="AO153" s="83" t="s">
        <v>2825</v>
      </c>
      <c r="AP153" s="78" t="b">
        <v>1</v>
      </c>
      <c r="AQ153" s="78" t="b">
        <v>0</v>
      </c>
      <c r="AR153" s="78" t="b">
        <v>0</v>
      </c>
      <c r="AS153" s="78"/>
      <c r="AT153" s="78">
        <v>42</v>
      </c>
      <c r="AU153" s="83" t="s">
        <v>2938</v>
      </c>
      <c r="AV153" s="78" t="b">
        <v>0</v>
      </c>
      <c r="AW153" s="78" t="s">
        <v>3020</v>
      </c>
      <c r="AX153" s="83" t="s">
        <v>3171</v>
      </c>
      <c r="AY153" s="78" t="s">
        <v>66</v>
      </c>
      <c r="AZ153" s="78" t="str">
        <f>REPLACE(INDEX(GroupVertices[Group],MATCH(Vertices[[#This Row],[Vertex]],GroupVertices[Vertex],0)),1,1,"")</f>
        <v>8</v>
      </c>
      <c r="BA153" s="48" t="s">
        <v>696</v>
      </c>
      <c r="BB153" s="48" t="s">
        <v>696</v>
      </c>
      <c r="BC153" s="48" t="s">
        <v>737</v>
      </c>
      <c r="BD153" s="48" t="s">
        <v>737</v>
      </c>
      <c r="BE153" s="48" t="s">
        <v>788</v>
      </c>
      <c r="BF153" s="48" t="s">
        <v>788</v>
      </c>
      <c r="BG153" s="116" t="s">
        <v>4289</v>
      </c>
      <c r="BH153" s="116" t="s">
        <v>4289</v>
      </c>
      <c r="BI153" s="116" t="s">
        <v>4417</v>
      </c>
      <c r="BJ153" s="116" t="s">
        <v>4417</v>
      </c>
      <c r="BK153" s="116">
        <v>0</v>
      </c>
      <c r="BL153" s="120">
        <v>0</v>
      </c>
      <c r="BM153" s="116">
        <v>0</v>
      </c>
      <c r="BN153" s="120">
        <v>0</v>
      </c>
      <c r="BO153" s="116">
        <v>0</v>
      </c>
      <c r="BP153" s="120">
        <v>0</v>
      </c>
      <c r="BQ153" s="116">
        <v>17</v>
      </c>
      <c r="BR153" s="120">
        <v>100</v>
      </c>
      <c r="BS153" s="116">
        <v>17</v>
      </c>
      <c r="BT153" s="2"/>
      <c r="BU153" s="3"/>
      <c r="BV153" s="3"/>
      <c r="BW153" s="3"/>
      <c r="BX153" s="3"/>
    </row>
    <row r="154" spans="1:76" ht="15">
      <c r="A154" s="64" t="s">
        <v>324</v>
      </c>
      <c r="B154" s="65"/>
      <c r="C154" s="65" t="s">
        <v>64</v>
      </c>
      <c r="D154" s="66">
        <v>169.20453130604682</v>
      </c>
      <c r="E154" s="68"/>
      <c r="F154" s="100" t="s">
        <v>985</v>
      </c>
      <c r="G154" s="65"/>
      <c r="H154" s="69" t="s">
        <v>324</v>
      </c>
      <c r="I154" s="70"/>
      <c r="J154" s="70"/>
      <c r="K154" s="69" t="s">
        <v>3466</v>
      </c>
      <c r="L154" s="73">
        <v>1</v>
      </c>
      <c r="M154" s="74">
        <v>8751.5615234375</v>
      </c>
      <c r="N154" s="74">
        <v>7073.68212890625</v>
      </c>
      <c r="O154" s="75"/>
      <c r="P154" s="76"/>
      <c r="Q154" s="76"/>
      <c r="R154" s="86"/>
      <c r="S154" s="48">
        <v>0</v>
      </c>
      <c r="T154" s="48">
        <v>1</v>
      </c>
      <c r="U154" s="49">
        <v>0</v>
      </c>
      <c r="V154" s="49">
        <v>0.111111</v>
      </c>
      <c r="W154" s="49">
        <v>0</v>
      </c>
      <c r="X154" s="49">
        <v>0.585365</v>
      </c>
      <c r="Y154" s="49">
        <v>0</v>
      </c>
      <c r="Z154" s="49">
        <v>0</v>
      </c>
      <c r="AA154" s="71">
        <v>154</v>
      </c>
      <c r="AB154" s="71"/>
      <c r="AC154" s="72"/>
      <c r="AD154" s="78" t="s">
        <v>2004</v>
      </c>
      <c r="AE154" s="78">
        <v>4237</v>
      </c>
      <c r="AF154" s="78">
        <v>26916</v>
      </c>
      <c r="AG154" s="78">
        <v>201794</v>
      </c>
      <c r="AH154" s="78">
        <v>199166</v>
      </c>
      <c r="AI154" s="78"/>
      <c r="AJ154" s="78" t="s">
        <v>2280</v>
      </c>
      <c r="AK154" s="78" t="s">
        <v>1818</v>
      </c>
      <c r="AL154" s="83" t="s">
        <v>2649</v>
      </c>
      <c r="AM154" s="78"/>
      <c r="AN154" s="80">
        <v>40586.08099537037</v>
      </c>
      <c r="AO154" s="83" t="s">
        <v>2826</v>
      </c>
      <c r="AP154" s="78" t="b">
        <v>0</v>
      </c>
      <c r="AQ154" s="78" t="b">
        <v>0</v>
      </c>
      <c r="AR154" s="78" t="b">
        <v>1</v>
      </c>
      <c r="AS154" s="78"/>
      <c r="AT154" s="78">
        <v>492</v>
      </c>
      <c r="AU154" s="83" t="s">
        <v>2938</v>
      </c>
      <c r="AV154" s="78" t="b">
        <v>0</v>
      </c>
      <c r="AW154" s="78" t="s">
        <v>3020</v>
      </c>
      <c r="AX154" s="83" t="s">
        <v>3172</v>
      </c>
      <c r="AY154" s="78" t="s">
        <v>66</v>
      </c>
      <c r="AZ154" s="78" t="str">
        <f>REPLACE(INDEX(GroupVertices[Group],MATCH(Vertices[[#This Row],[Vertex]],GroupVertices[Vertex],0)),1,1,"")</f>
        <v>14</v>
      </c>
      <c r="BA154" s="48"/>
      <c r="BB154" s="48"/>
      <c r="BC154" s="48"/>
      <c r="BD154" s="48"/>
      <c r="BE154" s="48" t="s">
        <v>787</v>
      </c>
      <c r="BF154" s="48" t="s">
        <v>787</v>
      </c>
      <c r="BG154" s="116" t="s">
        <v>4288</v>
      </c>
      <c r="BH154" s="116" t="s">
        <v>4288</v>
      </c>
      <c r="BI154" s="116" t="s">
        <v>4416</v>
      </c>
      <c r="BJ154" s="116" t="s">
        <v>4416</v>
      </c>
      <c r="BK154" s="116">
        <v>0</v>
      </c>
      <c r="BL154" s="120">
        <v>0</v>
      </c>
      <c r="BM154" s="116">
        <v>0</v>
      </c>
      <c r="BN154" s="120">
        <v>0</v>
      </c>
      <c r="BO154" s="116">
        <v>0</v>
      </c>
      <c r="BP154" s="120">
        <v>0</v>
      </c>
      <c r="BQ154" s="116">
        <v>21</v>
      </c>
      <c r="BR154" s="120">
        <v>100</v>
      </c>
      <c r="BS154" s="116">
        <v>21</v>
      </c>
      <c r="BT154" s="2"/>
      <c r="BU154" s="3"/>
      <c r="BV154" s="3"/>
      <c r="BW154" s="3"/>
      <c r="BX154" s="3"/>
    </row>
    <row r="155" spans="1:76" ht="15">
      <c r="A155" s="64" t="s">
        <v>325</v>
      </c>
      <c r="B155" s="65"/>
      <c r="C155" s="65" t="s">
        <v>64</v>
      </c>
      <c r="D155" s="66">
        <v>162.10679922689525</v>
      </c>
      <c r="E155" s="68"/>
      <c r="F155" s="100" t="s">
        <v>986</v>
      </c>
      <c r="G155" s="65"/>
      <c r="H155" s="69" t="s">
        <v>325</v>
      </c>
      <c r="I155" s="70"/>
      <c r="J155" s="70"/>
      <c r="K155" s="69" t="s">
        <v>3467</v>
      </c>
      <c r="L155" s="73">
        <v>1</v>
      </c>
      <c r="M155" s="74">
        <v>8510.580078125</v>
      </c>
      <c r="N155" s="74">
        <v>6246.43408203125</v>
      </c>
      <c r="O155" s="75"/>
      <c r="P155" s="76"/>
      <c r="Q155" s="76"/>
      <c r="R155" s="86"/>
      <c r="S155" s="48">
        <v>0</v>
      </c>
      <c r="T155" s="48">
        <v>1</v>
      </c>
      <c r="U155" s="49">
        <v>0</v>
      </c>
      <c r="V155" s="49">
        <v>0.111111</v>
      </c>
      <c r="W155" s="49">
        <v>0</v>
      </c>
      <c r="X155" s="49">
        <v>0.585365</v>
      </c>
      <c r="Y155" s="49">
        <v>0</v>
      </c>
      <c r="Z155" s="49">
        <v>0</v>
      </c>
      <c r="AA155" s="71">
        <v>155</v>
      </c>
      <c r="AB155" s="71"/>
      <c r="AC155" s="72"/>
      <c r="AD155" s="78" t="s">
        <v>2005</v>
      </c>
      <c r="AE155" s="78">
        <v>204</v>
      </c>
      <c r="AF155" s="78">
        <v>399</v>
      </c>
      <c r="AG155" s="78">
        <v>211052</v>
      </c>
      <c r="AH155" s="78">
        <v>201636</v>
      </c>
      <c r="AI155" s="78"/>
      <c r="AJ155" s="78" t="s">
        <v>2281</v>
      </c>
      <c r="AK155" s="78" t="s">
        <v>2495</v>
      </c>
      <c r="AL155" s="83" t="s">
        <v>2650</v>
      </c>
      <c r="AM155" s="78"/>
      <c r="AN155" s="80">
        <v>41815.91991898148</v>
      </c>
      <c r="AO155" s="83" t="s">
        <v>2827</v>
      </c>
      <c r="AP155" s="78" t="b">
        <v>0</v>
      </c>
      <c r="AQ155" s="78" t="b">
        <v>0</v>
      </c>
      <c r="AR155" s="78" t="b">
        <v>0</v>
      </c>
      <c r="AS155" s="78"/>
      <c r="AT155" s="78">
        <v>33</v>
      </c>
      <c r="AU155" s="83" t="s">
        <v>2952</v>
      </c>
      <c r="AV155" s="78" t="b">
        <v>0</v>
      </c>
      <c r="AW155" s="78" t="s">
        <v>3020</v>
      </c>
      <c r="AX155" s="83" t="s">
        <v>3173</v>
      </c>
      <c r="AY155" s="78" t="s">
        <v>66</v>
      </c>
      <c r="AZ155" s="78" t="str">
        <f>REPLACE(INDEX(GroupVertices[Group],MATCH(Vertices[[#This Row],[Vertex]],GroupVertices[Vertex],0)),1,1,"")</f>
        <v>14</v>
      </c>
      <c r="BA155" s="48"/>
      <c r="BB155" s="48"/>
      <c r="BC155" s="48"/>
      <c r="BD155" s="48"/>
      <c r="BE155" s="48" t="s">
        <v>787</v>
      </c>
      <c r="BF155" s="48" t="s">
        <v>787</v>
      </c>
      <c r="BG155" s="116" t="s">
        <v>4288</v>
      </c>
      <c r="BH155" s="116" t="s">
        <v>4288</v>
      </c>
      <c r="BI155" s="116" t="s">
        <v>4416</v>
      </c>
      <c r="BJ155" s="116" t="s">
        <v>4416</v>
      </c>
      <c r="BK155" s="116">
        <v>0</v>
      </c>
      <c r="BL155" s="120">
        <v>0</v>
      </c>
      <c r="BM155" s="116">
        <v>0</v>
      </c>
      <c r="BN155" s="120">
        <v>0</v>
      </c>
      <c r="BO155" s="116">
        <v>0</v>
      </c>
      <c r="BP155" s="120">
        <v>0</v>
      </c>
      <c r="BQ155" s="116">
        <v>21</v>
      </c>
      <c r="BR155" s="120">
        <v>100</v>
      </c>
      <c r="BS155" s="116">
        <v>21</v>
      </c>
      <c r="BT155" s="2"/>
      <c r="BU155" s="3"/>
      <c r="BV155" s="3"/>
      <c r="BW155" s="3"/>
      <c r="BX155" s="3"/>
    </row>
    <row r="156" spans="1:76" ht="15">
      <c r="A156" s="64" t="s">
        <v>326</v>
      </c>
      <c r="B156" s="65"/>
      <c r="C156" s="65" t="s">
        <v>64</v>
      </c>
      <c r="D156" s="66">
        <v>162.2285878189688</v>
      </c>
      <c r="E156" s="68"/>
      <c r="F156" s="100" t="s">
        <v>987</v>
      </c>
      <c r="G156" s="65"/>
      <c r="H156" s="69" t="s">
        <v>326</v>
      </c>
      <c r="I156" s="70"/>
      <c r="J156" s="70"/>
      <c r="K156" s="69" t="s">
        <v>3468</v>
      </c>
      <c r="L156" s="73">
        <v>1</v>
      </c>
      <c r="M156" s="74">
        <v>4599.9296875</v>
      </c>
      <c r="N156" s="74">
        <v>4598.42822265625</v>
      </c>
      <c r="O156" s="75"/>
      <c r="P156" s="76"/>
      <c r="Q156" s="76"/>
      <c r="R156" s="86"/>
      <c r="S156" s="48">
        <v>0</v>
      </c>
      <c r="T156" s="48">
        <v>1</v>
      </c>
      <c r="U156" s="49">
        <v>0</v>
      </c>
      <c r="V156" s="49">
        <v>0.058824</v>
      </c>
      <c r="W156" s="49">
        <v>0</v>
      </c>
      <c r="X156" s="49">
        <v>0.566571</v>
      </c>
      <c r="Y156" s="49">
        <v>0</v>
      </c>
      <c r="Z156" s="49">
        <v>0</v>
      </c>
      <c r="AA156" s="71">
        <v>156</v>
      </c>
      <c r="AB156" s="71"/>
      <c r="AC156" s="72"/>
      <c r="AD156" s="78" t="s">
        <v>2006</v>
      </c>
      <c r="AE156" s="78">
        <v>629</v>
      </c>
      <c r="AF156" s="78">
        <v>854</v>
      </c>
      <c r="AG156" s="78">
        <v>5547</v>
      </c>
      <c r="AH156" s="78">
        <v>44</v>
      </c>
      <c r="AI156" s="78"/>
      <c r="AJ156" s="78" t="s">
        <v>2282</v>
      </c>
      <c r="AK156" s="78" t="s">
        <v>2496</v>
      </c>
      <c r="AL156" s="83" t="s">
        <v>2651</v>
      </c>
      <c r="AM156" s="78"/>
      <c r="AN156" s="80">
        <v>39910.292708333334</v>
      </c>
      <c r="AO156" s="78"/>
      <c r="AP156" s="78" t="b">
        <v>0</v>
      </c>
      <c r="AQ156" s="78" t="b">
        <v>0</v>
      </c>
      <c r="AR156" s="78" t="b">
        <v>1</v>
      </c>
      <c r="AS156" s="78"/>
      <c r="AT156" s="78">
        <v>62</v>
      </c>
      <c r="AU156" s="83" t="s">
        <v>2949</v>
      </c>
      <c r="AV156" s="78" t="b">
        <v>0</v>
      </c>
      <c r="AW156" s="78" t="s">
        <v>3020</v>
      </c>
      <c r="AX156" s="83" t="s">
        <v>3174</v>
      </c>
      <c r="AY156" s="78" t="s">
        <v>66</v>
      </c>
      <c r="AZ156" s="78" t="str">
        <f>REPLACE(INDEX(GroupVertices[Group],MATCH(Vertices[[#This Row],[Vertex]],GroupVertices[Vertex],0)),1,1,"")</f>
        <v>8</v>
      </c>
      <c r="BA156" s="48" t="s">
        <v>696</v>
      </c>
      <c r="BB156" s="48" t="s">
        <v>696</v>
      </c>
      <c r="BC156" s="48" t="s">
        <v>737</v>
      </c>
      <c r="BD156" s="48" t="s">
        <v>737</v>
      </c>
      <c r="BE156" s="48" t="s">
        <v>788</v>
      </c>
      <c r="BF156" s="48" t="s">
        <v>788</v>
      </c>
      <c r="BG156" s="116" t="s">
        <v>4289</v>
      </c>
      <c r="BH156" s="116" t="s">
        <v>4289</v>
      </c>
      <c r="BI156" s="116" t="s">
        <v>4417</v>
      </c>
      <c r="BJ156" s="116" t="s">
        <v>4417</v>
      </c>
      <c r="BK156" s="116">
        <v>0</v>
      </c>
      <c r="BL156" s="120">
        <v>0</v>
      </c>
      <c r="BM156" s="116">
        <v>0</v>
      </c>
      <c r="BN156" s="120">
        <v>0</v>
      </c>
      <c r="BO156" s="116">
        <v>0</v>
      </c>
      <c r="BP156" s="120">
        <v>0</v>
      </c>
      <c r="BQ156" s="116">
        <v>17</v>
      </c>
      <c r="BR156" s="120">
        <v>100</v>
      </c>
      <c r="BS156" s="116">
        <v>17</v>
      </c>
      <c r="BT156" s="2"/>
      <c r="BU156" s="3"/>
      <c r="BV156" s="3"/>
      <c r="BW156" s="3"/>
      <c r="BX156" s="3"/>
    </row>
    <row r="157" spans="1:76" ht="15">
      <c r="A157" s="64" t="s">
        <v>327</v>
      </c>
      <c r="B157" s="65"/>
      <c r="C157" s="65" t="s">
        <v>64</v>
      </c>
      <c r="D157" s="66">
        <v>162.0160600341196</v>
      </c>
      <c r="E157" s="68"/>
      <c r="F157" s="100" t="s">
        <v>988</v>
      </c>
      <c r="G157" s="65"/>
      <c r="H157" s="69" t="s">
        <v>327</v>
      </c>
      <c r="I157" s="70"/>
      <c r="J157" s="70"/>
      <c r="K157" s="69" t="s">
        <v>3469</v>
      </c>
      <c r="L157" s="73">
        <v>1</v>
      </c>
      <c r="M157" s="74">
        <v>5176.7041015625</v>
      </c>
      <c r="N157" s="74">
        <v>3034.990478515625</v>
      </c>
      <c r="O157" s="75"/>
      <c r="P157" s="76"/>
      <c r="Q157" s="76"/>
      <c r="R157" s="86"/>
      <c r="S157" s="48">
        <v>0</v>
      </c>
      <c r="T157" s="48">
        <v>1</v>
      </c>
      <c r="U157" s="49">
        <v>0</v>
      </c>
      <c r="V157" s="49">
        <v>0.058824</v>
      </c>
      <c r="W157" s="49">
        <v>0</v>
      </c>
      <c r="X157" s="49">
        <v>0.566571</v>
      </c>
      <c r="Y157" s="49">
        <v>0</v>
      </c>
      <c r="Z157" s="49">
        <v>0</v>
      </c>
      <c r="AA157" s="71">
        <v>157</v>
      </c>
      <c r="AB157" s="71"/>
      <c r="AC157" s="72"/>
      <c r="AD157" s="78" t="s">
        <v>2007</v>
      </c>
      <c r="AE157" s="78">
        <v>170</v>
      </c>
      <c r="AF157" s="78">
        <v>60</v>
      </c>
      <c r="AG157" s="78">
        <v>38</v>
      </c>
      <c r="AH157" s="78">
        <v>56</v>
      </c>
      <c r="AI157" s="78"/>
      <c r="AJ157" s="78" t="s">
        <v>2283</v>
      </c>
      <c r="AK157" s="78" t="s">
        <v>2432</v>
      </c>
      <c r="AL157" s="83" t="s">
        <v>2652</v>
      </c>
      <c r="AM157" s="78"/>
      <c r="AN157" s="80">
        <v>41567.53696759259</v>
      </c>
      <c r="AO157" s="83" t="s">
        <v>2828</v>
      </c>
      <c r="AP157" s="78" t="b">
        <v>1</v>
      </c>
      <c r="AQ157" s="78" t="b">
        <v>0</v>
      </c>
      <c r="AR157" s="78" t="b">
        <v>0</v>
      </c>
      <c r="AS157" s="78"/>
      <c r="AT157" s="78">
        <v>4</v>
      </c>
      <c r="AU157" s="83" t="s">
        <v>2938</v>
      </c>
      <c r="AV157" s="78" t="b">
        <v>0</v>
      </c>
      <c r="AW157" s="78" t="s">
        <v>3020</v>
      </c>
      <c r="AX157" s="83" t="s">
        <v>3175</v>
      </c>
      <c r="AY157" s="78" t="s">
        <v>66</v>
      </c>
      <c r="AZ157" s="78" t="str">
        <f>REPLACE(INDEX(GroupVertices[Group],MATCH(Vertices[[#This Row],[Vertex]],GroupVertices[Vertex],0)),1,1,"")</f>
        <v>8</v>
      </c>
      <c r="BA157" s="48" t="s">
        <v>696</v>
      </c>
      <c r="BB157" s="48" t="s">
        <v>696</v>
      </c>
      <c r="BC157" s="48" t="s">
        <v>737</v>
      </c>
      <c r="BD157" s="48" t="s">
        <v>737</v>
      </c>
      <c r="BE157" s="48" t="s">
        <v>788</v>
      </c>
      <c r="BF157" s="48" t="s">
        <v>788</v>
      </c>
      <c r="BG157" s="116" t="s">
        <v>4289</v>
      </c>
      <c r="BH157" s="116" t="s">
        <v>4289</v>
      </c>
      <c r="BI157" s="116" t="s">
        <v>4417</v>
      </c>
      <c r="BJ157" s="116" t="s">
        <v>4417</v>
      </c>
      <c r="BK157" s="116">
        <v>0</v>
      </c>
      <c r="BL157" s="120">
        <v>0</v>
      </c>
      <c r="BM157" s="116">
        <v>0</v>
      </c>
      <c r="BN157" s="120">
        <v>0</v>
      </c>
      <c r="BO157" s="116">
        <v>0</v>
      </c>
      <c r="BP157" s="120">
        <v>0</v>
      </c>
      <c r="BQ157" s="116">
        <v>17</v>
      </c>
      <c r="BR157" s="120">
        <v>100</v>
      </c>
      <c r="BS157" s="116">
        <v>17</v>
      </c>
      <c r="BT157" s="2"/>
      <c r="BU157" s="3"/>
      <c r="BV157" s="3"/>
      <c r="BW157" s="3"/>
      <c r="BX157" s="3"/>
    </row>
    <row r="158" spans="1:76" ht="15">
      <c r="A158" s="64" t="s">
        <v>328</v>
      </c>
      <c r="B158" s="65"/>
      <c r="C158" s="65" t="s">
        <v>64</v>
      </c>
      <c r="D158" s="66">
        <v>162.88464021275394</v>
      </c>
      <c r="E158" s="68"/>
      <c r="F158" s="100" t="s">
        <v>989</v>
      </c>
      <c r="G158" s="65"/>
      <c r="H158" s="69" t="s">
        <v>328</v>
      </c>
      <c r="I158" s="70"/>
      <c r="J158" s="70"/>
      <c r="K158" s="69" t="s">
        <v>3470</v>
      </c>
      <c r="L158" s="73">
        <v>1</v>
      </c>
      <c r="M158" s="74">
        <v>8374.4765625</v>
      </c>
      <c r="N158" s="74">
        <v>7728.638671875</v>
      </c>
      <c r="O158" s="75"/>
      <c r="P158" s="76"/>
      <c r="Q158" s="76"/>
      <c r="R158" s="86"/>
      <c r="S158" s="48">
        <v>0</v>
      </c>
      <c r="T158" s="48">
        <v>1</v>
      </c>
      <c r="U158" s="49">
        <v>0</v>
      </c>
      <c r="V158" s="49">
        <v>0.111111</v>
      </c>
      <c r="W158" s="49">
        <v>0</v>
      </c>
      <c r="X158" s="49">
        <v>0.585365</v>
      </c>
      <c r="Y158" s="49">
        <v>0</v>
      </c>
      <c r="Z158" s="49">
        <v>0</v>
      </c>
      <c r="AA158" s="71">
        <v>158</v>
      </c>
      <c r="AB158" s="71"/>
      <c r="AC158" s="72"/>
      <c r="AD158" s="78" t="s">
        <v>2008</v>
      </c>
      <c r="AE158" s="78">
        <v>4611</v>
      </c>
      <c r="AF158" s="78">
        <v>3305</v>
      </c>
      <c r="AG158" s="78">
        <v>89400</v>
      </c>
      <c r="AH158" s="78">
        <v>99696</v>
      </c>
      <c r="AI158" s="78"/>
      <c r="AJ158" s="78" t="s">
        <v>2284</v>
      </c>
      <c r="AK158" s="78" t="s">
        <v>1818</v>
      </c>
      <c r="AL158" s="83" t="s">
        <v>2653</v>
      </c>
      <c r="AM158" s="78"/>
      <c r="AN158" s="80">
        <v>40326.818240740744</v>
      </c>
      <c r="AO158" s="83" t="s">
        <v>2829</v>
      </c>
      <c r="AP158" s="78" t="b">
        <v>1</v>
      </c>
      <c r="AQ158" s="78" t="b">
        <v>0</v>
      </c>
      <c r="AR158" s="78" t="b">
        <v>1</v>
      </c>
      <c r="AS158" s="78"/>
      <c r="AT158" s="78">
        <v>329</v>
      </c>
      <c r="AU158" s="83" t="s">
        <v>2938</v>
      </c>
      <c r="AV158" s="78" t="b">
        <v>0</v>
      </c>
      <c r="AW158" s="78" t="s">
        <v>3020</v>
      </c>
      <c r="AX158" s="83" t="s">
        <v>3176</v>
      </c>
      <c r="AY158" s="78" t="s">
        <v>66</v>
      </c>
      <c r="AZ158" s="78" t="str">
        <f>REPLACE(INDEX(GroupVertices[Group],MATCH(Vertices[[#This Row],[Vertex]],GroupVertices[Vertex],0)),1,1,"")</f>
        <v>14</v>
      </c>
      <c r="BA158" s="48"/>
      <c r="BB158" s="48"/>
      <c r="BC158" s="48"/>
      <c r="BD158" s="48"/>
      <c r="BE158" s="48" t="s">
        <v>787</v>
      </c>
      <c r="BF158" s="48" t="s">
        <v>787</v>
      </c>
      <c r="BG158" s="116" t="s">
        <v>4288</v>
      </c>
      <c r="BH158" s="116" t="s">
        <v>4288</v>
      </c>
      <c r="BI158" s="116" t="s">
        <v>4416</v>
      </c>
      <c r="BJ158" s="116" t="s">
        <v>4416</v>
      </c>
      <c r="BK158" s="116">
        <v>0</v>
      </c>
      <c r="BL158" s="120">
        <v>0</v>
      </c>
      <c r="BM158" s="116">
        <v>0</v>
      </c>
      <c r="BN158" s="120">
        <v>0</v>
      </c>
      <c r="BO158" s="116">
        <v>0</v>
      </c>
      <c r="BP158" s="120">
        <v>0</v>
      </c>
      <c r="BQ158" s="116">
        <v>21</v>
      </c>
      <c r="BR158" s="120">
        <v>100</v>
      </c>
      <c r="BS158" s="116">
        <v>21</v>
      </c>
      <c r="BT158" s="2"/>
      <c r="BU158" s="3"/>
      <c r="BV158" s="3"/>
      <c r="BW158" s="3"/>
      <c r="BX158" s="3"/>
    </row>
    <row r="159" spans="1:76" ht="15">
      <c r="A159" s="64" t="s">
        <v>330</v>
      </c>
      <c r="B159" s="65"/>
      <c r="C159" s="65" t="s">
        <v>64</v>
      </c>
      <c r="D159" s="66">
        <v>162.04068541976963</v>
      </c>
      <c r="E159" s="68"/>
      <c r="F159" s="100" t="s">
        <v>991</v>
      </c>
      <c r="G159" s="65"/>
      <c r="H159" s="69" t="s">
        <v>330</v>
      </c>
      <c r="I159" s="70"/>
      <c r="J159" s="70"/>
      <c r="K159" s="69" t="s">
        <v>3471</v>
      </c>
      <c r="L159" s="73">
        <v>1</v>
      </c>
      <c r="M159" s="74">
        <v>7900.4443359375</v>
      </c>
      <c r="N159" s="74">
        <v>7306.17724609375</v>
      </c>
      <c r="O159" s="75"/>
      <c r="P159" s="76"/>
      <c r="Q159" s="76"/>
      <c r="R159" s="86"/>
      <c r="S159" s="48">
        <v>0</v>
      </c>
      <c r="T159" s="48">
        <v>1</v>
      </c>
      <c r="U159" s="49">
        <v>0</v>
      </c>
      <c r="V159" s="49">
        <v>0.111111</v>
      </c>
      <c r="W159" s="49">
        <v>0</v>
      </c>
      <c r="X159" s="49">
        <v>0.585365</v>
      </c>
      <c r="Y159" s="49">
        <v>0</v>
      </c>
      <c r="Z159" s="49">
        <v>0</v>
      </c>
      <c r="AA159" s="71">
        <v>159</v>
      </c>
      <c r="AB159" s="71"/>
      <c r="AC159" s="72"/>
      <c r="AD159" s="78" t="s">
        <v>2009</v>
      </c>
      <c r="AE159" s="78">
        <v>180</v>
      </c>
      <c r="AF159" s="78">
        <v>152</v>
      </c>
      <c r="AG159" s="78">
        <v>22280</v>
      </c>
      <c r="AH159" s="78">
        <v>46384</v>
      </c>
      <c r="AI159" s="78"/>
      <c r="AJ159" s="78" t="s">
        <v>2285</v>
      </c>
      <c r="AK159" s="78"/>
      <c r="AL159" s="78"/>
      <c r="AM159" s="78"/>
      <c r="AN159" s="80">
        <v>40973.40855324074</v>
      </c>
      <c r="AO159" s="83" t="s">
        <v>2830</v>
      </c>
      <c r="AP159" s="78" t="b">
        <v>1</v>
      </c>
      <c r="AQ159" s="78" t="b">
        <v>0</v>
      </c>
      <c r="AR159" s="78" t="b">
        <v>0</v>
      </c>
      <c r="AS159" s="78"/>
      <c r="AT159" s="78">
        <v>0</v>
      </c>
      <c r="AU159" s="83" t="s">
        <v>2938</v>
      </c>
      <c r="AV159" s="78" t="b">
        <v>0</v>
      </c>
      <c r="AW159" s="78" t="s">
        <v>3020</v>
      </c>
      <c r="AX159" s="83" t="s">
        <v>3177</v>
      </c>
      <c r="AY159" s="78" t="s">
        <v>66</v>
      </c>
      <c r="AZ159" s="78" t="str">
        <f>REPLACE(INDEX(GroupVertices[Group],MATCH(Vertices[[#This Row],[Vertex]],GroupVertices[Vertex],0)),1,1,"")</f>
        <v>14</v>
      </c>
      <c r="BA159" s="48"/>
      <c r="BB159" s="48"/>
      <c r="BC159" s="48"/>
      <c r="BD159" s="48"/>
      <c r="BE159" s="48" t="s">
        <v>787</v>
      </c>
      <c r="BF159" s="48" t="s">
        <v>787</v>
      </c>
      <c r="BG159" s="116" t="s">
        <v>4288</v>
      </c>
      <c r="BH159" s="116" t="s">
        <v>4288</v>
      </c>
      <c r="BI159" s="116" t="s">
        <v>4416</v>
      </c>
      <c r="BJ159" s="116" t="s">
        <v>4416</v>
      </c>
      <c r="BK159" s="116">
        <v>0</v>
      </c>
      <c r="BL159" s="120">
        <v>0</v>
      </c>
      <c r="BM159" s="116">
        <v>0</v>
      </c>
      <c r="BN159" s="120">
        <v>0</v>
      </c>
      <c r="BO159" s="116">
        <v>0</v>
      </c>
      <c r="BP159" s="120">
        <v>0</v>
      </c>
      <c r="BQ159" s="116">
        <v>21</v>
      </c>
      <c r="BR159" s="120">
        <v>100</v>
      </c>
      <c r="BS159" s="116">
        <v>21</v>
      </c>
      <c r="BT159" s="2"/>
      <c r="BU159" s="3"/>
      <c r="BV159" s="3"/>
      <c r="BW159" s="3"/>
      <c r="BX159" s="3"/>
    </row>
    <row r="160" spans="1:76" ht="15">
      <c r="A160" s="64" t="s">
        <v>331</v>
      </c>
      <c r="B160" s="65"/>
      <c r="C160" s="65" t="s">
        <v>64</v>
      </c>
      <c r="D160" s="66">
        <v>164.04765435024737</v>
      </c>
      <c r="E160" s="68"/>
      <c r="F160" s="100" t="s">
        <v>992</v>
      </c>
      <c r="G160" s="65"/>
      <c r="H160" s="69" t="s">
        <v>331</v>
      </c>
      <c r="I160" s="70"/>
      <c r="J160" s="70"/>
      <c r="K160" s="69" t="s">
        <v>3472</v>
      </c>
      <c r="L160" s="73">
        <v>1</v>
      </c>
      <c r="M160" s="74">
        <v>5600.4794921875</v>
      </c>
      <c r="N160" s="74">
        <v>1576.9017333984375</v>
      </c>
      <c r="O160" s="75"/>
      <c r="P160" s="76"/>
      <c r="Q160" s="76"/>
      <c r="R160" s="86"/>
      <c r="S160" s="48">
        <v>0</v>
      </c>
      <c r="T160" s="48">
        <v>1</v>
      </c>
      <c r="U160" s="49">
        <v>0</v>
      </c>
      <c r="V160" s="49">
        <v>0.058824</v>
      </c>
      <c r="W160" s="49">
        <v>0</v>
      </c>
      <c r="X160" s="49">
        <v>0.566571</v>
      </c>
      <c r="Y160" s="49">
        <v>0</v>
      </c>
      <c r="Z160" s="49">
        <v>0</v>
      </c>
      <c r="AA160" s="71">
        <v>160</v>
      </c>
      <c r="AB160" s="71"/>
      <c r="AC160" s="72"/>
      <c r="AD160" s="78" t="s">
        <v>2010</v>
      </c>
      <c r="AE160" s="78">
        <v>6979</v>
      </c>
      <c r="AF160" s="78">
        <v>7650</v>
      </c>
      <c r="AG160" s="78">
        <v>56455</v>
      </c>
      <c r="AH160" s="78">
        <v>91984</v>
      </c>
      <c r="AI160" s="78"/>
      <c r="AJ160" s="78" t="s">
        <v>2286</v>
      </c>
      <c r="AK160" s="78" t="s">
        <v>2497</v>
      </c>
      <c r="AL160" s="78"/>
      <c r="AM160" s="78"/>
      <c r="AN160" s="80">
        <v>42010.592569444445</v>
      </c>
      <c r="AO160" s="83" t="s">
        <v>2831</v>
      </c>
      <c r="AP160" s="78" t="b">
        <v>1</v>
      </c>
      <c r="AQ160" s="78" t="b">
        <v>0</v>
      </c>
      <c r="AR160" s="78" t="b">
        <v>1</v>
      </c>
      <c r="AS160" s="78"/>
      <c r="AT160" s="78">
        <v>20</v>
      </c>
      <c r="AU160" s="83" t="s">
        <v>2938</v>
      </c>
      <c r="AV160" s="78" t="b">
        <v>0</v>
      </c>
      <c r="AW160" s="78" t="s">
        <v>3020</v>
      </c>
      <c r="AX160" s="83" t="s">
        <v>3178</v>
      </c>
      <c r="AY160" s="78" t="s">
        <v>66</v>
      </c>
      <c r="AZ160" s="78" t="str">
        <f>REPLACE(INDEX(GroupVertices[Group],MATCH(Vertices[[#This Row],[Vertex]],GroupVertices[Vertex],0)),1,1,"")</f>
        <v>7</v>
      </c>
      <c r="BA160" s="48"/>
      <c r="BB160" s="48"/>
      <c r="BC160" s="48"/>
      <c r="BD160" s="48"/>
      <c r="BE160" s="48"/>
      <c r="BF160" s="48"/>
      <c r="BG160" s="116" t="s">
        <v>4291</v>
      </c>
      <c r="BH160" s="116" t="s">
        <v>4291</v>
      </c>
      <c r="BI160" s="116" t="s">
        <v>4419</v>
      </c>
      <c r="BJ160" s="116" t="s">
        <v>4419</v>
      </c>
      <c r="BK160" s="116">
        <v>0</v>
      </c>
      <c r="BL160" s="120">
        <v>0</v>
      </c>
      <c r="BM160" s="116">
        <v>0</v>
      </c>
      <c r="BN160" s="120">
        <v>0</v>
      </c>
      <c r="BO160" s="116">
        <v>0</v>
      </c>
      <c r="BP160" s="120">
        <v>0</v>
      </c>
      <c r="BQ160" s="116">
        <v>24</v>
      </c>
      <c r="BR160" s="120">
        <v>100</v>
      </c>
      <c r="BS160" s="116">
        <v>24</v>
      </c>
      <c r="BT160" s="2"/>
      <c r="BU160" s="3"/>
      <c r="BV160" s="3"/>
      <c r="BW160" s="3"/>
      <c r="BX160" s="3"/>
    </row>
    <row r="161" spans="1:76" ht="15">
      <c r="A161" s="64" t="s">
        <v>356</v>
      </c>
      <c r="B161" s="65"/>
      <c r="C161" s="65" t="s">
        <v>64</v>
      </c>
      <c r="D161" s="66">
        <v>164.87019576440557</v>
      </c>
      <c r="E161" s="68"/>
      <c r="F161" s="100" t="s">
        <v>1015</v>
      </c>
      <c r="G161" s="65"/>
      <c r="H161" s="69" t="s">
        <v>356</v>
      </c>
      <c r="I161" s="70"/>
      <c r="J161" s="70"/>
      <c r="K161" s="69" t="s">
        <v>3473</v>
      </c>
      <c r="L161" s="73">
        <v>740.8314491264132</v>
      </c>
      <c r="M161" s="74">
        <v>5090.10498046875</v>
      </c>
      <c r="N161" s="74">
        <v>1504.9993896484375</v>
      </c>
      <c r="O161" s="75"/>
      <c r="P161" s="76"/>
      <c r="Q161" s="76"/>
      <c r="R161" s="86"/>
      <c r="S161" s="48">
        <v>10</v>
      </c>
      <c r="T161" s="48">
        <v>1</v>
      </c>
      <c r="U161" s="49">
        <v>72</v>
      </c>
      <c r="V161" s="49">
        <v>0.111111</v>
      </c>
      <c r="W161" s="49">
        <v>0</v>
      </c>
      <c r="X161" s="49">
        <v>4.90084</v>
      </c>
      <c r="Y161" s="49">
        <v>0</v>
      </c>
      <c r="Z161" s="49">
        <v>0</v>
      </c>
      <c r="AA161" s="71">
        <v>161</v>
      </c>
      <c r="AB161" s="71"/>
      <c r="AC161" s="72"/>
      <c r="AD161" s="78" t="s">
        <v>2011</v>
      </c>
      <c r="AE161" s="78">
        <v>11524</v>
      </c>
      <c r="AF161" s="78">
        <v>10723</v>
      </c>
      <c r="AG161" s="78">
        <v>243231</v>
      </c>
      <c r="AH161" s="78">
        <v>109251</v>
      </c>
      <c r="AI161" s="78"/>
      <c r="AJ161" s="78" t="s">
        <v>2287</v>
      </c>
      <c r="AK161" s="78" t="s">
        <v>2498</v>
      </c>
      <c r="AL161" s="83" t="s">
        <v>2654</v>
      </c>
      <c r="AM161" s="78"/>
      <c r="AN161" s="80">
        <v>42706.271319444444</v>
      </c>
      <c r="AO161" s="83" t="s">
        <v>2832</v>
      </c>
      <c r="AP161" s="78" t="b">
        <v>1</v>
      </c>
      <c r="AQ161" s="78" t="b">
        <v>0</v>
      </c>
      <c r="AR161" s="78" t="b">
        <v>0</v>
      </c>
      <c r="AS161" s="78"/>
      <c r="AT161" s="78">
        <v>32</v>
      </c>
      <c r="AU161" s="78"/>
      <c r="AV161" s="78" t="b">
        <v>0</v>
      </c>
      <c r="AW161" s="78" t="s">
        <v>3020</v>
      </c>
      <c r="AX161" s="83" t="s">
        <v>3179</v>
      </c>
      <c r="AY161" s="78" t="s">
        <v>66</v>
      </c>
      <c r="AZ161" s="78" t="str">
        <f>REPLACE(INDEX(GroupVertices[Group],MATCH(Vertices[[#This Row],[Vertex]],GroupVertices[Vertex],0)),1,1,"")</f>
        <v>7</v>
      </c>
      <c r="BA161" s="48"/>
      <c r="BB161" s="48"/>
      <c r="BC161" s="48"/>
      <c r="BD161" s="48"/>
      <c r="BE161" s="48" t="s">
        <v>746</v>
      </c>
      <c r="BF161" s="48" t="s">
        <v>746</v>
      </c>
      <c r="BG161" s="116" t="s">
        <v>4292</v>
      </c>
      <c r="BH161" s="116" t="s">
        <v>4292</v>
      </c>
      <c r="BI161" s="116" t="s">
        <v>4420</v>
      </c>
      <c r="BJ161" s="116" t="s">
        <v>4420</v>
      </c>
      <c r="BK161" s="116">
        <v>1</v>
      </c>
      <c r="BL161" s="120">
        <v>2.0833333333333335</v>
      </c>
      <c r="BM161" s="116">
        <v>1</v>
      </c>
      <c r="BN161" s="120">
        <v>2.0833333333333335</v>
      </c>
      <c r="BO161" s="116">
        <v>0</v>
      </c>
      <c r="BP161" s="120">
        <v>0</v>
      </c>
      <c r="BQ161" s="116">
        <v>46</v>
      </c>
      <c r="BR161" s="120">
        <v>95.83333333333333</v>
      </c>
      <c r="BS161" s="116">
        <v>48</v>
      </c>
      <c r="BT161" s="2"/>
      <c r="BU161" s="3"/>
      <c r="BV161" s="3"/>
      <c r="BW161" s="3"/>
      <c r="BX161" s="3"/>
    </row>
    <row r="162" spans="1:76" ht="15">
      <c r="A162" s="64" t="s">
        <v>332</v>
      </c>
      <c r="B162" s="65"/>
      <c r="C162" s="65" t="s">
        <v>64</v>
      </c>
      <c r="D162" s="66">
        <v>164.6954090597374</v>
      </c>
      <c r="E162" s="68"/>
      <c r="F162" s="100" t="s">
        <v>993</v>
      </c>
      <c r="G162" s="65"/>
      <c r="H162" s="69" t="s">
        <v>332</v>
      </c>
      <c r="I162" s="70"/>
      <c r="J162" s="70"/>
      <c r="K162" s="69" t="s">
        <v>3474</v>
      </c>
      <c r="L162" s="73">
        <v>1</v>
      </c>
      <c r="M162" s="74">
        <v>4808.07373046875</v>
      </c>
      <c r="N162" s="74">
        <v>2493.10498046875</v>
      </c>
      <c r="O162" s="75"/>
      <c r="P162" s="76"/>
      <c r="Q162" s="76"/>
      <c r="R162" s="86"/>
      <c r="S162" s="48">
        <v>0</v>
      </c>
      <c r="T162" s="48">
        <v>1</v>
      </c>
      <c r="U162" s="49">
        <v>0</v>
      </c>
      <c r="V162" s="49">
        <v>0.058824</v>
      </c>
      <c r="W162" s="49">
        <v>0</v>
      </c>
      <c r="X162" s="49">
        <v>0.566571</v>
      </c>
      <c r="Y162" s="49">
        <v>0</v>
      </c>
      <c r="Z162" s="49">
        <v>0</v>
      </c>
      <c r="AA162" s="71">
        <v>162</v>
      </c>
      <c r="AB162" s="71"/>
      <c r="AC162" s="72"/>
      <c r="AD162" s="78" t="s">
        <v>2012</v>
      </c>
      <c r="AE162" s="78">
        <v>6190</v>
      </c>
      <c r="AF162" s="78">
        <v>10070</v>
      </c>
      <c r="AG162" s="78">
        <v>19914</v>
      </c>
      <c r="AH162" s="78">
        <v>14926</v>
      </c>
      <c r="AI162" s="78"/>
      <c r="AJ162" s="78" t="s">
        <v>2288</v>
      </c>
      <c r="AK162" s="78" t="s">
        <v>2499</v>
      </c>
      <c r="AL162" s="78"/>
      <c r="AM162" s="78"/>
      <c r="AN162" s="80">
        <v>43303.924305555556</v>
      </c>
      <c r="AO162" s="83" t="s">
        <v>2833</v>
      </c>
      <c r="AP162" s="78" t="b">
        <v>1</v>
      </c>
      <c r="AQ162" s="78" t="b">
        <v>0</v>
      </c>
      <c r="AR162" s="78" t="b">
        <v>0</v>
      </c>
      <c r="AS162" s="78"/>
      <c r="AT162" s="78">
        <v>7</v>
      </c>
      <c r="AU162" s="78"/>
      <c r="AV162" s="78" t="b">
        <v>0</v>
      </c>
      <c r="AW162" s="78" t="s">
        <v>3020</v>
      </c>
      <c r="AX162" s="83" t="s">
        <v>3180</v>
      </c>
      <c r="AY162" s="78" t="s">
        <v>66</v>
      </c>
      <c r="AZ162" s="78" t="str">
        <f>REPLACE(INDEX(GroupVertices[Group],MATCH(Vertices[[#This Row],[Vertex]],GroupVertices[Vertex],0)),1,1,"")</f>
        <v>7</v>
      </c>
      <c r="BA162" s="48"/>
      <c r="BB162" s="48"/>
      <c r="BC162" s="48"/>
      <c r="BD162" s="48"/>
      <c r="BE162" s="48"/>
      <c r="BF162" s="48"/>
      <c r="BG162" s="116" t="s">
        <v>4291</v>
      </c>
      <c r="BH162" s="116" t="s">
        <v>4291</v>
      </c>
      <c r="BI162" s="116" t="s">
        <v>4419</v>
      </c>
      <c r="BJ162" s="116" t="s">
        <v>4419</v>
      </c>
      <c r="BK162" s="116">
        <v>0</v>
      </c>
      <c r="BL162" s="120">
        <v>0</v>
      </c>
      <c r="BM162" s="116">
        <v>0</v>
      </c>
      <c r="BN162" s="120">
        <v>0</v>
      </c>
      <c r="BO162" s="116">
        <v>0</v>
      </c>
      <c r="BP162" s="120">
        <v>0</v>
      </c>
      <c r="BQ162" s="116">
        <v>24</v>
      </c>
      <c r="BR162" s="120">
        <v>100</v>
      </c>
      <c r="BS162" s="116">
        <v>24</v>
      </c>
      <c r="BT162" s="2"/>
      <c r="BU162" s="3"/>
      <c r="BV162" s="3"/>
      <c r="BW162" s="3"/>
      <c r="BX162" s="3"/>
    </row>
    <row r="163" spans="1:76" ht="15">
      <c r="A163" s="64" t="s">
        <v>333</v>
      </c>
      <c r="B163" s="65"/>
      <c r="C163" s="65" t="s">
        <v>64</v>
      </c>
      <c r="D163" s="66">
        <v>165.86779155046725</v>
      </c>
      <c r="E163" s="68"/>
      <c r="F163" s="100" t="s">
        <v>994</v>
      </c>
      <c r="G163" s="65"/>
      <c r="H163" s="69" t="s">
        <v>333</v>
      </c>
      <c r="I163" s="70"/>
      <c r="J163" s="70"/>
      <c r="K163" s="69" t="s">
        <v>3475</v>
      </c>
      <c r="L163" s="73">
        <v>1</v>
      </c>
      <c r="M163" s="74">
        <v>5209.2861328125</v>
      </c>
      <c r="N163" s="74">
        <v>352.9058837890625</v>
      </c>
      <c r="O163" s="75"/>
      <c r="P163" s="76"/>
      <c r="Q163" s="76"/>
      <c r="R163" s="86"/>
      <c r="S163" s="48">
        <v>0</v>
      </c>
      <c r="T163" s="48">
        <v>1</v>
      </c>
      <c r="U163" s="49">
        <v>0</v>
      </c>
      <c r="V163" s="49">
        <v>0.058824</v>
      </c>
      <c r="W163" s="49">
        <v>0</v>
      </c>
      <c r="X163" s="49">
        <v>0.566571</v>
      </c>
      <c r="Y163" s="49">
        <v>0</v>
      </c>
      <c r="Z163" s="49">
        <v>0</v>
      </c>
      <c r="AA163" s="71">
        <v>163</v>
      </c>
      <c r="AB163" s="71"/>
      <c r="AC163" s="72"/>
      <c r="AD163" s="78" t="s">
        <v>2013</v>
      </c>
      <c r="AE163" s="78">
        <v>14805</v>
      </c>
      <c r="AF163" s="78">
        <v>14450</v>
      </c>
      <c r="AG163" s="78">
        <v>31597</v>
      </c>
      <c r="AH163" s="78">
        <v>69055</v>
      </c>
      <c r="AI163" s="78"/>
      <c r="AJ163" s="78" t="s">
        <v>2289</v>
      </c>
      <c r="AK163" s="78" t="s">
        <v>2500</v>
      </c>
      <c r="AL163" s="78"/>
      <c r="AM163" s="78"/>
      <c r="AN163" s="80">
        <v>43377.68952546296</v>
      </c>
      <c r="AO163" s="83" t="s">
        <v>2834</v>
      </c>
      <c r="AP163" s="78" t="b">
        <v>1</v>
      </c>
      <c r="AQ163" s="78" t="b">
        <v>0</v>
      </c>
      <c r="AR163" s="78" t="b">
        <v>0</v>
      </c>
      <c r="AS163" s="78"/>
      <c r="AT163" s="78">
        <v>5</v>
      </c>
      <c r="AU163" s="78"/>
      <c r="AV163" s="78" t="b">
        <v>0</v>
      </c>
      <c r="AW163" s="78" t="s">
        <v>3020</v>
      </c>
      <c r="AX163" s="83" t="s">
        <v>3181</v>
      </c>
      <c r="AY163" s="78" t="s">
        <v>66</v>
      </c>
      <c r="AZ163" s="78" t="str">
        <f>REPLACE(INDEX(GroupVertices[Group],MATCH(Vertices[[#This Row],[Vertex]],GroupVertices[Vertex],0)),1,1,"")</f>
        <v>7</v>
      </c>
      <c r="BA163" s="48"/>
      <c r="BB163" s="48"/>
      <c r="BC163" s="48"/>
      <c r="BD163" s="48"/>
      <c r="BE163" s="48"/>
      <c r="BF163" s="48"/>
      <c r="BG163" s="116" t="s">
        <v>4291</v>
      </c>
      <c r="BH163" s="116" t="s">
        <v>4291</v>
      </c>
      <c r="BI163" s="116" t="s">
        <v>4419</v>
      </c>
      <c r="BJ163" s="116" t="s">
        <v>4419</v>
      </c>
      <c r="BK163" s="116">
        <v>0</v>
      </c>
      <c r="BL163" s="120">
        <v>0</v>
      </c>
      <c r="BM163" s="116">
        <v>0</v>
      </c>
      <c r="BN163" s="120">
        <v>0</v>
      </c>
      <c r="BO163" s="116">
        <v>0</v>
      </c>
      <c r="BP163" s="120">
        <v>0</v>
      </c>
      <c r="BQ163" s="116">
        <v>24</v>
      </c>
      <c r="BR163" s="120">
        <v>100</v>
      </c>
      <c r="BS163" s="116">
        <v>24</v>
      </c>
      <c r="BT163" s="2"/>
      <c r="BU163" s="3"/>
      <c r="BV163" s="3"/>
      <c r="BW163" s="3"/>
      <c r="BX163" s="3"/>
    </row>
    <row r="164" spans="1:76" ht="15">
      <c r="A164" s="64" t="s">
        <v>334</v>
      </c>
      <c r="B164" s="65"/>
      <c r="C164" s="65" t="s">
        <v>64</v>
      </c>
      <c r="D164" s="66">
        <v>165.61297234243648</v>
      </c>
      <c r="E164" s="68"/>
      <c r="F164" s="100" t="s">
        <v>995</v>
      </c>
      <c r="G164" s="65"/>
      <c r="H164" s="69" t="s">
        <v>334</v>
      </c>
      <c r="I164" s="70"/>
      <c r="J164" s="70"/>
      <c r="K164" s="69" t="s">
        <v>3476</v>
      </c>
      <c r="L164" s="73">
        <v>1</v>
      </c>
      <c r="M164" s="74">
        <v>5461.0810546875</v>
      </c>
      <c r="N164" s="74">
        <v>2320.1201171875</v>
      </c>
      <c r="O164" s="75"/>
      <c r="P164" s="76"/>
      <c r="Q164" s="76"/>
      <c r="R164" s="86"/>
      <c r="S164" s="48">
        <v>0</v>
      </c>
      <c r="T164" s="48">
        <v>1</v>
      </c>
      <c r="U164" s="49">
        <v>0</v>
      </c>
      <c r="V164" s="49">
        <v>0.058824</v>
      </c>
      <c r="W164" s="49">
        <v>0</v>
      </c>
      <c r="X164" s="49">
        <v>0.566571</v>
      </c>
      <c r="Y164" s="49">
        <v>0</v>
      </c>
      <c r="Z164" s="49">
        <v>0</v>
      </c>
      <c r="AA164" s="71">
        <v>164</v>
      </c>
      <c r="AB164" s="71"/>
      <c r="AC164" s="72"/>
      <c r="AD164" s="78" t="s">
        <v>2014</v>
      </c>
      <c r="AE164" s="78">
        <v>14823</v>
      </c>
      <c r="AF164" s="78">
        <v>13498</v>
      </c>
      <c r="AG164" s="78">
        <v>16132</v>
      </c>
      <c r="AH164" s="78">
        <v>19231</v>
      </c>
      <c r="AI164" s="78"/>
      <c r="AJ164" s="78" t="s">
        <v>2290</v>
      </c>
      <c r="AK164" s="78" t="s">
        <v>2481</v>
      </c>
      <c r="AL164" s="83" t="s">
        <v>2655</v>
      </c>
      <c r="AM164" s="78"/>
      <c r="AN164" s="80">
        <v>43512.65702546296</v>
      </c>
      <c r="AO164" s="83" t="s">
        <v>2835</v>
      </c>
      <c r="AP164" s="78" t="b">
        <v>1</v>
      </c>
      <c r="AQ164" s="78" t="b">
        <v>0</v>
      </c>
      <c r="AR164" s="78" t="b">
        <v>0</v>
      </c>
      <c r="AS164" s="78"/>
      <c r="AT164" s="78">
        <v>15</v>
      </c>
      <c r="AU164" s="78"/>
      <c r="AV164" s="78" t="b">
        <v>0</v>
      </c>
      <c r="AW164" s="78" t="s">
        <v>3020</v>
      </c>
      <c r="AX164" s="83" t="s">
        <v>3182</v>
      </c>
      <c r="AY164" s="78" t="s">
        <v>66</v>
      </c>
      <c r="AZ164" s="78" t="str">
        <f>REPLACE(INDEX(GroupVertices[Group],MATCH(Vertices[[#This Row],[Vertex]],GroupVertices[Vertex],0)),1,1,"")</f>
        <v>7</v>
      </c>
      <c r="BA164" s="48"/>
      <c r="BB164" s="48"/>
      <c r="BC164" s="48"/>
      <c r="BD164" s="48"/>
      <c r="BE164" s="48"/>
      <c r="BF164" s="48"/>
      <c r="BG164" s="116" t="s">
        <v>4291</v>
      </c>
      <c r="BH164" s="116" t="s">
        <v>4291</v>
      </c>
      <c r="BI164" s="116" t="s">
        <v>4419</v>
      </c>
      <c r="BJ164" s="116" t="s">
        <v>4419</v>
      </c>
      <c r="BK164" s="116">
        <v>0</v>
      </c>
      <c r="BL164" s="120">
        <v>0</v>
      </c>
      <c r="BM164" s="116">
        <v>0</v>
      </c>
      <c r="BN164" s="120">
        <v>0</v>
      </c>
      <c r="BO164" s="116">
        <v>0</v>
      </c>
      <c r="BP164" s="120">
        <v>0</v>
      </c>
      <c r="BQ164" s="116">
        <v>24</v>
      </c>
      <c r="BR164" s="120">
        <v>100</v>
      </c>
      <c r="BS164" s="116">
        <v>24</v>
      </c>
      <c r="BT164" s="2"/>
      <c r="BU164" s="3"/>
      <c r="BV164" s="3"/>
      <c r="BW164" s="3"/>
      <c r="BX164" s="3"/>
    </row>
    <row r="165" spans="1:76" ht="15">
      <c r="A165" s="64" t="s">
        <v>335</v>
      </c>
      <c r="B165" s="65"/>
      <c r="C165" s="65" t="s">
        <v>64</v>
      </c>
      <c r="D165" s="66">
        <v>162.73528189544177</v>
      </c>
      <c r="E165" s="68"/>
      <c r="F165" s="100" t="s">
        <v>996</v>
      </c>
      <c r="G165" s="65"/>
      <c r="H165" s="69" t="s">
        <v>335</v>
      </c>
      <c r="I165" s="70"/>
      <c r="J165" s="70"/>
      <c r="K165" s="69" t="s">
        <v>3477</v>
      </c>
      <c r="L165" s="73">
        <v>1</v>
      </c>
      <c r="M165" s="74">
        <v>4621.14501953125</v>
      </c>
      <c r="N165" s="74">
        <v>1032.9898681640625</v>
      </c>
      <c r="O165" s="75"/>
      <c r="P165" s="76"/>
      <c r="Q165" s="76"/>
      <c r="R165" s="86"/>
      <c r="S165" s="48">
        <v>0</v>
      </c>
      <c r="T165" s="48">
        <v>1</v>
      </c>
      <c r="U165" s="49">
        <v>0</v>
      </c>
      <c r="V165" s="49">
        <v>0.058824</v>
      </c>
      <c r="W165" s="49">
        <v>0</v>
      </c>
      <c r="X165" s="49">
        <v>0.566571</v>
      </c>
      <c r="Y165" s="49">
        <v>0</v>
      </c>
      <c r="Z165" s="49">
        <v>0</v>
      </c>
      <c r="AA165" s="71">
        <v>165</v>
      </c>
      <c r="AB165" s="71"/>
      <c r="AC165" s="72"/>
      <c r="AD165" s="78" t="s">
        <v>2015</v>
      </c>
      <c r="AE165" s="78">
        <v>5001</v>
      </c>
      <c r="AF165" s="78">
        <v>2747</v>
      </c>
      <c r="AG165" s="78">
        <v>82697</v>
      </c>
      <c r="AH165" s="78">
        <v>160923</v>
      </c>
      <c r="AI165" s="78"/>
      <c r="AJ165" s="78" t="s">
        <v>2291</v>
      </c>
      <c r="AK165" s="78" t="s">
        <v>2501</v>
      </c>
      <c r="AL165" s="78"/>
      <c r="AM165" s="78"/>
      <c r="AN165" s="80">
        <v>40809.898506944446</v>
      </c>
      <c r="AO165" s="83" t="s">
        <v>2836</v>
      </c>
      <c r="AP165" s="78" t="b">
        <v>0</v>
      </c>
      <c r="AQ165" s="78" t="b">
        <v>0</v>
      </c>
      <c r="AR165" s="78" t="b">
        <v>1</v>
      </c>
      <c r="AS165" s="78"/>
      <c r="AT165" s="78">
        <v>2</v>
      </c>
      <c r="AU165" s="83" t="s">
        <v>2938</v>
      </c>
      <c r="AV165" s="78" t="b">
        <v>0</v>
      </c>
      <c r="AW165" s="78" t="s">
        <v>3020</v>
      </c>
      <c r="AX165" s="83" t="s">
        <v>3183</v>
      </c>
      <c r="AY165" s="78" t="s">
        <v>66</v>
      </c>
      <c r="AZ165" s="78" t="str">
        <f>REPLACE(INDEX(GroupVertices[Group],MATCH(Vertices[[#This Row],[Vertex]],GroupVertices[Vertex],0)),1,1,"")</f>
        <v>7</v>
      </c>
      <c r="BA165" s="48"/>
      <c r="BB165" s="48"/>
      <c r="BC165" s="48"/>
      <c r="BD165" s="48"/>
      <c r="BE165" s="48"/>
      <c r="BF165" s="48"/>
      <c r="BG165" s="116" t="s">
        <v>4291</v>
      </c>
      <c r="BH165" s="116" t="s">
        <v>4291</v>
      </c>
      <c r="BI165" s="116" t="s">
        <v>4419</v>
      </c>
      <c r="BJ165" s="116" t="s">
        <v>4419</v>
      </c>
      <c r="BK165" s="116">
        <v>0</v>
      </c>
      <c r="BL165" s="120">
        <v>0</v>
      </c>
      <c r="BM165" s="116">
        <v>0</v>
      </c>
      <c r="BN165" s="120">
        <v>0</v>
      </c>
      <c r="BO165" s="116">
        <v>0</v>
      </c>
      <c r="BP165" s="120">
        <v>0</v>
      </c>
      <c r="BQ165" s="116">
        <v>24</v>
      </c>
      <c r="BR165" s="120">
        <v>100</v>
      </c>
      <c r="BS165" s="116">
        <v>24</v>
      </c>
      <c r="BT165" s="2"/>
      <c r="BU165" s="3"/>
      <c r="BV165" s="3"/>
      <c r="BW165" s="3"/>
      <c r="BX165" s="3"/>
    </row>
    <row r="166" spans="1:76" ht="15">
      <c r="A166" s="64" t="s">
        <v>336</v>
      </c>
      <c r="B166" s="65"/>
      <c r="C166" s="65" t="s">
        <v>64</v>
      </c>
      <c r="D166" s="66">
        <v>169.04981964402813</v>
      </c>
      <c r="E166" s="68"/>
      <c r="F166" s="100" t="s">
        <v>997</v>
      </c>
      <c r="G166" s="65"/>
      <c r="H166" s="69" t="s">
        <v>336</v>
      </c>
      <c r="I166" s="70"/>
      <c r="J166" s="70"/>
      <c r="K166" s="69" t="s">
        <v>3478</v>
      </c>
      <c r="L166" s="73">
        <v>1</v>
      </c>
      <c r="M166" s="74">
        <v>4861.81689453125</v>
      </c>
      <c r="N166" s="74">
        <v>445.0137939453125</v>
      </c>
      <c r="O166" s="75"/>
      <c r="P166" s="76"/>
      <c r="Q166" s="76"/>
      <c r="R166" s="86"/>
      <c r="S166" s="48">
        <v>0</v>
      </c>
      <c r="T166" s="48">
        <v>1</v>
      </c>
      <c r="U166" s="49">
        <v>0</v>
      </c>
      <c r="V166" s="49">
        <v>0.058824</v>
      </c>
      <c r="W166" s="49">
        <v>0</v>
      </c>
      <c r="X166" s="49">
        <v>0.566571</v>
      </c>
      <c r="Y166" s="49">
        <v>0</v>
      </c>
      <c r="Z166" s="49">
        <v>0</v>
      </c>
      <c r="AA166" s="71">
        <v>166</v>
      </c>
      <c r="AB166" s="71"/>
      <c r="AC166" s="72"/>
      <c r="AD166" s="78" t="s">
        <v>2016</v>
      </c>
      <c r="AE166" s="78">
        <v>18786</v>
      </c>
      <c r="AF166" s="78">
        <v>26338</v>
      </c>
      <c r="AG166" s="78">
        <v>247403</v>
      </c>
      <c r="AH166" s="78">
        <v>166170</v>
      </c>
      <c r="AI166" s="78"/>
      <c r="AJ166" s="78" t="s">
        <v>2292</v>
      </c>
      <c r="AK166" s="78" t="s">
        <v>2502</v>
      </c>
      <c r="AL166" s="78"/>
      <c r="AM166" s="78"/>
      <c r="AN166" s="80">
        <v>42820.0597337963</v>
      </c>
      <c r="AO166" s="83" t="s">
        <v>2837</v>
      </c>
      <c r="AP166" s="78" t="b">
        <v>0</v>
      </c>
      <c r="AQ166" s="78" t="b">
        <v>0</v>
      </c>
      <c r="AR166" s="78" t="b">
        <v>0</v>
      </c>
      <c r="AS166" s="78"/>
      <c r="AT166" s="78">
        <v>15</v>
      </c>
      <c r="AU166" s="83" t="s">
        <v>2938</v>
      </c>
      <c r="AV166" s="78" t="b">
        <v>0</v>
      </c>
      <c r="AW166" s="78" t="s">
        <v>3020</v>
      </c>
      <c r="AX166" s="83" t="s">
        <v>3184</v>
      </c>
      <c r="AY166" s="78" t="s">
        <v>66</v>
      </c>
      <c r="AZ166" s="78" t="str">
        <f>REPLACE(INDEX(GroupVertices[Group],MATCH(Vertices[[#This Row],[Vertex]],GroupVertices[Vertex],0)),1,1,"")</f>
        <v>7</v>
      </c>
      <c r="BA166" s="48"/>
      <c r="BB166" s="48"/>
      <c r="BC166" s="48"/>
      <c r="BD166" s="48"/>
      <c r="BE166" s="48"/>
      <c r="BF166" s="48"/>
      <c r="BG166" s="116" t="s">
        <v>4291</v>
      </c>
      <c r="BH166" s="116" t="s">
        <v>4291</v>
      </c>
      <c r="BI166" s="116" t="s">
        <v>4419</v>
      </c>
      <c r="BJ166" s="116" t="s">
        <v>4419</v>
      </c>
      <c r="BK166" s="116">
        <v>0</v>
      </c>
      <c r="BL166" s="120">
        <v>0</v>
      </c>
      <c r="BM166" s="116">
        <v>0</v>
      </c>
      <c r="BN166" s="120">
        <v>0</v>
      </c>
      <c r="BO166" s="116">
        <v>0</v>
      </c>
      <c r="BP166" s="120">
        <v>0</v>
      </c>
      <c r="BQ166" s="116">
        <v>24</v>
      </c>
      <c r="BR166" s="120">
        <v>100</v>
      </c>
      <c r="BS166" s="116">
        <v>24</v>
      </c>
      <c r="BT166" s="2"/>
      <c r="BU166" s="3"/>
      <c r="BV166" s="3"/>
      <c r="BW166" s="3"/>
      <c r="BX166" s="3"/>
    </row>
    <row r="167" spans="1:76" ht="15">
      <c r="A167" s="64" t="s">
        <v>337</v>
      </c>
      <c r="B167" s="65"/>
      <c r="C167" s="65" t="s">
        <v>64</v>
      </c>
      <c r="D167" s="66">
        <v>162.09957221154144</v>
      </c>
      <c r="E167" s="68"/>
      <c r="F167" s="100" t="s">
        <v>998</v>
      </c>
      <c r="G167" s="65"/>
      <c r="H167" s="69" t="s">
        <v>337</v>
      </c>
      <c r="I167" s="70"/>
      <c r="J167" s="70"/>
      <c r="K167" s="69" t="s">
        <v>3479</v>
      </c>
      <c r="L167" s="73">
        <v>1</v>
      </c>
      <c r="M167" s="74">
        <v>1295.583251953125</v>
      </c>
      <c r="N167" s="74">
        <v>4440.62109375</v>
      </c>
      <c r="O167" s="75"/>
      <c r="P167" s="76"/>
      <c r="Q167" s="76"/>
      <c r="R167" s="86"/>
      <c r="S167" s="48">
        <v>0</v>
      </c>
      <c r="T167" s="48">
        <v>1</v>
      </c>
      <c r="U167" s="49">
        <v>0</v>
      </c>
      <c r="V167" s="49">
        <v>0.009259</v>
      </c>
      <c r="W167" s="49">
        <v>0</v>
      </c>
      <c r="X167" s="49">
        <v>0.518732</v>
      </c>
      <c r="Y167" s="49">
        <v>0</v>
      </c>
      <c r="Z167" s="49">
        <v>0</v>
      </c>
      <c r="AA167" s="71">
        <v>167</v>
      </c>
      <c r="AB167" s="71"/>
      <c r="AC167" s="72"/>
      <c r="AD167" s="78" t="s">
        <v>337</v>
      </c>
      <c r="AE167" s="78">
        <v>1458</v>
      </c>
      <c r="AF167" s="78">
        <v>372</v>
      </c>
      <c r="AG167" s="78">
        <v>7134</v>
      </c>
      <c r="AH167" s="78">
        <v>4087</v>
      </c>
      <c r="AI167" s="78"/>
      <c r="AJ167" s="78"/>
      <c r="AK167" s="78" t="s">
        <v>2503</v>
      </c>
      <c r="AL167" s="78"/>
      <c r="AM167" s="78"/>
      <c r="AN167" s="80">
        <v>43470.77241898148</v>
      </c>
      <c r="AO167" s="78"/>
      <c r="AP167" s="78" t="b">
        <v>1</v>
      </c>
      <c r="AQ167" s="78" t="b">
        <v>0</v>
      </c>
      <c r="AR167" s="78" t="b">
        <v>0</v>
      </c>
      <c r="AS167" s="78"/>
      <c r="AT167" s="78">
        <v>4</v>
      </c>
      <c r="AU167" s="78"/>
      <c r="AV167" s="78" t="b">
        <v>0</v>
      </c>
      <c r="AW167" s="78" t="s">
        <v>3020</v>
      </c>
      <c r="AX167" s="83" t="s">
        <v>3185</v>
      </c>
      <c r="AY167" s="78" t="s">
        <v>66</v>
      </c>
      <c r="AZ167" s="78" t="str">
        <f>REPLACE(INDEX(GroupVertices[Group],MATCH(Vertices[[#This Row],[Vertex]],GroupVertices[Vertex],0)),1,1,"")</f>
        <v>2</v>
      </c>
      <c r="BA167" s="48" t="s">
        <v>682</v>
      </c>
      <c r="BB167" s="48" t="s">
        <v>682</v>
      </c>
      <c r="BC167" s="48" t="s">
        <v>726</v>
      </c>
      <c r="BD167" s="48" t="s">
        <v>726</v>
      </c>
      <c r="BE167" s="48" t="s">
        <v>772</v>
      </c>
      <c r="BF167" s="48" t="s">
        <v>772</v>
      </c>
      <c r="BG167" s="116" t="s">
        <v>4271</v>
      </c>
      <c r="BH167" s="116" t="s">
        <v>4271</v>
      </c>
      <c r="BI167" s="116" t="s">
        <v>4400</v>
      </c>
      <c r="BJ167" s="116" t="s">
        <v>4400</v>
      </c>
      <c r="BK167" s="116">
        <v>3</v>
      </c>
      <c r="BL167" s="120">
        <v>16.666666666666668</v>
      </c>
      <c r="BM167" s="116">
        <v>0</v>
      </c>
      <c r="BN167" s="120">
        <v>0</v>
      </c>
      <c r="BO167" s="116">
        <v>0</v>
      </c>
      <c r="BP167" s="120">
        <v>0</v>
      </c>
      <c r="BQ167" s="116">
        <v>15</v>
      </c>
      <c r="BR167" s="120">
        <v>83.33333333333333</v>
      </c>
      <c r="BS167" s="116">
        <v>18</v>
      </c>
      <c r="BT167" s="2"/>
      <c r="BU167" s="3"/>
      <c r="BV167" s="3"/>
      <c r="BW167" s="3"/>
      <c r="BX167" s="3"/>
    </row>
    <row r="168" spans="1:76" ht="15">
      <c r="A168" s="64" t="s">
        <v>339</v>
      </c>
      <c r="B168" s="65"/>
      <c r="C168" s="65" t="s">
        <v>64</v>
      </c>
      <c r="D168" s="66">
        <v>162.08752718595176</v>
      </c>
      <c r="E168" s="68"/>
      <c r="F168" s="100" t="s">
        <v>894</v>
      </c>
      <c r="G168" s="65"/>
      <c r="H168" s="69" t="s">
        <v>339</v>
      </c>
      <c r="I168" s="70"/>
      <c r="J168" s="70"/>
      <c r="K168" s="69" t="s">
        <v>3480</v>
      </c>
      <c r="L168" s="73">
        <v>699.7297019527235</v>
      </c>
      <c r="M168" s="74">
        <v>701.7084350585938</v>
      </c>
      <c r="N168" s="74">
        <v>2430.572509765625</v>
      </c>
      <c r="O168" s="75"/>
      <c r="P168" s="76"/>
      <c r="Q168" s="76"/>
      <c r="R168" s="86"/>
      <c r="S168" s="48">
        <v>0</v>
      </c>
      <c r="T168" s="48">
        <v>2</v>
      </c>
      <c r="U168" s="49">
        <v>68</v>
      </c>
      <c r="V168" s="49">
        <v>0.010417</v>
      </c>
      <c r="W168" s="49">
        <v>0</v>
      </c>
      <c r="X168" s="49">
        <v>0.884899</v>
      </c>
      <c r="Y168" s="49">
        <v>0</v>
      </c>
      <c r="Z168" s="49">
        <v>0</v>
      </c>
      <c r="AA168" s="71">
        <v>168</v>
      </c>
      <c r="AB168" s="71"/>
      <c r="AC168" s="72"/>
      <c r="AD168" s="78" t="s">
        <v>2017</v>
      </c>
      <c r="AE168" s="78">
        <v>404</v>
      </c>
      <c r="AF168" s="78">
        <v>327</v>
      </c>
      <c r="AG168" s="78">
        <v>41699</v>
      </c>
      <c r="AH168" s="78">
        <v>1224</v>
      </c>
      <c r="AI168" s="78"/>
      <c r="AJ168" s="78"/>
      <c r="AK168" s="78"/>
      <c r="AL168" s="78"/>
      <c r="AM168" s="78"/>
      <c r="AN168" s="80">
        <v>40911.33550925926</v>
      </c>
      <c r="AO168" s="78"/>
      <c r="AP168" s="78" t="b">
        <v>1</v>
      </c>
      <c r="AQ168" s="78" t="b">
        <v>0</v>
      </c>
      <c r="AR168" s="78" t="b">
        <v>0</v>
      </c>
      <c r="AS168" s="78"/>
      <c r="AT168" s="78">
        <v>10</v>
      </c>
      <c r="AU168" s="83" t="s">
        <v>2938</v>
      </c>
      <c r="AV168" s="78" t="b">
        <v>0</v>
      </c>
      <c r="AW168" s="78" t="s">
        <v>3020</v>
      </c>
      <c r="AX168" s="83" t="s">
        <v>3186</v>
      </c>
      <c r="AY168" s="78" t="s">
        <v>66</v>
      </c>
      <c r="AZ168" s="78" t="str">
        <f>REPLACE(INDEX(GroupVertices[Group],MATCH(Vertices[[#This Row],[Vertex]],GroupVertices[Vertex],0)),1,1,"")</f>
        <v>2</v>
      </c>
      <c r="BA168" s="48" t="s">
        <v>682</v>
      </c>
      <c r="BB168" s="48" t="s">
        <v>682</v>
      </c>
      <c r="BC168" s="48" t="s">
        <v>726</v>
      </c>
      <c r="BD168" s="48" t="s">
        <v>726</v>
      </c>
      <c r="BE168" s="48" t="s">
        <v>772</v>
      </c>
      <c r="BF168" s="48" t="s">
        <v>772</v>
      </c>
      <c r="BG168" s="116" t="s">
        <v>4293</v>
      </c>
      <c r="BH168" s="116" t="s">
        <v>4345</v>
      </c>
      <c r="BI168" s="116" t="s">
        <v>4421</v>
      </c>
      <c r="BJ168" s="116" t="s">
        <v>4461</v>
      </c>
      <c r="BK168" s="116">
        <v>3</v>
      </c>
      <c r="BL168" s="120">
        <v>7.6923076923076925</v>
      </c>
      <c r="BM168" s="116">
        <v>0</v>
      </c>
      <c r="BN168" s="120">
        <v>0</v>
      </c>
      <c r="BO168" s="116">
        <v>0</v>
      </c>
      <c r="BP168" s="120">
        <v>0</v>
      </c>
      <c r="BQ168" s="116">
        <v>36</v>
      </c>
      <c r="BR168" s="120">
        <v>92.3076923076923</v>
      </c>
      <c r="BS168" s="116">
        <v>39</v>
      </c>
      <c r="BT168" s="2"/>
      <c r="BU168" s="3"/>
      <c r="BV168" s="3"/>
      <c r="BW168" s="3"/>
      <c r="BX168" s="3"/>
    </row>
    <row r="169" spans="1:76" ht="15">
      <c r="A169" s="64" t="s">
        <v>340</v>
      </c>
      <c r="B169" s="65"/>
      <c r="C169" s="65" t="s">
        <v>64</v>
      </c>
      <c r="D169" s="66">
        <v>162.32601869262763</v>
      </c>
      <c r="E169" s="68"/>
      <c r="F169" s="100" t="s">
        <v>1000</v>
      </c>
      <c r="G169" s="65"/>
      <c r="H169" s="69" t="s">
        <v>340</v>
      </c>
      <c r="I169" s="70"/>
      <c r="J169" s="70"/>
      <c r="K169" s="69" t="s">
        <v>3481</v>
      </c>
      <c r="L169" s="73">
        <v>1</v>
      </c>
      <c r="M169" s="74">
        <v>864.3016357421875</v>
      </c>
      <c r="N169" s="74">
        <v>3908.658203125</v>
      </c>
      <c r="O169" s="75"/>
      <c r="P169" s="76"/>
      <c r="Q169" s="76"/>
      <c r="R169" s="86"/>
      <c r="S169" s="48">
        <v>0</v>
      </c>
      <c r="T169" s="48">
        <v>1</v>
      </c>
      <c r="U169" s="49">
        <v>0</v>
      </c>
      <c r="V169" s="49">
        <v>0.009259</v>
      </c>
      <c r="W169" s="49">
        <v>0</v>
      </c>
      <c r="X169" s="49">
        <v>0.518732</v>
      </c>
      <c r="Y169" s="49">
        <v>0</v>
      </c>
      <c r="Z169" s="49">
        <v>0</v>
      </c>
      <c r="AA169" s="71">
        <v>169</v>
      </c>
      <c r="AB169" s="71"/>
      <c r="AC169" s="72"/>
      <c r="AD169" s="78" t="s">
        <v>2018</v>
      </c>
      <c r="AE169" s="78">
        <v>245</v>
      </c>
      <c r="AF169" s="78">
        <v>1218</v>
      </c>
      <c r="AG169" s="78">
        <v>5386</v>
      </c>
      <c r="AH169" s="78">
        <v>15695</v>
      </c>
      <c r="AI169" s="78"/>
      <c r="AJ169" s="78"/>
      <c r="AK169" s="78"/>
      <c r="AL169" s="78"/>
      <c r="AM169" s="78"/>
      <c r="AN169" s="80">
        <v>41543.44074074074</v>
      </c>
      <c r="AO169" s="83" t="s">
        <v>2838</v>
      </c>
      <c r="AP169" s="78" t="b">
        <v>0</v>
      </c>
      <c r="AQ169" s="78" t="b">
        <v>0</v>
      </c>
      <c r="AR169" s="78" t="b">
        <v>0</v>
      </c>
      <c r="AS169" s="78"/>
      <c r="AT169" s="78">
        <v>9</v>
      </c>
      <c r="AU169" s="83" t="s">
        <v>2938</v>
      </c>
      <c r="AV169" s="78" t="b">
        <v>0</v>
      </c>
      <c r="AW169" s="78" t="s">
        <v>3020</v>
      </c>
      <c r="AX169" s="83" t="s">
        <v>3187</v>
      </c>
      <c r="AY169" s="78" t="s">
        <v>66</v>
      </c>
      <c r="AZ169" s="78" t="str">
        <f>REPLACE(INDEX(GroupVertices[Group],MATCH(Vertices[[#This Row],[Vertex]],GroupVertices[Vertex],0)),1,1,"")</f>
        <v>2</v>
      </c>
      <c r="BA169" s="48" t="s">
        <v>682</v>
      </c>
      <c r="BB169" s="48" t="s">
        <v>682</v>
      </c>
      <c r="BC169" s="48" t="s">
        <v>726</v>
      </c>
      <c r="BD169" s="48" t="s">
        <v>726</v>
      </c>
      <c r="BE169" s="48" t="s">
        <v>772</v>
      </c>
      <c r="BF169" s="48" t="s">
        <v>772</v>
      </c>
      <c r="BG169" s="116" t="s">
        <v>4271</v>
      </c>
      <c r="BH169" s="116" t="s">
        <v>4271</v>
      </c>
      <c r="BI169" s="116" t="s">
        <v>4400</v>
      </c>
      <c r="BJ169" s="116" t="s">
        <v>4400</v>
      </c>
      <c r="BK169" s="116">
        <v>3</v>
      </c>
      <c r="BL169" s="120">
        <v>16.666666666666668</v>
      </c>
      <c r="BM169" s="116">
        <v>0</v>
      </c>
      <c r="BN169" s="120">
        <v>0</v>
      </c>
      <c r="BO169" s="116">
        <v>0</v>
      </c>
      <c r="BP169" s="120">
        <v>0</v>
      </c>
      <c r="BQ169" s="116">
        <v>15</v>
      </c>
      <c r="BR169" s="120">
        <v>83.33333333333333</v>
      </c>
      <c r="BS169" s="116">
        <v>18</v>
      </c>
      <c r="BT169" s="2"/>
      <c r="BU169" s="3"/>
      <c r="BV169" s="3"/>
      <c r="BW169" s="3"/>
      <c r="BX169" s="3"/>
    </row>
    <row r="170" spans="1:76" ht="15">
      <c r="A170" s="64" t="s">
        <v>341</v>
      </c>
      <c r="B170" s="65"/>
      <c r="C170" s="65" t="s">
        <v>64</v>
      </c>
      <c r="D170" s="66">
        <v>162.22724948279216</v>
      </c>
      <c r="E170" s="68"/>
      <c r="F170" s="100" t="s">
        <v>1001</v>
      </c>
      <c r="G170" s="65"/>
      <c r="H170" s="69" t="s">
        <v>341</v>
      </c>
      <c r="I170" s="70"/>
      <c r="J170" s="70"/>
      <c r="K170" s="69" t="s">
        <v>3482</v>
      </c>
      <c r="L170" s="73">
        <v>1</v>
      </c>
      <c r="M170" s="74">
        <v>5172.19775390625</v>
      </c>
      <c r="N170" s="74">
        <v>5364.16943359375</v>
      </c>
      <c r="O170" s="75"/>
      <c r="P170" s="76"/>
      <c r="Q170" s="76"/>
      <c r="R170" s="86"/>
      <c r="S170" s="48">
        <v>0</v>
      </c>
      <c r="T170" s="48">
        <v>1</v>
      </c>
      <c r="U170" s="49">
        <v>0</v>
      </c>
      <c r="V170" s="49">
        <v>0.058824</v>
      </c>
      <c r="W170" s="49">
        <v>0</v>
      </c>
      <c r="X170" s="49">
        <v>0.566571</v>
      </c>
      <c r="Y170" s="49">
        <v>0</v>
      </c>
      <c r="Z170" s="49">
        <v>0</v>
      </c>
      <c r="AA170" s="71">
        <v>170</v>
      </c>
      <c r="AB170" s="71"/>
      <c r="AC170" s="72"/>
      <c r="AD170" s="78" t="s">
        <v>2019</v>
      </c>
      <c r="AE170" s="78">
        <v>860</v>
      </c>
      <c r="AF170" s="78">
        <v>849</v>
      </c>
      <c r="AG170" s="78">
        <v>4166</v>
      </c>
      <c r="AH170" s="78">
        <v>3461</v>
      </c>
      <c r="AI170" s="78"/>
      <c r="AJ170" s="78" t="s">
        <v>2293</v>
      </c>
      <c r="AK170" s="78" t="s">
        <v>2458</v>
      </c>
      <c r="AL170" s="83" t="s">
        <v>2656</v>
      </c>
      <c r="AM170" s="78"/>
      <c r="AN170" s="80">
        <v>40701.50127314815</v>
      </c>
      <c r="AO170" s="83" t="s">
        <v>2839</v>
      </c>
      <c r="AP170" s="78" t="b">
        <v>0</v>
      </c>
      <c r="AQ170" s="78" t="b">
        <v>0</v>
      </c>
      <c r="AR170" s="78" t="b">
        <v>1</v>
      </c>
      <c r="AS170" s="78"/>
      <c r="AT170" s="78">
        <v>74</v>
      </c>
      <c r="AU170" s="83" t="s">
        <v>2938</v>
      </c>
      <c r="AV170" s="78" t="b">
        <v>0</v>
      </c>
      <c r="AW170" s="78" t="s">
        <v>3020</v>
      </c>
      <c r="AX170" s="83" t="s">
        <v>3188</v>
      </c>
      <c r="AY170" s="78" t="s">
        <v>66</v>
      </c>
      <c r="AZ170" s="78" t="str">
        <f>REPLACE(INDEX(GroupVertices[Group],MATCH(Vertices[[#This Row],[Vertex]],GroupVertices[Vertex],0)),1,1,"")</f>
        <v>8</v>
      </c>
      <c r="BA170" s="48" t="s">
        <v>696</v>
      </c>
      <c r="BB170" s="48" t="s">
        <v>696</v>
      </c>
      <c r="BC170" s="48" t="s">
        <v>737</v>
      </c>
      <c r="BD170" s="48" t="s">
        <v>737</v>
      </c>
      <c r="BE170" s="48" t="s">
        <v>788</v>
      </c>
      <c r="BF170" s="48" t="s">
        <v>788</v>
      </c>
      <c r="BG170" s="116" t="s">
        <v>4289</v>
      </c>
      <c r="BH170" s="116" t="s">
        <v>4289</v>
      </c>
      <c r="BI170" s="116" t="s">
        <v>4417</v>
      </c>
      <c r="BJ170" s="116" t="s">
        <v>4417</v>
      </c>
      <c r="BK170" s="116">
        <v>0</v>
      </c>
      <c r="BL170" s="120">
        <v>0</v>
      </c>
      <c r="BM170" s="116">
        <v>0</v>
      </c>
      <c r="BN170" s="120">
        <v>0</v>
      </c>
      <c r="BO170" s="116">
        <v>0</v>
      </c>
      <c r="BP170" s="120">
        <v>0</v>
      </c>
      <c r="BQ170" s="116">
        <v>17</v>
      </c>
      <c r="BR170" s="120">
        <v>100</v>
      </c>
      <c r="BS170" s="116">
        <v>17</v>
      </c>
      <c r="BT170" s="2"/>
      <c r="BU170" s="3"/>
      <c r="BV170" s="3"/>
      <c r="BW170" s="3"/>
      <c r="BX170" s="3"/>
    </row>
    <row r="171" spans="1:76" ht="15">
      <c r="A171" s="64" t="s">
        <v>342</v>
      </c>
      <c r="B171" s="65"/>
      <c r="C171" s="65" t="s">
        <v>64</v>
      </c>
      <c r="D171" s="66">
        <v>165.41115124700033</v>
      </c>
      <c r="E171" s="68"/>
      <c r="F171" s="100" t="s">
        <v>1002</v>
      </c>
      <c r="G171" s="65"/>
      <c r="H171" s="69" t="s">
        <v>342</v>
      </c>
      <c r="I171" s="70"/>
      <c r="J171" s="70"/>
      <c r="K171" s="69" t="s">
        <v>3483</v>
      </c>
      <c r="L171" s="73">
        <v>1</v>
      </c>
      <c r="M171" s="74">
        <v>5500.97998046875</v>
      </c>
      <c r="N171" s="74">
        <v>800.0018310546875</v>
      </c>
      <c r="O171" s="75"/>
      <c r="P171" s="76"/>
      <c r="Q171" s="76"/>
      <c r="R171" s="86"/>
      <c r="S171" s="48">
        <v>0</v>
      </c>
      <c r="T171" s="48">
        <v>1</v>
      </c>
      <c r="U171" s="49">
        <v>0</v>
      </c>
      <c r="V171" s="49">
        <v>0.058824</v>
      </c>
      <c r="W171" s="49">
        <v>0</v>
      </c>
      <c r="X171" s="49">
        <v>0.566571</v>
      </c>
      <c r="Y171" s="49">
        <v>0</v>
      </c>
      <c r="Z171" s="49">
        <v>0</v>
      </c>
      <c r="AA171" s="71">
        <v>171</v>
      </c>
      <c r="AB171" s="71"/>
      <c r="AC171" s="72"/>
      <c r="AD171" s="78" t="s">
        <v>2020</v>
      </c>
      <c r="AE171" s="78">
        <v>12526</v>
      </c>
      <c r="AF171" s="78">
        <v>12744</v>
      </c>
      <c r="AG171" s="78">
        <v>51648</v>
      </c>
      <c r="AH171" s="78">
        <v>164227</v>
      </c>
      <c r="AI171" s="78"/>
      <c r="AJ171" s="78" t="s">
        <v>2294</v>
      </c>
      <c r="AK171" s="78" t="s">
        <v>2504</v>
      </c>
      <c r="AL171" s="83" t="s">
        <v>2657</v>
      </c>
      <c r="AM171" s="78"/>
      <c r="AN171" s="80">
        <v>42810.85230324074</v>
      </c>
      <c r="AO171" s="83" t="s">
        <v>2840</v>
      </c>
      <c r="AP171" s="78" t="b">
        <v>0</v>
      </c>
      <c r="AQ171" s="78" t="b">
        <v>0</v>
      </c>
      <c r="AR171" s="78" t="b">
        <v>1</v>
      </c>
      <c r="AS171" s="78"/>
      <c r="AT171" s="78">
        <v>26</v>
      </c>
      <c r="AU171" s="83" t="s">
        <v>2938</v>
      </c>
      <c r="AV171" s="78" t="b">
        <v>0</v>
      </c>
      <c r="AW171" s="78" t="s">
        <v>3020</v>
      </c>
      <c r="AX171" s="83" t="s">
        <v>3189</v>
      </c>
      <c r="AY171" s="78" t="s">
        <v>66</v>
      </c>
      <c r="AZ171" s="78" t="str">
        <f>REPLACE(INDEX(GroupVertices[Group],MATCH(Vertices[[#This Row],[Vertex]],GroupVertices[Vertex],0)),1,1,"")</f>
        <v>7</v>
      </c>
      <c r="BA171" s="48"/>
      <c r="BB171" s="48"/>
      <c r="BC171" s="48"/>
      <c r="BD171" s="48"/>
      <c r="BE171" s="48"/>
      <c r="BF171" s="48"/>
      <c r="BG171" s="116" t="s">
        <v>4291</v>
      </c>
      <c r="BH171" s="116" t="s">
        <v>4291</v>
      </c>
      <c r="BI171" s="116" t="s">
        <v>4419</v>
      </c>
      <c r="BJ171" s="116" t="s">
        <v>4419</v>
      </c>
      <c r="BK171" s="116">
        <v>0</v>
      </c>
      <c r="BL171" s="120">
        <v>0</v>
      </c>
      <c r="BM171" s="116">
        <v>0</v>
      </c>
      <c r="BN171" s="120">
        <v>0</v>
      </c>
      <c r="BO171" s="116">
        <v>0</v>
      </c>
      <c r="BP171" s="120">
        <v>0</v>
      </c>
      <c r="BQ171" s="116">
        <v>24</v>
      </c>
      <c r="BR171" s="120">
        <v>100</v>
      </c>
      <c r="BS171" s="116">
        <v>24</v>
      </c>
      <c r="BT171" s="2"/>
      <c r="BU171" s="3"/>
      <c r="BV171" s="3"/>
      <c r="BW171" s="3"/>
      <c r="BX171" s="3"/>
    </row>
    <row r="172" spans="1:76" ht="15">
      <c r="A172" s="64" t="s">
        <v>343</v>
      </c>
      <c r="B172" s="65"/>
      <c r="C172" s="65" t="s">
        <v>64</v>
      </c>
      <c r="D172" s="66">
        <v>162.41006620452012</v>
      </c>
      <c r="E172" s="68"/>
      <c r="F172" s="100" t="s">
        <v>1003</v>
      </c>
      <c r="G172" s="65"/>
      <c r="H172" s="69" t="s">
        <v>343</v>
      </c>
      <c r="I172" s="70"/>
      <c r="J172" s="70"/>
      <c r="K172" s="69" t="s">
        <v>3484</v>
      </c>
      <c r="L172" s="73">
        <v>1</v>
      </c>
      <c r="M172" s="74">
        <v>5481.25146484375</v>
      </c>
      <c r="N172" s="74">
        <v>3443.22412109375</v>
      </c>
      <c r="O172" s="75"/>
      <c r="P172" s="76"/>
      <c r="Q172" s="76"/>
      <c r="R172" s="86"/>
      <c r="S172" s="48">
        <v>0</v>
      </c>
      <c r="T172" s="48">
        <v>1</v>
      </c>
      <c r="U172" s="49">
        <v>0</v>
      </c>
      <c r="V172" s="49">
        <v>0.058824</v>
      </c>
      <c r="W172" s="49">
        <v>0</v>
      </c>
      <c r="X172" s="49">
        <v>0.566571</v>
      </c>
      <c r="Y172" s="49">
        <v>0</v>
      </c>
      <c r="Z172" s="49">
        <v>0</v>
      </c>
      <c r="AA172" s="71">
        <v>172</v>
      </c>
      <c r="AB172" s="71"/>
      <c r="AC172" s="72"/>
      <c r="AD172" s="78" t="s">
        <v>2021</v>
      </c>
      <c r="AE172" s="78">
        <v>761</v>
      </c>
      <c r="AF172" s="78">
        <v>1532</v>
      </c>
      <c r="AG172" s="78">
        <v>18561</v>
      </c>
      <c r="AH172" s="78">
        <v>21452</v>
      </c>
      <c r="AI172" s="78"/>
      <c r="AJ172" s="78" t="s">
        <v>2295</v>
      </c>
      <c r="AK172" s="78" t="s">
        <v>2505</v>
      </c>
      <c r="AL172" s="83" t="s">
        <v>2658</v>
      </c>
      <c r="AM172" s="78"/>
      <c r="AN172" s="80">
        <v>40715.92616898148</v>
      </c>
      <c r="AO172" s="83" t="s">
        <v>2841</v>
      </c>
      <c r="AP172" s="78" t="b">
        <v>0</v>
      </c>
      <c r="AQ172" s="78" t="b">
        <v>0</v>
      </c>
      <c r="AR172" s="78" t="b">
        <v>1</v>
      </c>
      <c r="AS172" s="78"/>
      <c r="AT172" s="78">
        <v>181</v>
      </c>
      <c r="AU172" s="83" t="s">
        <v>2938</v>
      </c>
      <c r="AV172" s="78" t="b">
        <v>0</v>
      </c>
      <c r="AW172" s="78" t="s">
        <v>3020</v>
      </c>
      <c r="AX172" s="83" t="s">
        <v>3190</v>
      </c>
      <c r="AY172" s="78" t="s">
        <v>66</v>
      </c>
      <c r="AZ172" s="78" t="str">
        <f>REPLACE(INDEX(GroupVertices[Group],MATCH(Vertices[[#This Row],[Vertex]],GroupVertices[Vertex],0)),1,1,"")</f>
        <v>8</v>
      </c>
      <c r="BA172" s="48" t="s">
        <v>696</v>
      </c>
      <c r="BB172" s="48" t="s">
        <v>696</v>
      </c>
      <c r="BC172" s="48" t="s">
        <v>737</v>
      </c>
      <c r="BD172" s="48" t="s">
        <v>737</v>
      </c>
      <c r="BE172" s="48" t="s">
        <v>788</v>
      </c>
      <c r="BF172" s="48" t="s">
        <v>788</v>
      </c>
      <c r="BG172" s="116" t="s">
        <v>4289</v>
      </c>
      <c r="BH172" s="116" t="s">
        <v>4289</v>
      </c>
      <c r="BI172" s="116" t="s">
        <v>4417</v>
      </c>
      <c r="BJ172" s="116" t="s">
        <v>4417</v>
      </c>
      <c r="BK172" s="116">
        <v>0</v>
      </c>
      <c r="BL172" s="120">
        <v>0</v>
      </c>
      <c r="BM172" s="116">
        <v>0</v>
      </c>
      <c r="BN172" s="120">
        <v>0</v>
      </c>
      <c r="BO172" s="116">
        <v>0</v>
      </c>
      <c r="BP172" s="120">
        <v>0</v>
      </c>
      <c r="BQ172" s="116">
        <v>17</v>
      </c>
      <c r="BR172" s="120">
        <v>100</v>
      </c>
      <c r="BS172" s="116">
        <v>17</v>
      </c>
      <c r="BT172" s="2"/>
      <c r="BU172" s="3"/>
      <c r="BV172" s="3"/>
      <c r="BW172" s="3"/>
      <c r="BX172" s="3"/>
    </row>
    <row r="173" spans="1:76" ht="15">
      <c r="A173" s="64" t="s">
        <v>344</v>
      </c>
      <c r="B173" s="65"/>
      <c r="C173" s="65" t="s">
        <v>64</v>
      </c>
      <c r="D173" s="66">
        <v>162.12285926101484</v>
      </c>
      <c r="E173" s="68"/>
      <c r="F173" s="100" t="s">
        <v>1004</v>
      </c>
      <c r="G173" s="65"/>
      <c r="H173" s="69" t="s">
        <v>344</v>
      </c>
      <c r="I173" s="70"/>
      <c r="J173" s="70"/>
      <c r="K173" s="69" t="s">
        <v>3485</v>
      </c>
      <c r="L173" s="73">
        <v>1</v>
      </c>
      <c r="M173" s="74">
        <v>470.4044494628906</v>
      </c>
      <c r="N173" s="74">
        <v>3175.6318359375</v>
      </c>
      <c r="O173" s="75"/>
      <c r="P173" s="76"/>
      <c r="Q173" s="76"/>
      <c r="R173" s="86"/>
      <c r="S173" s="48">
        <v>0</v>
      </c>
      <c r="T173" s="48">
        <v>1</v>
      </c>
      <c r="U173" s="49">
        <v>0</v>
      </c>
      <c r="V173" s="49">
        <v>0.009259</v>
      </c>
      <c r="W173" s="49">
        <v>0</v>
      </c>
      <c r="X173" s="49">
        <v>0.518732</v>
      </c>
      <c r="Y173" s="49">
        <v>0</v>
      </c>
      <c r="Z173" s="49">
        <v>0</v>
      </c>
      <c r="AA173" s="71">
        <v>173</v>
      </c>
      <c r="AB173" s="71"/>
      <c r="AC173" s="72"/>
      <c r="AD173" s="78" t="s">
        <v>2022</v>
      </c>
      <c r="AE173" s="78">
        <v>1420</v>
      </c>
      <c r="AF173" s="78">
        <v>459</v>
      </c>
      <c r="AG173" s="78">
        <v>888</v>
      </c>
      <c r="AH173" s="78">
        <v>11</v>
      </c>
      <c r="AI173" s="78"/>
      <c r="AJ173" s="78"/>
      <c r="AK173" s="78"/>
      <c r="AL173" s="78"/>
      <c r="AM173" s="78"/>
      <c r="AN173" s="80">
        <v>41027.55798611111</v>
      </c>
      <c r="AO173" s="78"/>
      <c r="AP173" s="78" t="b">
        <v>1</v>
      </c>
      <c r="AQ173" s="78" t="b">
        <v>0</v>
      </c>
      <c r="AR173" s="78" t="b">
        <v>0</v>
      </c>
      <c r="AS173" s="78"/>
      <c r="AT173" s="78">
        <v>0</v>
      </c>
      <c r="AU173" s="83" t="s">
        <v>2938</v>
      </c>
      <c r="AV173" s="78" t="b">
        <v>0</v>
      </c>
      <c r="AW173" s="78" t="s">
        <v>3020</v>
      </c>
      <c r="AX173" s="83" t="s">
        <v>3191</v>
      </c>
      <c r="AY173" s="78" t="s">
        <v>66</v>
      </c>
      <c r="AZ173" s="78" t="str">
        <f>REPLACE(INDEX(GroupVertices[Group],MATCH(Vertices[[#This Row],[Vertex]],GroupVertices[Vertex],0)),1,1,"")</f>
        <v>2</v>
      </c>
      <c r="BA173" s="48" t="s">
        <v>682</v>
      </c>
      <c r="BB173" s="48" t="s">
        <v>682</v>
      </c>
      <c r="BC173" s="48" t="s">
        <v>726</v>
      </c>
      <c r="BD173" s="48" t="s">
        <v>726</v>
      </c>
      <c r="BE173" s="48" t="s">
        <v>772</v>
      </c>
      <c r="BF173" s="48" t="s">
        <v>772</v>
      </c>
      <c r="BG173" s="116" t="s">
        <v>4271</v>
      </c>
      <c r="BH173" s="116" t="s">
        <v>4271</v>
      </c>
      <c r="BI173" s="116" t="s">
        <v>4400</v>
      </c>
      <c r="BJ173" s="116" t="s">
        <v>4400</v>
      </c>
      <c r="BK173" s="116">
        <v>3</v>
      </c>
      <c r="BL173" s="120">
        <v>16.666666666666668</v>
      </c>
      <c r="BM173" s="116">
        <v>0</v>
      </c>
      <c r="BN173" s="120">
        <v>0</v>
      </c>
      <c r="BO173" s="116">
        <v>0</v>
      </c>
      <c r="BP173" s="120">
        <v>0</v>
      </c>
      <c r="BQ173" s="116">
        <v>15</v>
      </c>
      <c r="BR173" s="120">
        <v>83.33333333333333</v>
      </c>
      <c r="BS173" s="116">
        <v>18</v>
      </c>
      <c r="BT173" s="2"/>
      <c r="BU173" s="3"/>
      <c r="BV173" s="3"/>
      <c r="BW173" s="3"/>
      <c r="BX173" s="3"/>
    </row>
    <row r="174" spans="1:76" ht="15">
      <c r="A174" s="64" t="s">
        <v>345</v>
      </c>
      <c r="B174" s="65"/>
      <c r="C174" s="65" t="s">
        <v>64</v>
      </c>
      <c r="D174" s="66">
        <v>164.4791339335936</v>
      </c>
      <c r="E174" s="68"/>
      <c r="F174" s="100" t="s">
        <v>1005</v>
      </c>
      <c r="G174" s="65"/>
      <c r="H174" s="69" t="s">
        <v>345</v>
      </c>
      <c r="I174" s="70"/>
      <c r="J174" s="70"/>
      <c r="K174" s="69" t="s">
        <v>3486</v>
      </c>
      <c r="L174" s="73">
        <v>1</v>
      </c>
      <c r="M174" s="74">
        <v>5148.1728515625</v>
      </c>
      <c r="N174" s="74">
        <v>2682.084716796875</v>
      </c>
      <c r="O174" s="75"/>
      <c r="P174" s="76"/>
      <c r="Q174" s="76"/>
      <c r="R174" s="86"/>
      <c r="S174" s="48">
        <v>0</v>
      </c>
      <c r="T174" s="48">
        <v>1</v>
      </c>
      <c r="U174" s="49">
        <v>0</v>
      </c>
      <c r="V174" s="49">
        <v>0.058824</v>
      </c>
      <c r="W174" s="49">
        <v>0</v>
      </c>
      <c r="X174" s="49">
        <v>0.566571</v>
      </c>
      <c r="Y174" s="49">
        <v>0</v>
      </c>
      <c r="Z174" s="49">
        <v>0</v>
      </c>
      <c r="AA174" s="71">
        <v>174</v>
      </c>
      <c r="AB174" s="71"/>
      <c r="AC174" s="72"/>
      <c r="AD174" s="78" t="s">
        <v>2023</v>
      </c>
      <c r="AE174" s="78">
        <v>9546</v>
      </c>
      <c r="AF174" s="78">
        <v>9262</v>
      </c>
      <c r="AG174" s="78">
        <v>307825</v>
      </c>
      <c r="AH174" s="78">
        <v>88811</v>
      </c>
      <c r="AI174" s="78"/>
      <c r="AJ174" s="78" t="s">
        <v>2296</v>
      </c>
      <c r="AK174" s="78" t="s">
        <v>2506</v>
      </c>
      <c r="AL174" s="78"/>
      <c r="AM174" s="78"/>
      <c r="AN174" s="80">
        <v>39918.35556712963</v>
      </c>
      <c r="AO174" s="83" t="s">
        <v>2842</v>
      </c>
      <c r="AP174" s="78" t="b">
        <v>0</v>
      </c>
      <c r="AQ174" s="78" t="b">
        <v>0</v>
      </c>
      <c r="AR174" s="78" t="b">
        <v>0</v>
      </c>
      <c r="AS174" s="78"/>
      <c r="AT174" s="78">
        <v>64</v>
      </c>
      <c r="AU174" s="83" t="s">
        <v>2944</v>
      </c>
      <c r="AV174" s="78" t="b">
        <v>0</v>
      </c>
      <c r="AW174" s="78" t="s">
        <v>3020</v>
      </c>
      <c r="AX174" s="83" t="s">
        <v>3192</v>
      </c>
      <c r="AY174" s="78" t="s">
        <v>66</v>
      </c>
      <c r="AZ174" s="78" t="str">
        <f>REPLACE(INDEX(GroupVertices[Group],MATCH(Vertices[[#This Row],[Vertex]],GroupVertices[Vertex],0)),1,1,"")</f>
        <v>7</v>
      </c>
      <c r="BA174" s="48"/>
      <c r="BB174" s="48"/>
      <c r="BC174" s="48"/>
      <c r="BD174" s="48"/>
      <c r="BE174" s="48"/>
      <c r="BF174" s="48"/>
      <c r="BG174" s="116" t="s">
        <v>4291</v>
      </c>
      <c r="BH174" s="116" t="s">
        <v>4291</v>
      </c>
      <c r="BI174" s="116" t="s">
        <v>4419</v>
      </c>
      <c r="BJ174" s="116" t="s">
        <v>4419</v>
      </c>
      <c r="BK174" s="116">
        <v>0</v>
      </c>
      <c r="BL174" s="120">
        <v>0</v>
      </c>
      <c r="BM174" s="116">
        <v>0</v>
      </c>
      <c r="BN174" s="120">
        <v>0</v>
      </c>
      <c r="BO174" s="116">
        <v>0</v>
      </c>
      <c r="BP174" s="120">
        <v>0</v>
      </c>
      <c r="BQ174" s="116">
        <v>24</v>
      </c>
      <c r="BR174" s="120">
        <v>100</v>
      </c>
      <c r="BS174" s="116">
        <v>24</v>
      </c>
      <c r="BT174" s="2"/>
      <c r="BU174" s="3"/>
      <c r="BV174" s="3"/>
      <c r="BW174" s="3"/>
      <c r="BX174" s="3"/>
    </row>
    <row r="175" spans="1:76" ht="15">
      <c r="A175" s="64" t="s">
        <v>346</v>
      </c>
      <c r="B175" s="65"/>
      <c r="C175" s="65" t="s">
        <v>64</v>
      </c>
      <c r="D175" s="66">
        <v>162.02489305288535</v>
      </c>
      <c r="E175" s="68"/>
      <c r="F175" s="100" t="s">
        <v>1006</v>
      </c>
      <c r="G175" s="65"/>
      <c r="H175" s="69" t="s">
        <v>346</v>
      </c>
      <c r="I175" s="70"/>
      <c r="J175" s="70"/>
      <c r="K175" s="69" t="s">
        <v>3487</v>
      </c>
      <c r="L175" s="73">
        <v>1</v>
      </c>
      <c r="M175" s="74">
        <v>397.3732604980469</v>
      </c>
      <c r="N175" s="74">
        <v>3535.737548828125</v>
      </c>
      <c r="O175" s="75"/>
      <c r="P175" s="76"/>
      <c r="Q175" s="76"/>
      <c r="R175" s="86"/>
      <c r="S175" s="48">
        <v>0</v>
      </c>
      <c r="T175" s="48">
        <v>1</v>
      </c>
      <c r="U175" s="49">
        <v>0</v>
      </c>
      <c r="V175" s="49">
        <v>0.009259</v>
      </c>
      <c r="W175" s="49">
        <v>0</v>
      </c>
      <c r="X175" s="49">
        <v>0.518732</v>
      </c>
      <c r="Y175" s="49">
        <v>0</v>
      </c>
      <c r="Z175" s="49">
        <v>0</v>
      </c>
      <c r="AA175" s="71">
        <v>175</v>
      </c>
      <c r="AB175" s="71"/>
      <c r="AC175" s="72"/>
      <c r="AD175" s="78" t="s">
        <v>2024</v>
      </c>
      <c r="AE175" s="78">
        <v>753</v>
      </c>
      <c r="AF175" s="78">
        <v>93</v>
      </c>
      <c r="AG175" s="78">
        <v>1246</v>
      </c>
      <c r="AH175" s="78">
        <v>675</v>
      </c>
      <c r="AI175" s="78"/>
      <c r="AJ175" s="78"/>
      <c r="AK175" s="78"/>
      <c r="AL175" s="78"/>
      <c r="AM175" s="78"/>
      <c r="AN175" s="80">
        <v>43516.883784722224</v>
      </c>
      <c r="AO175" s="83" t="s">
        <v>2843</v>
      </c>
      <c r="AP175" s="78" t="b">
        <v>1</v>
      </c>
      <c r="AQ175" s="78" t="b">
        <v>0</v>
      </c>
      <c r="AR175" s="78" t="b">
        <v>0</v>
      </c>
      <c r="AS175" s="78"/>
      <c r="AT175" s="78">
        <v>0</v>
      </c>
      <c r="AU175" s="78"/>
      <c r="AV175" s="78" t="b">
        <v>0</v>
      </c>
      <c r="AW175" s="78" t="s">
        <v>3020</v>
      </c>
      <c r="AX175" s="83" t="s">
        <v>3193</v>
      </c>
      <c r="AY175" s="78" t="s">
        <v>66</v>
      </c>
      <c r="AZ175" s="78" t="str">
        <f>REPLACE(INDEX(GroupVertices[Group],MATCH(Vertices[[#This Row],[Vertex]],GroupVertices[Vertex],0)),1,1,"")</f>
        <v>2</v>
      </c>
      <c r="BA175" s="48" t="s">
        <v>682</v>
      </c>
      <c r="BB175" s="48" t="s">
        <v>682</v>
      </c>
      <c r="BC175" s="48" t="s">
        <v>726</v>
      </c>
      <c r="BD175" s="48" t="s">
        <v>726</v>
      </c>
      <c r="BE175" s="48" t="s">
        <v>772</v>
      </c>
      <c r="BF175" s="48" t="s">
        <v>772</v>
      </c>
      <c r="BG175" s="116" t="s">
        <v>4271</v>
      </c>
      <c r="BH175" s="116" t="s">
        <v>4271</v>
      </c>
      <c r="BI175" s="116" t="s">
        <v>4400</v>
      </c>
      <c r="BJ175" s="116" t="s">
        <v>4400</v>
      </c>
      <c r="BK175" s="116">
        <v>3</v>
      </c>
      <c r="BL175" s="120">
        <v>16.666666666666668</v>
      </c>
      <c r="BM175" s="116">
        <v>0</v>
      </c>
      <c r="BN175" s="120">
        <v>0</v>
      </c>
      <c r="BO175" s="116">
        <v>0</v>
      </c>
      <c r="BP175" s="120">
        <v>0</v>
      </c>
      <c r="BQ175" s="116">
        <v>15</v>
      </c>
      <c r="BR175" s="120">
        <v>83.33333333333333</v>
      </c>
      <c r="BS175" s="116">
        <v>18</v>
      </c>
      <c r="BT175" s="2"/>
      <c r="BU175" s="3"/>
      <c r="BV175" s="3"/>
      <c r="BW175" s="3"/>
      <c r="BX175" s="3"/>
    </row>
    <row r="176" spans="1:76" ht="15">
      <c r="A176" s="64" t="s">
        <v>347</v>
      </c>
      <c r="B176" s="65"/>
      <c r="C176" s="65" t="s">
        <v>64</v>
      </c>
      <c r="D176" s="66">
        <v>162.0061563464125</v>
      </c>
      <c r="E176" s="68"/>
      <c r="F176" s="100" t="s">
        <v>1007</v>
      </c>
      <c r="G176" s="65"/>
      <c r="H176" s="69" t="s">
        <v>347</v>
      </c>
      <c r="I176" s="70"/>
      <c r="J176" s="70"/>
      <c r="K176" s="69" t="s">
        <v>3488</v>
      </c>
      <c r="L176" s="73">
        <v>1</v>
      </c>
      <c r="M176" s="74">
        <v>3841.720947265625</v>
      </c>
      <c r="N176" s="74">
        <v>9308.48046875</v>
      </c>
      <c r="O176" s="75"/>
      <c r="P176" s="76"/>
      <c r="Q176" s="76"/>
      <c r="R176" s="86"/>
      <c r="S176" s="48">
        <v>1</v>
      </c>
      <c r="T176" s="48">
        <v>1</v>
      </c>
      <c r="U176" s="49">
        <v>0</v>
      </c>
      <c r="V176" s="49">
        <v>0</v>
      </c>
      <c r="W176" s="49">
        <v>0</v>
      </c>
      <c r="X176" s="49">
        <v>0.999998</v>
      </c>
      <c r="Y176" s="49">
        <v>0</v>
      </c>
      <c r="Z176" s="49" t="s">
        <v>3703</v>
      </c>
      <c r="AA176" s="71">
        <v>176</v>
      </c>
      <c r="AB176" s="71"/>
      <c r="AC176" s="72"/>
      <c r="AD176" s="78" t="s">
        <v>2025</v>
      </c>
      <c r="AE176" s="78">
        <v>389</v>
      </c>
      <c r="AF176" s="78">
        <v>23</v>
      </c>
      <c r="AG176" s="78">
        <v>1530</v>
      </c>
      <c r="AH176" s="78">
        <v>168</v>
      </c>
      <c r="AI176" s="78"/>
      <c r="AJ176" s="78" t="s">
        <v>2297</v>
      </c>
      <c r="AK176" s="78"/>
      <c r="AL176" s="78"/>
      <c r="AM176" s="78"/>
      <c r="AN176" s="80">
        <v>43491.135300925926</v>
      </c>
      <c r="AO176" s="78"/>
      <c r="AP176" s="78" t="b">
        <v>1</v>
      </c>
      <c r="AQ176" s="78" t="b">
        <v>0</v>
      </c>
      <c r="AR176" s="78" t="b">
        <v>1</v>
      </c>
      <c r="AS176" s="78"/>
      <c r="AT176" s="78">
        <v>0</v>
      </c>
      <c r="AU176" s="78"/>
      <c r="AV176" s="78" t="b">
        <v>0</v>
      </c>
      <c r="AW176" s="78" t="s">
        <v>3020</v>
      </c>
      <c r="AX176" s="83" t="s">
        <v>3194</v>
      </c>
      <c r="AY176" s="78" t="s">
        <v>66</v>
      </c>
      <c r="AZ176" s="78" t="str">
        <f>REPLACE(INDEX(GroupVertices[Group],MATCH(Vertices[[#This Row],[Vertex]],GroupVertices[Vertex],0)),1,1,"")</f>
        <v>3</v>
      </c>
      <c r="BA176" s="48"/>
      <c r="BB176" s="48"/>
      <c r="BC176" s="48"/>
      <c r="BD176" s="48"/>
      <c r="BE176" s="48" t="s">
        <v>790</v>
      </c>
      <c r="BF176" s="48" t="s">
        <v>790</v>
      </c>
      <c r="BG176" s="116" t="s">
        <v>4294</v>
      </c>
      <c r="BH176" s="116" t="s">
        <v>4294</v>
      </c>
      <c r="BI176" s="116" t="s">
        <v>4422</v>
      </c>
      <c r="BJ176" s="116" t="s">
        <v>4422</v>
      </c>
      <c r="BK176" s="116">
        <v>2</v>
      </c>
      <c r="BL176" s="120">
        <v>5.882352941176471</v>
      </c>
      <c r="BM176" s="116">
        <v>1</v>
      </c>
      <c r="BN176" s="120">
        <v>2.9411764705882355</v>
      </c>
      <c r="BO176" s="116">
        <v>0</v>
      </c>
      <c r="BP176" s="120">
        <v>0</v>
      </c>
      <c r="BQ176" s="116">
        <v>31</v>
      </c>
      <c r="BR176" s="120">
        <v>91.17647058823529</v>
      </c>
      <c r="BS176" s="116">
        <v>34</v>
      </c>
      <c r="BT176" s="2"/>
      <c r="BU176" s="3"/>
      <c r="BV176" s="3"/>
      <c r="BW176" s="3"/>
      <c r="BX176" s="3"/>
    </row>
    <row r="177" spans="1:76" ht="15">
      <c r="A177" s="64" t="s">
        <v>348</v>
      </c>
      <c r="B177" s="65"/>
      <c r="C177" s="65" t="s">
        <v>64</v>
      </c>
      <c r="D177" s="66">
        <v>162.45771097240822</v>
      </c>
      <c r="E177" s="68"/>
      <c r="F177" s="100" t="s">
        <v>1008</v>
      </c>
      <c r="G177" s="65"/>
      <c r="H177" s="69" t="s">
        <v>348</v>
      </c>
      <c r="I177" s="70"/>
      <c r="J177" s="70"/>
      <c r="K177" s="69" t="s">
        <v>3489</v>
      </c>
      <c r="L177" s="73">
        <v>1</v>
      </c>
      <c r="M177" s="74">
        <v>4217.251953125</v>
      </c>
      <c r="N177" s="74">
        <v>9308.48046875</v>
      </c>
      <c r="O177" s="75"/>
      <c r="P177" s="76"/>
      <c r="Q177" s="76"/>
      <c r="R177" s="86"/>
      <c r="S177" s="48">
        <v>1</v>
      </c>
      <c r="T177" s="48">
        <v>1</v>
      </c>
      <c r="U177" s="49">
        <v>0</v>
      </c>
      <c r="V177" s="49">
        <v>0</v>
      </c>
      <c r="W177" s="49">
        <v>0</v>
      </c>
      <c r="X177" s="49">
        <v>0.999998</v>
      </c>
      <c r="Y177" s="49">
        <v>0</v>
      </c>
      <c r="Z177" s="49" t="s">
        <v>3703</v>
      </c>
      <c r="AA177" s="71">
        <v>177</v>
      </c>
      <c r="AB177" s="71"/>
      <c r="AC177" s="72"/>
      <c r="AD177" s="78" t="s">
        <v>2026</v>
      </c>
      <c r="AE177" s="78">
        <v>2811</v>
      </c>
      <c r="AF177" s="78">
        <v>1710</v>
      </c>
      <c r="AG177" s="78">
        <v>211525</v>
      </c>
      <c r="AH177" s="78">
        <v>465114</v>
      </c>
      <c r="AI177" s="78"/>
      <c r="AJ177" s="78" t="s">
        <v>2298</v>
      </c>
      <c r="AK177" s="78" t="s">
        <v>2507</v>
      </c>
      <c r="AL177" s="83" t="s">
        <v>2659</v>
      </c>
      <c r="AM177" s="78"/>
      <c r="AN177" s="80">
        <v>39947.20255787037</v>
      </c>
      <c r="AO177" s="83" t="s">
        <v>2844</v>
      </c>
      <c r="AP177" s="78" t="b">
        <v>0</v>
      </c>
      <c r="AQ177" s="78" t="b">
        <v>0</v>
      </c>
      <c r="AR177" s="78" t="b">
        <v>0</v>
      </c>
      <c r="AS177" s="78"/>
      <c r="AT177" s="78">
        <v>243</v>
      </c>
      <c r="AU177" s="83" t="s">
        <v>2944</v>
      </c>
      <c r="AV177" s="78" t="b">
        <v>0</v>
      </c>
      <c r="AW177" s="78" t="s">
        <v>3020</v>
      </c>
      <c r="AX177" s="83" t="s">
        <v>3195</v>
      </c>
      <c r="AY177" s="78" t="s">
        <v>66</v>
      </c>
      <c r="AZ177" s="78" t="str">
        <f>REPLACE(INDEX(GroupVertices[Group],MATCH(Vertices[[#This Row],[Vertex]],GroupVertices[Vertex],0)),1,1,"")</f>
        <v>3</v>
      </c>
      <c r="BA177" s="48" t="s">
        <v>4186</v>
      </c>
      <c r="BB177" s="48" t="s">
        <v>4186</v>
      </c>
      <c r="BC177" s="48" t="s">
        <v>719</v>
      </c>
      <c r="BD177" s="48" t="s">
        <v>719</v>
      </c>
      <c r="BE177" s="48" t="s">
        <v>4200</v>
      </c>
      <c r="BF177" s="48" t="s">
        <v>4215</v>
      </c>
      <c r="BG177" s="116" t="s">
        <v>4295</v>
      </c>
      <c r="BH177" s="116" t="s">
        <v>4346</v>
      </c>
      <c r="BI177" s="116" t="s">
        <v>4423</v>
      </c>
      <c r="BJ177" s="116" t="s">
        <v>4462</v>
      </c>
      <c r="BK177" s="116">
        <v>0</v>
      </c>
      <c r="BL177" s="120">
        <v>0</v>
      </c>
      <c r="BM177" s="116">
        <v>4</v>
      </c>
      <c r="BN177" s="120">
        <v>8.333333333333334</v>
      </c>
      <c r="BO177" s="116">
        <v>0</v>
      </c>
      <c r="BP177" s="120">
        <v>0</v>
      </c>
      <c r="BQ177" s="116">
        <v>44</v>
      </c>
      <c r="BR177" s="120">
        <v>91.66666666666667</v>
      </c>
      <c r="BS177" s="116">
        <v>48</v>
      </c>
      <c r="BT177" s="2"/>
      <c r="BU177" s="3"/>
      <c r="BV177" s="3"/>
      <c r="BW177" s="3"/>
      <c r="BX177" s="3"/>
    </row>
    <row r="178" spans="1:76" ht="15">
      <c r="A178" s="64" t="s">
        <v>349</v>
      </c>
      <c r="B178" s="65"/>
      <c r="C178" s="65" t="s">
        <v>64</v>
      </c>
      <c r="D178" s="66">
        <v>162.5382788102415</v>
      </c>
      <c r="E178" s="68"/>
      <c r="F178" s="100" t="s">
        <v>1009</v>
      </c>
      <c r="G178" s="65"/>
      <c r="H178" s="69" t="s">
        <v>349</v>
      </c>
      <c r="I178" s="70"/>
      <c r="J178" s="70"/>
      <c r="K178" s="69" t="s">
        <v>3490</v>
      </c>
      <c r="L178" s="73">
        <v>1</v>
      </c>
      <c r="M178" s="74">
        <v>2715.1279296875</v>
      </c>
      <c r="N178" s="74">
        <v>8633.2548828125</v>
      </c>
      <c r="O178" s="75"/>
      <c r="P178" s="76"/>
      <c r="Q178" s="76"/>
      <c r="R178" s="86"/>
      <c r="S178" s="48">
        <v>1</v>
      </c>
      <c r="T178" s="48">
        <v>1</v>
      </c>
      <c r="U178" s="49">
        <v>0</v>
      </c>
      <c r="V178" s="49">
        <v>0</v>
      </c>
      <c r="W178" s="49">
        <v>0</v>
      </c>
      <c r="X178" s="49">
        <v>0.999998</v>
      </c>
      <c r="Y178" s="49">
        <v>0</v>
      </c>
      <c r="Z178" s="49" t="s">
        <v>3703</v>
      </c>
      <c r="AA178" s="71">
        <v>178</v>
      </c>
      <c r="AB178" s="71"/>
      <c r="AC178" s="72"/>
      <c r="AD178" s="78" t="s">
        <v>2027</v>
      </c>
      <c r="AE178" s="78">
        <v>2300</v>
      </c>
      <c r="AF178" s="78">
        <v>2011</v>
      </c>
      <c r="AG178" s="78">
        <v>217101</v>
      </c>
      <c r="AH178" s="78">
        <v>1868</v>
      </c>
      <c r="AI178" s="78"/>
      <c r="AJ178" s="78" t="s">
        <v>2299</v>
      </c>
      <c r="AK178" s="78" t="s">
        <v>2508</v>
      </c>
      <c r="AL178" s="83" t="s">
        <v>2660</v>
      </c>
      <c r="AM178" s="78"/>
      <c r="AN178" s="80">
        <v>39647.500601851854</v>
      </c>
      <c r="AO178" s="83" t="s">
        <v>2845</v>
      </c>
      <c r="AP178" s="78" t="b">
        <v>0</v>
      </c>
      <c r="AQ178" s="78" t="b">
        <v>0</v>
      </c>
      <c r="AR178" s="78" t="b">
        <v>1</v>
      </c>
      <c r="AS178" s="78"/>
      <c r="AT178" s="78">
        <v>330</v>
      </c>
      <c r="AU178" s="83" t="s">
        <v>2938</v>
      </c>
      <c r="AV178" s="78" t="b">
        <v>0</v>
      </c>
      <c r="AW178" s="78" t="s">
        <v>3020</v>
      </c>
      <c r="AX178" s="83" t="s">
        <v>3196</v>
      </c>
      <c r="AY178" s="78" t="s">
        <v>66</v>
      </c>
      <c r="AZ178" s="78" t="str">
        <f>REPLACE(INDEX(GroupVertices[Group],MATCH(Vertices[[#This Row],[Vertex]],GroupVertices[Vertex],0)),1,1,"")</f>
        <v>3</v>
      </c>
      <c r="BA178" s="48" t="s">
        <v>700</v>
      </c>
      <c r="BB178" s="48" t="s">
        <v>700</v>
      </c>
      <c r="BC178" s="48" t="s">
        <v>731</v>
      </c>
      <c r="BD178" s="48" t="s">
        <v>731</v>
      </c>
      <c r="BE178" s="48" t="s">
        <v>793</v>
      </c>
      <c r="BF178" s="48" t="s">
        <v>793</v>
      </c>
      <c r="BG178" s="116" t="s">
        <v>4296</v>
      </c>
      <c r="BH178" s="116" t="s">
        <v>4296</v>
      </c>
      <c r="BI178" s="116" t="s">
        <v>4424</v>
      </c>
      <c r="BJ178" s="116" t="s">
        <v>4424</v>
      </c>
      <c r="BK178" s="116">
        <v>0</v>
      </c>
      <c r="BL178" s="120">
        <v>0</v>
      </c>
      <c r="BM178" s="116">
        <v>2</v>
      </c>
      <c r="BN178" s="120">
        <v>11.764705882352942</v>
      </c>
      <c r="BO178" s="116">
        <v>0</v>
      </c>
      <c r="BP178" s="120">
        <v>0</v>
      </c>
      <c r="BQ178" s="116">
        <v>15</v>
      </c>
      <c r="BR178" s="120">
        <v>88.23529411764706</v>
      </c>
      <c r="BS178" s="116">
        <v>17</v>
      </c>
      <c r="BT178" s="2"/>
      <c r="BU178" s="3"/>
      <c r="BV178" s="3"/>
      <c r="BW178" s="3"/>
      <c r="BX178" s="3"/>
    </row>
    <row r="179" spans="1:76" ht="15">
      <c r="A179" s="64" t="s">
        <v>351</v>
      </c>
      <c r="B179" s="65"/>
      <c r="C179" s="65" t="s">
        <v>64</v>
      </c>
      <c r="D179" s="66">
        <v>162.10599622518927</v>
      </c>
      <c r="E179" s="68"/>
      <c r="F179" s="100" t="s">
        <v>1011</v>
      </c>
      <c r="G179" s="65"/>
      <c r="H179" s="69" t="s">
        <v>351</v>
      </c>
      <c r="I179" s="70"/>
      <c r="J179" s="70"/>
      <c r="K179" s="69" t="s">
        <v>3491</v>
      </c>
      <c r="L179" s="73">
        <v>1</v>
      </c>
      <c r="M179" s="74">
        <v>4824.8876953125</v>
      </c>
      <c r="N179" s="74">
        <v>5221.4384765625</v>
      </c>
      <c r="O179" s="75"/>
      <c r="P179" s="76"/>
      <c r="Q179" s="76"/>
      <c r="R179" s="86"/>
      <c r="S179" s="48">
        <v>0</v>
      </c>
      <c r="T179" s="48">
        <v>1</v>
      </c>
      <c r="U179" s="49">
        <v>0</v>
      </c>
      <c r="V179" s="49">
        <v>0.058824</v>
      </c>
      <c r="W179" s="49">
        <v>0</v>
      </c>
      <c r="X179" s="49">
        <v>0.566571</v>
      </c>
      <c r="Y179" s="49">
        <v>0</v>
      </c>
      <c r="Z179" s="49">
        <v>0</v>
      </c>
      <c r="AA179" s="71">
        <v>179</v>
      </c>
      <c r="AB179" s="71"/>
      <c r="AC179" s="72"/>
      <c r="AD179" s="78" t="s">
        <v>2028</v>
      </c>
      <c r="AE179" s="78">
        <v>980</v>
      </c>
      <c r="AF179" s="78">
        <v>396</v>
      </c>
      <c r="AG179" s="78">
        <v>2522</v>
      </c>
      <c r="AH179" s="78">
        <v>1832</v>
      </c>
      <c r="AI179" s="78"/>
      <c r="AJ179" s="78" t="s">
        <v>2300</v>
      </c>
      <c r="AK179" s="78" t="s">
        <v>2509</v>
      </c>
      <c r="AL179" s="83" t="s">
        <v>2661</v>
      </c>
      <c r="AM179" s="78"/>
      <c r="AN179" s="80">
        <v>42041.33684027778</v>
      </c>
      <c r="AO179" s="83" t="s">
        <v>2846</v>
      </c>
      <c r="AP179" s="78" t="b">
        <v>0</v>
      </c>
      <c r="AQ179" s="78" t="b">
        <v>0</v>
      </c>
      <c r="AR179" s="78" t="b">
        <v>1</v>
      </c>
      <c r="AS179" s="78"/>
      <c r="AT179" s="78">
        <v>13</v>
      </c>
      <c r="AU179" s="83" t="s">
        <v>2944</v>
      </c>
      <c r="AV179" s="78" t="b">
        <v>0</v>
      </c>
      <c r="AW179" s="78" t="s">
        <v>3020</v>
      </c>
      <c r="AX179" s="83" t="s">
        <v>3197</v>
      </c>
      <c r="AY179" s="78" t="s">
        <v>66</v>
      </c>
      <c r="AZ179" s="78" t="str">
        <f>REPLACE(INDEX(GroupVertices[Group],MATCH(Vertices[[#This Row],[Vertex]],GroupVertices[Vertex],0)),1,1,"")</f>
        <v>8</v>
      </c>
      <c r="BA179" s="48" t="s">
        <v>696</v>
      </c>
      <c r="BB179" s="48" t="s">
        <v>696</v>
      </c>
      <c r="BC179" s="48" t="s">
        <v>737</v>
      </c>
      <c r="BD179" s="48" t="s">
        <v>737</v>
      </c>
      <c r="BE179" s="48" t="s">
        <v>788</v>
      </c>
      <c r="BF179" s="48" t="s">
        <v>788</v>
      </c>
      <c r="BG179" s="116" t="s">
        <v>4289</v>
      </c>
      <c r="BH179" s="116" t="s">
        <v>4289</v>
      </c>
      <c r="BI179" s="116" t="s">
        <v>4417</v>
      </c>
      <c r="BJ179" s="116" t="s">
        <v>4417</v>
      </c>
      <c r="BK179" s="116">
        <v>0</v>
      </c>
      <c r="BL179" s="120">
        <v>0</v>
      </c>
      <c r="BM179" s="116">
        <v>0</v>
      </c>
      <c r="BN179" s="120">
        <v>0</v>
      </c>
      <c r="BO179" s="116">
        <v>0</v>
      </c>
      <c r="BP179" s="120">
        <v>0</v>
      </c>
      <c r="BQ179" s="116">
        <v>17</v>
      </c>
      <c r="BR179" s="120">
        <v>100</v>
      </c>
      <c r="BS179" s="116">
        <v>17</v>
      </c>
      <c r="BT179" s="2"/>
      <c r="BU179" s="3"/>
      <c r="BV179" s="3"/>
      <c r="BW179" s="3"/>
      <c r="BX179" s="3"/>
    </row>
    <row r="180" spans="1:76" ht="15">
      <c r="A180" s="64" t="s">
        <v>352</v>
      </c>
      <c r="B180" s="65"/>
      <c r="C180" s="65" t="s">
        <v>64</v>
      </c>
      <c r="D180" s="66">
        <v>162.10572855795394</v>
      </c>
      <c r="E180" s="68"/>
      <c r="F180" s="100" t="s">
        <v>1012</v>
      </c>
      <c r="G180" s="65"/>
      <c r="H180" s="69" t="s">
        <v>352</v>
      </c>
      <c r="I180" s="70"/>
      <c r="J180" s="70"/>
      <c r="K180" s="69" t="s">
        <v>3492</v>
      </c>
      <c r="L180" s="73">
        <v>1</v>
      </c>
      <c r="M180" s="74">
        <v>2715.1279296875</v>
      </c>
      <c r="N180" s="74">
        <v>9308.48046875</v>
      </c>
      <c r="O180" s="75"/>
      <c r="P180" s="76"/>
      <c r="Q180" s="76"/>
      <c r="R180" s="86"/>
      <c r="S180" s="48">
        <v>1</v>
      </c>
      <c r="T180" s="48">
        <v>1</v>
      </c>
      <c r="U180" s="49">
        <v>0</v>
      </c>
      <c r="V180" s="49">
        <v>0</v>
      </c>
      <c r="W180" s="49">
        <v>0</v>
      </c>
      <c r="X180" s="49">
        <v>0.999998</v>
      </c>
      <c r="Y180" s="49">
        <v>0</v>
      </c>
      <c r="Z180" s="49" t="s">
        <v>3703</v>
      </c>
      <c r="AA180" s="71">
        <v>180</v>
      </c>
      <c r="AB180" s="71"/>
      <c r="AC180" s="72"/>
      <c r="AD180" s="78" t="s">
        <v>2029</v>
      </c>
      <c r="AE180" s="78">
        <v>996</v>
      </c>
      <c r="AF180" s="78">
        <v>395</v>
      </c>
      <c r="AG180" s="78">
        <v>7889</v>
      </c>
      <c r="AH180" s="78">
        <v>95</v>
      </c>
      <c r="AI180" s="78"/>
      <c r="AJ180" s="78" t="s">
        <v>2301</v>
      </c>
      <c r="AK180" s="78" t="s">
        <v>2510</v>
      </c>
      <c r="AL180" s="78"/>
      <c r="AM180" s="78"/>
      <c r="AN180" s="80">
        <v>40485.736284722225</v>
      </c>
      <c r="AO180" s="83" t="s">
        <v>2847</v>
      </c>
      <c r="AP180" s="78" t="b">
        <v>0</v>
      </c>
      <c r="AQ180" s="78" t="b">
        <v>0</v>
      </c>
      <c r="AR180" s="78" t="b">
        <v>1</v>
      </c>
      <c r="AS180" s="78"/>
      <c r="AT180" s="78">
        <v>2</v>
      </c>
      <c r="AU180" s="83" t="s">
        <v>2953</v>
      </c>
      <c r="AV180" s="78" t="b">
        <v>0</v>
      </c>
      <c r="AW180" s="78" t="s">
        <v>3020</v>
      </c>
      <c r="AX180" s="83" t="s">
        <v>3198</v>
      </c>
      <c r="AY180" s="78" t="s">
        <v>66</v>
      </c>
      <c r="AZ180" s="78" t="str">
        <f>REPLACE(INDEX(GroupVertices[Group],MATCH(Vertices[[#This Row],[Vertex]],GroupVertices[Vertex],0)),1,1,"")</f>
        <v>3</v>
      </c>
      <c r="BA180" s="48" t="s">
        <v>701</v>
      </c>
      <c r="BB180" s="48" t="s">
        <v>701</v>
      </c>
      <c r="BC180" s="48" t="s">
        <v>739</v>
      </c>
      <c r="BD180" s="48" t="s">
        <v>739</v>
      </c>
      <c r="BE180" s="48" t="s">
        <v>795</v>
      </c>
      <c r="BF180" s="48" t="s">
        <v>795</v>
      </c>
      <c r="BG180" s="116" t="s">
        <v>4297</v>
      </c>
      <c r="BH180" s="116" t="s">
        <v>4297</v>
      </c>
      <c r="BI180" s="116" t="s">
        <v>4425</v>
      </c>
      <c r="BJ180" s="116" t="s">
        <v>4425</v>
      </c>
      <c r="BK180" s="116">
        <v>0</v>
      </c>
      <c r="BL180" s="120">
        <v>0</v>
      </c>
      <c r="BM180" s="116">
        <v>0</v>
      </c>
      <c r="BN180" s="120">
        <v>0</v>
      </c>
      <c r="BO180" s="116">
        <v>0</v>
      </c>
      <c r="BP180" s="120">
        <v>0</v>
      </c>
      <c r="BQ180" s="116">
        <v>22</v>
      </c>
      <c r="BR180" s="120">
        <v>100</v>
      </c>
      <c r="BS180" s="116">
        <v>22</v>
      </c>
      <c r="BT180" s="2"/>
      <c r="BU180" s="3"/>
      <c r="BV180" s="3"/>
      <c r="BW180" s="3"/>
      <c r="BX180" s="3"/>
    </row>
    <row r="181" spans="1:76" ht="15">
      <c r="A181" s="64" t="s">
        <v>353</v>
      </c>
      <c r="B181" s="65"/>
      <c r="C181" s="65" t="s">
        <v>64</v>
      </c>
      <c r="D181" s="66">
        <v>162.038544081887</v>
      </c>
      <c r="E181" s="68"/>
      <c r="F181" s="100" t="s">
        <v>1013</v>
      </c>
      <c r="G181" s="65"/>
      <c r="H181" s="69" t="s">
        <v>353</v>
      </c>
      <c r="I181" s="70"/>
      <c r="J181" s="70"/>
      <c r="K181" s="69" t="s">
        <v>3493</v>
      </c>
      <c r="L181" s="73">
        <v>7.850294620760534</v>
      </c>
      <c r="M181" s="74">
        <v>6672.4970703125</v>
      </c>
      <c r="N181" s="74">
        <v>869.748779296875</v>
      </c>
      <c r="O181" s="75"/>
      <c r="P181" s="76"/>
      <c r="Q181" s="76"/>
      <c r="R181" s="86"/>
      <c r="S181" s="48">
        <v>0</v>
      </c>
      <c r="T181" s="48">
        <v>3</v>
      </c>
      <c r="U181" s="49">
        <v>0.666667</v>
      </c>
      <c r="V181" s="49">
        <v>0.2</v>
      </c>
      <c r="W181" s="49">
        <v>0</v>
      </c>
      <c r="X181" s="49">
        <v>0.944803</v>
      </c>
      <c r="Y181" s="49">
        <v>0.3333333333333333</v>
      </c>
      <c r="Z181" s="49">
        <v>0</v>
      </c>
      <c r="AA181" s="71">
        <v>181</v>
      </c>
      <c r="AB181" s="71"/>
      <c r="AC181" s="72"/>
      <c r="AD181" s="78" t="s">
        <v>2030</v>
      </c>
      <c r="AE181" s="78">
        <v>373</v>
      </c>
      <c r="AF181" s="78">
        <v>144</v>
      </c>
      <c r="AG181" s="78">
        <v>182</v>
      </c>
      <c r="AH181" s="78">
        <v>353</v>
      </c>
      <c r="AI181" s="78"/>
      <c r="AJ181" s="78" t="s">
        <v>2302</v>
      </c>
      <c r="AK181" s="78" t="s">
        <v>2511</v>
      </c>
      <c r="AL181" s="78"/>
      <c r="AM181" s="78"/>
      <c r="AN181" s="80">
        <v>39616.7515625</v>
      </c>
      <c r="AO181" s="83" t="s">
        <v>2848</v>
      </c>
      <c r="AP181" s="78" t="b">
        <v>0</v>
      </c>
      <c r="AQ181" s="78" t="b">
        <v>0</v>
      </c>
      <c r="AR181" s="78" t="b">
        <v>0</v>
      </c>
      <c r="AS181" s="78"/>
      <c r="AT181" s="78">
        <v>4</v>
      </c>
      <c r="AU181" s="83" t="s">
        <v>2947</v>
      </c>
      <c r="AV181" s="78" t="b">
        <v>0</v>
      </c>
      <c r="AW181" s="78" t="s">
        <v>3020</v>
      </c>
      <c r="AX181" s="83" t="s">
        <v>3199</v>
      </c>
      <c r="AY181" s="78" t="s">
        <v>66</v>
      </c>
      <c r="AZ181" s="78" t="str">
        <f>REPLACE(INDEX(GroupVertices[Group],MATCH(Vertices[[#This Row],[Vertex]],GroupVertices[Vertex],0)),1,1,"")</f>
        <v>18</v>
      </c>
      <c r="BA181" s="48"/>
      <c r="BB181" s="48"/>
      <c r="BC181" s="48"/>
      <c r="BD181" s="48"/>
      <c r="BE181" s="48" t="s">
        <v>796</v>
      </c>
      <c r="BF181" s="48" t="s">
        <v>796</v>
      </c>
      <c r="BG181" s="116" t="s">
        <v>4298</v>
      </c>
      <c r="BH181" s="116" t="s">
        <v>4298</v>
      </c>
      <c r="BI181" s="116" t="s">
        <v>4426</v>
      </c>
      <c r="BJ181" s="116" t="s">
        <v>4426</v>
      </c>
      <c r="BK181" s="116">
        <v>2</v>
      </c>
      <c r="BL181" s="120">
        <v>9.090909090909092</v>
      </c>
      <c r="BM181" s="116">
        <v>0</v>
      </c>
      <c r="BN181" s="120">
        <v>0</v>
      </c>
      <c r="BO181" s="116">
        <v>0</v>
      </c>
      <c r="BP181" s="120">
        <v>0</v>
      </c>
      <c r="BQ181" s="116">
        <v>20</v>
      </c>
      <c r="BR181" s="120">
        <v>90.9090909090909</v>
      </c>
      <c r="BS181" s="116">
        <v>22</v>
      </c>
      <c r="BT181" s="2"/>
      <c r="BU181" s="3"/>
      <c r="BV181" s="3"/>
      <c r="BW181" s="3"/>
      <c r="BX181" s="3"/>
    </row>
    <row r="182" spans="1:76" ht="15">
      <c r="A182" s="64" t="s">
        <v>490</v>
      </c>
      <c r="B182" s="65"/>
      <c r="C182" s="65" t="s">
        <v>64</v>
      </c>
      <c r="D182" s="66">
        <v>300.61067481209795</v>
      </c>
      <c r="E182" s="68"/>
      <c r="F182" s="100" t="s">
        <v>2997</v>
      </c>
      <c r="G182" s="65"/>
      <c r="H182" s="69" t="s">
        <v>490</v>
      </c>
      <c r="I182" s="70"/>
      <c r="J182" s="70"/>
      <c r="K182" s="69" t="s">
        <v>3494</v>
      </c>
      <c r="L182" s="73">
        <v>7.850294620760534</v>
      </c>
      <c r="M182" s="74">
        <v>7271.04052734375</v>
      </c>
      <c r="N182" s="74">
        <v>937.2525634765625</v>
      </c>
      <c r="O182" s="75"/>
      <c r="P182" s="76"/>
      <c r="Q182" s="76"/>
      <c r="R182" s="86"/>
      <c r="S182" s="48">
        <v>3</v>
      </c>
      <c r="T182" s="48">
        <v>0</v>
      </c>
      <c r="U182" s="49">
        <v>0.666667</v>
      </c>
      <c r="V182" s="49">
        <v>0.2</v>
      </c>
      <c r="W182" s="49">
        <v>0</v>
      </c>
      <c r="X182" s="49">
        <v>0.944803</v>
      </c>
      <c r="Y182" s="49">
        <v>0.3333333333333333</v>
      </c>
      <c r="Z182" s="49">
        <v>0</v>
      </c>
      <c r="AA182" s="71">
        <v>182</v>
      </c>
      <c r="AB182" s="71"/>
      <c r="AC182" s="72"/>
      <c r="AD182" s="78" t="s">
        <v>2031</v>
      </c>
      <c r="AE182" s="78">
        <v>637</v>
      </c>
      <c r="AF182" s="78">
        <v>517847</v>
      </c>
      <c r="AG182" s="78">
        <v>94574</v>
      </c>
      <c r="AH182" s="78">
        <v>47505</v>
      </c>
      <c r="AI182" s="78"/>
      <c r="AJ182" s="78" t="s">
        <v>2303</v>
      </c>
      <c r="AK182" s="78" t="s">
        <v>2512</v>
      </c>
      <c r="AL182" s="83" t="s">
        <v>2662</v>
      </c>
      <c r="AM182" s="78"/>
      <c r="AN182" s="80">
        <v>39585.78884259259</v>
      </c>
      <c r="AO182" s="83" t="s">
        <v>2849</v>
      </c>
      <c r="AP182" s="78" t="b">
        <v>0</v>
      </c>
      <c r="AQ182" s="78" t="b">
        <v>0</v>
      </c>
      <c r="AR182" s="78" t="b">
        <v>0</v>
      </c>
      <c r="AS182" s="78"/>
      <c r="AT182" s="78">
        <v>379</v>
      </c>
      <c r="AU182" s="83" t="s">
        <v>2938</v>
      </c>
      <c r="AV182" s="78" t="b">
        <v>1</v>
      </c>
      <c r="AW182" s="78" t="s">
        <v>3020</v>
      </c>
      <c r="AX182" s="83" t="s">
        <v>3200</v>
      </c>
      <c r="AY182" s="78" t="s">
        <v>65</v>
      </c>
      <c r="AZ182" s="78" t="str">
        <f>REPLACE(INDEX(GroupVertices[Group],MATCH(Vertices[[#This Row],[Vertex]],GroupVertices[Vertex],0)),1,1,"")</f>
        <v>18</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491</v>
      </c>
      <c r="B183" s="65"/>
      <c r="C183" s="65" t="s">
        <v>64</v>
      </c>
      <c r="D183" s="66">
        <v>162.04844776959408</v>
      </c>
      <c r="E183" s="68"/>
      <c r="F183" s="100" t="s">
        <v>2998</v>
      </c>
      <c r="G183" s="65"/>
      <c r="H183" s="69" t="s">
        <v>491</v>
      </c>
      <c r="I183" s="70"/>
      <c r="J183" s="70"/>
      <c r="K183" s="69" t="s">
        <v>3495</v>
      </c>
      <c r="L183" s="73">
        <v>7.850294620760534</v>
      </c>
      <c r="M183" s="74">
        <v>6938.1630859375</v>
      </c>
      <c r="N183" s="74">
        <v>352.9058837890625</v>
      </c>
      <c r="O183" s="75"/>
      <c r="P183" s="76"/>
      <c r="Q183" s="76"/>
      <c r="R183" s="86"/>
      <c r="S183" s="48">
        <v>3</v>
      </c>
      <c r="T183" s="48">
        <v>0</v>
      </c>
      <c r="U183" s="49">
        <v>0.666667</v>
      </c>
      <c r="V183" s="49">
        <v>0.2</v>
      </c>
      <c r="W183" s="49">
        <v>0</v>
      </c>
      <c r="X183" s="49">
        <v>0.944803</v>
      </c>
      <c r="Y183" s="49">
        <v>0.3333333333333333</v>
      </c>
      <c r="Z183" s="49">
        <v>0</v>
      </c>
      <c r="AA183" s="71">
        <v>183</v>
      </c>
      <c r="AB183" s="71"/>
      <c r="AC183" s="72"/>
      <c r="AD183" s="78" t="s">
        <v>2032</v>
      </c>
      <c r="AE183" s="78">
        <v>99</v>
      </c>
      <c r="AF183" s="78">
        <v>181</v>
      </c>
      <c r="AG183" s="78">
        <v>223</v>
      </c>
      <c r="AH183" s="78">
        <v>922</v>
      </c>
      <c r="AI183" s="78"/>
      <c r="AJ183" s="78" t="s">
        <v>2304</v>
      </c>
      <c r="AK183" s="78" t="s">
        <v>2513</v>
      </c>
      <c r="AL183" s="83" t="s">
        <v>2663</v>
      </c>
      <c r="AM183" s="78"/>
      <c r="AN183" s="80">
        <v>43405.99460648148</v>
      </c>
      <c r="AO183" s="83" t="s">
        <v>2850</v>
      </c>
      <c r="AP183" s="78" t="b">
        <v>0</v>
      </c>
      <c r="AQ183" s="78" t="b">
        <v>0</v>
      </c>
      <c r="AR183" s="78" t="b">
        <v>0</v>
      </c>
      <c r="AS183" s="78"/>
      <c r="AT183" s="78">
        <v>5</v>
      </c>
      <c r="AU183" s="83" t="s">
        <v>2938</v>
      </c>
      <c r="AV183" s="78" t="b">
        <v>0</v>
      </c>
      <c r="AW183" s="78" t="s">
        <v>3020</v>
      </c>
      <c r="AX183" s="83" t="s">
        <v>3201</v>
      </c>
      <c r="AY183" s="78" t="s">
        <v>65</v>
      </c>
      <c r="AZ183" s="78" t="str">
        <f>REPLACE(INDEX(GroupVertices[Group],MATCH(Vertices[[#This Row],[Vertex]],GroupVertices[Vertex],0)),1,1,"")</f>
        <v>18</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437</v>
      </c>
      <c r="B184" s="65"/>
      <c r="C184" s="65" t="s">
        <v>64</v>
      </c>
      <c r="D184" s="66">
        <v>162.06531080541964</v>
      </c>
      <c r="E184" s="68"/>
      <c r="F184" s="100" t="s">
        <v>2999</v>
      </c>
      <c r="G184" s="65"/>
      <c r="H184" s="69" t="s">
        <v>437</v>
      </c>
      <c r="I184" s="70"/>
      <c r="J184" s="70"/>
      <c r="K184" s="69" t="s">
        <v>3496</v>
      </c>
      <c r="L184" s="73">
        <v>14.700578966084276</v>
      </c>
      <c r="M184" s="74">
        <v>6923.52783203125</v>
      </c>
      <c r="N184" s="74">
        <v>1807.6280517578125</v>
      </c>
      <c r="O184" s="75"/>
      <c r="P184" s="76"/>
      <c r="Q184" s="76"/>
      <c r="R184" s="86"/>
      <c r="S184" s="48">
        <v>2</v>
      </c>
      <c r="T184" s="48">
        <v>2</v>
      </c>
      <c r="U184" s="49">
        <v>1.333333</v>
      </c>
      <c r="V184" s="49">
        <v>0.25</v>
      </c>
      <c r="W184" s="49">
        <v>0</v>
      </c>
      <c r="X184" s="49">
        <v>1.220777</v>
      </c>
      <c r="Y184" s="49">
        <v>0.3333333333333333</v>
      </c>
      <c r="Z184" s="49">
        <v>0</v>
      </c>
      <c r="AA184" s="71">
        <v>184</v>
      </c>
      <c r="AB184" s="71"/>
      <c r="AC184" s="72"/>
      <c r="AD184" s="78" t="s">
        <v>2033</v>
      </c>
      <c r="AE184" s="78">
        <v>62</v>
      </c>
      <c r="AF184" s="78">
        <v>244</v>
      </c>
      <c r="AG184" s="78">
        <v>295</v>
      </c>
      <c r="AH184" s="78">
        <v>193</v>
      </c>
      <c r="AI184" s="78"/>
      <c r="AJ184" s="78" t="s">
        <v>2305</v>
      </c>
      <c r="AK184" s="78" t="s">
        <v>2514</v>
      </c>
      <c r="AL184" s="83" t="s">
        <v>2664</v>
      </c>
      <c r="AM184" s="78"/>
      <c r="AN184" s="80">
        <v>40890.68491898148</v>
      </c>
      <c r="AO184" s="83" t="s">
        <v>2851</v>
      </c>
      <c r="AP184" s="78" t="b">
        <v>0</v>
      </c>
      <c r="AQ184" s="78" t="b">
        <v>0</v>
      </c>
      <c r="AR184" s="78" t="b">
        <v>1</v>
      </c>
      <c r="AS184" s="78"/>
      <c r="AT184" s="78">
        <v>10</v>
      </c>
      <c r="AU184" s="83" t="s">
        <v>2938</v>
      </c>
      <c r="AV184" s="78" t="b">
        <v>0</v>
      </c>
      <c r="AW184" s="78" t="s">
        <v>3020</v>
      </c>
      <c r="AX184" s="83" t="s">
        <v>3202</v>
      </c>
      <c r="AY184" s="78" t="s">
        <v>66</v>
      </c>
      <c r="AZ184" s="78" t="str">
        <f>REPLACE(INDEX(GroupVertices[Group],MATCH(Vertices[[#This Row],[Vertex]],GroupVertices[Vertex],0)),1,1,"")</f>
        <v>18</v>
      </c>
      <c r="BA184" s="48"/>
      <c r="BB184" s="48"/>
      <c r="BC184" s="48"/>
      <c r="BD184" s="48"/>
      <c r="BE184" s="48" t="s">
        <v>820</v>
      </c>
      <c r="BF184" s="48" t="s">
        <v>820</v>
      </c>
      <c r="BG184" s="116" t="s">
        <v>3927</v>
      </c>
      <c r="BH184" s="116" t="s">
        <v>3927</v>
      </c>
      <c r="BI184" s="116" t="s">
        <v>4072</v>
      </c>
      <c r="BJ184" s="116" t="s">
        <v>4072</v>
      </c>
      <c r="BK184" s="116">
        <v>2</v>
      </c>
      <c r="BL184" s="120">
        <v>10</v>
      </c>
      <c r="BM184" s="116">
        <v>0</v>
      </c>
      <c r="BN184" s="120">
        <v>0</v>
      </c>
      <c r="BO184" s="116">
        <v>0</v>
      </c>
      <c r="BP184" s="120">
        <v>0</v>
      </c>
      <c r="BQ184" s="116">
        <v>18</v>
      </c>
      <c r="BR184" s="120">
        <v>90</v>
      </c>
      <c r="BS184" s="116">
        <v>20</v>
      </c>
      <c r="BT184" s="2"/>
      <c r="BU184" s="3"/>
      <c r="BV184" s="3"/>
      <c r="BW184" s="3"/>
      <c r="BX184" s="3"/>
    </row>
    <row r="185" spans="1:76" ht="15">
      <c r="A185" s="64" t="s">
        <v>354</v>
      </c>
      <c r="B185" s="65"/>
      <c r="C185" s="65" t="s">
        <v>64</v>
      </c>
      <c r="D185" s="66">
        <v>162.00160600341195</v>
      </c>
      <c r="E185" s="68"/>
      <c r="F185" s="100" t="s">
        <v>3000</v>
      </c>
      <c r="G185" s="65"/>
      <c r="H185" s="69" t="s">
        <v>354</v>
      </c>
      <c r="I185" s="70"/>
      <c r="J185" s="70"/>
      <c r="K185" s="69" t="s">
        <v>3497</v>
      </c>
      <c r="L185" s="73">
        <v>1</v>
      </c>
      <c r="M185" s="74">
        <v>3090.6591796875</v>
      </c>
      <c r="N185" s="74">
        <v>9308.48046875</v>
      </c>
      <c r="O185" s="75"/>
      <c r="P185" s="76"/>
      <c r="Q185" s="76"/>
      <c r="R185" s="86"/>
      <c r="S185" s="48">
        <v>1</v>
      </c>
      <c r="T185" s="48">
        <v>1</v>
      </c>
      <c r="U185" s="49">
        <v>0</v>
      </c>
      <c r="V185" s="49">
        <v>0</v>
      </c>
      <c r="W185" s="49">
        <v>0</v>
      </c>
      <c r="X185" s="49">
        <v>0.999998</v>
      </c>
      <c r="Y185" s="49">
        <v>0</v>
      </c>
      <c r="Z185" s="49" t="s">
        <v>3703</v>
      </c>
      <c r="AA185" s="71">
        <v>185</v>
      </c>
      <c r="AB185" s="71"/>
      <c r="AC185" s="72"/>
      <c r="AD185" s="78" t="s">
        <v>2034</v>
      </c>
      <c r="AE185" s="78">
        <v>2</v>
      </c>
      <c r="AF185" s="78">
        <v>6</v>
      </c>
      <c r="AG185" s="78">
        <v>9</v>
      </c>
      <c r="AH185" s="78">
        <v>3</v>
      </c>
      <c r="AI185" s="78"/>
      <c r="AJ185" s="78" t="s">
        <v>2306</v>
      </c>
      <c r="AK185" s="78" t="s">
        <v>2515</v>
      </c>
      <c r="AL185" s="78"/>
      <c r="AM185" s="78"/>
      <c r="AN185" s="80">
        <v>43778.62693287037</v>
      </c>
      <c r="AO185" s="78"/>
      <c r="AP185" s="78" t="b">
        <v>1</v>
      </c>
      <c r="AQ185" s="78" t="b">
        <v>0</v>
      </c>
      <c r="AR185" s="78" t="b">
        <v>0</v>
      </c>
      <c r="AS185" s="78"/>
      <c r="AT185" s="78">
        <v>0</v>
      </c>
      <c r="AU185" s="78"/>
      <c r="AV185" s="78" t="b">
        <v>0</v>
      </c>
      <c r="AW185" s="78" t="s">
        <v>3020</v>
      </c>
      <c r="AX185" s="83" t="s">
        <v>3203</v>
      </c>
      <c r="AY185" s="78" t="s">
        <v>66</v>
      </c>
      <c r="AZ185" s="78" t="str">
        <f>REPLACE(INDEX(GroupVertices[Group],MATCH(Vertices[[#This Row],[Vertex]],GroupVertices[Vertex],0)),1,1,"")</f>
        <v>3</v>
      </c>
      <c r="BA185" s="48"/>
      <c r="BB185" s="48"/>
      <c r="BC185" s="48"/>
      <c r="BD185" s="48"/>
      <c r="BE185" s="48" t="s">
        <v>4201</v>
      </c>
      <c r="BF185" s="48" t="s">
        <v>4216</v>
      </c>
      <c r="BG185" s="116" t="s">
        <v>4299</v>
      </c>
      <c r="BH185" s="116" t="s">
        <v>4347</v>
      </c>
      <c r="BI185" s="116" t="s">
        <v>4427</v>
      </c>
      <c r="BJ185" s="116" t="s">
        <v>4463</v>
      </c>
      <c r="BK185" s="116">
        <v>0</v>
      </c>
      <c r="BL185" s="120">
        <v>0</v>
      </c>
      <c r="BM185" s="116">
        <v>1</v>
      </c>
      <c r="BN185" s="120">
        <v>0.9174311926605505</v>
      </c>
      <c r="BO185" s="116">
        <v>0</v>
      </c>
      <c r="BP185" s="120">
        <v>0</v>
      </c>
      <c r="BQ185" s="116">
        <v>108</v>
      </c>
      <c r="BR185" s="120">
        <v>99.08256880733946</v>
      </c>
      <c r="BS185" s="116">
        <v>109</v>
      </c>
      <c r="BT185" s="2"/>
      <c r="BU185" s="3"/>
      <c r="BV185" s="3"/>
      <c r="BW185" s="3"/>
      <c r="BX185" s="3"/>
    </row>
    <row r="186" spans="1:76" ht="15">
      <c r="A186" s="64" t="s">
        <v>355</v>
      </c>
      <c r="B186" s="65"/>
      <c r="C186" s="65" t="s">
        <v>64</v>
      </c>
      <c r="D186" s="66">
        <v>162.02703439076797</v>
      </c>
      <c r="E186" s="68"/>
      <c r="F186" s="100" t="s">
        <v>1014</v>
      </c>
      <c r="G186" s="65"/>
      <c r="H186" s="69" t="s">
        <v>355</v>
      </c>
      <c r="I186" s="70"/>
      <c r="J186" s="70"/>
      <c r="K186" s="69" t="s">
        <v>3498</v>
      </c>
      <c r="L186" s="73">
        <v>1</v>
      </c>
      <c r="M186" s="74">
        <v>3466.18994140625</v>
      </c>
      <c r="N186" s="74">
        <v>9308.48046875</v>
      </c>
      <c r="O186" s="75"/>
      <c r="P186" s="76"/>
      <c r="Q186" s="76"/>
      <c r="R186" s="86"/>
      <c r="S186" s="48">
        <v>1</v>
      </c>
      <c r="T186" s="48">
        <v>1</v>
      </c>
      <c r="U186" s="49">
        <v>0</v>
      </c>
      <c r="V186" s="49">
        <v>0</v>
      </c>
      <c r="W186" s="49">
        <v>0</v>
      </c>
      <c r="X186" s="49">
        <v>0.999998</v>
      </c>
      <c r="Y186" s="49">
        <v>0</v>
      </c>
      <c r="Z186" s="49" t="s">
        <v>3703</v>
      </c>
      <c r="AA186" s="71">
        <v>186</v>
      </c>
      <c r="AB186" s="71"/>
      <c r="AC186" s="72"/>
      <c r="AD186" s="78" t="s">
        <v>2035</v>
      </c>
      <c r="AE186" s="78">
        <v>457</v>
      </c>
      <c r="AF186" s="78">
        <v>101</v>
      </c>
      <c r="AG186" s="78">
        <v>1180</v>
      </c>
      <c r="AH186" s="78">
        <v>11037</v>
      </c>
      <c r="AI186" s="78"/>
      <c r="AJ186" s="78" t="s">
        <v>2307</v>
      </c>
      <c r="AK186" s="78" t="s">
        <v>2456</v>
      </c>
      <c r="AL186" s="83" t="s">
        <v>2665</v>
      </c>
      <c r="AM186" s="78"/>
      <c r="AN186" s="80">
        <v>42768.78954861111</v>
      </c>
      <c r="AO186" s="78"/>
      <c r="AP186" s="78" t="b">
        <v>1</v>
      </c>
      <c r="AQ186" s="78" t="b">
        <v>0</v>
      </c>
      <c r="AR186" s="78" t="b">
        <v>0</v>
      </c>
      <c r="AS186" s="78"/>
      <c r="AT186" s="78">
        <v>0</v>
      </c>
      <c r="AU186" s="78"/>
      <c r="AV186" s="78" t="b">
        <v>0</v>
      </c>
      <c r="AW186" s="78" t="s">
        <v>3020</v>
      </c>
      <c r="AX186" s="83" t="s">
        <v>3204</v>
      </c>
      <c r="AY186" s="78" t="s">
        <v>66</v>
      </c>
      <c r="AZ186" s="78" t="str">
        <f>REPLACE(INDEX(GroupVertices[Group],MATCH(Vertices[[#This Row],[Vertex]],GroupVertices[Vertex],0)),1,1,"")</f>
        <v>3</v>
      </c>
      <c r="BA186" s="48" t="s">
        <v>702</v>
      </c>
      <c r="BB186" s="48" t="s">
        <v>702</v>
      </c>
      <c r="BC186" s="48" t="s">
        <v>719</v>
      </c>
      <c r="BD186" s="48" t="s">
        <v>719</v>
      </c>
      <c r="BE186" s="48" t="s">
        <v>802</v>
      </c>
      <c r="BF186" s="48" t="s">
        <v>802</v>
      </c>
      <c r="BG186" s="116" t="s">
        <v>4300</v>
      </c>
      <c r="BH186" s="116" t="s">
        <v>4300</v>
      </c>
      <c r="BI186" s="116" t="s">
        <v>4428</v>
      </c>
      <c r="BJ186" s="116" t="s">
        <v>4428</v>
      </c>
      <c r="BK186" s="116">
        <v>3</v>
      </c>
      <c r="BL186" s="120">
        <v>9.67741935483871</v>
      </c>
      <c r="BM186" s="116">
        <v>0</v>
      </c>
      <c r="BN186" s="120">
        <v>0</v>
      </c>
      <c r="BO186" s="116">
        <v>0</v>
      </c>
      <c r="BP186" s="120">
        <v>0</v>
      </c>
      <c r="BQ186" s="116">
        <v>28</v>
      </c>
      <c r="BR186" s="120">
        <v>90.3225806451613</v>
      </c>
      <c r="BS186" s="116">
        <v>31</v>
      </c>
      <c r="BT186" s="2"/>
      <c r="BU186" s="3"/>
      <c r="BV186" s="3"/>
      <c r="BW186" s="3"/>
      <c r="BX186" s="3"/>
    </row>
    <row r="187" spans="1:76" ht="15">
      <c r="A187" s="64" t="s">
        <v>357</v>
      </c>
      <c r="B187" s="65"/>
      <c r="C187" s="65" t="s">
        <v>64</v>
      </c>
      <c r="D187" s="66">
        <v>171.46391043943743</v>
      </c>
      <c r="E187" s="68"/>
      <c r="F187" s="100" t="s">
        <v>1016</v>
      </c>
      <c r="G187" s="65"/>
      <c r="H187" s="69" t="s">
        <v>357</v>
      </c>
      <c r="I187" s="70"/>
      <c r="J187" s="70"/>
      <c r="K187" s="69" t="s">
        <v>3499</v>
      </c>
      <c r="L187" s="73">
        <v>1</v>
      </c>
      <c r="M187" s="74">
        <v>4599.9296875</v>
      </c>
      <c r="N187" s="74">
        <v>1841.9056396484375</v>
      </c>
      <c r="O187" s="75"/>
      <c r="P187" s="76"/>
      <c r="Q187" s="76"/>
      <c r="R187" s="86"/>
      <c r="S187" s="48">
        <v>0</v>
      </c>
      <c r="T187" s="48">
        <v>1</v>
      </c>
      <c r="U187" s="49">
        <v>0</v>
      </c>
      <c r="V187" s="49">
        <v>0.058824</v>
      </c>
      <c r="W187" s="49">
        <v>0</v>
      </c>
      <c r="X187" s="49">
        <v>0.566571</v>
      </c>
      <c r="Y187" s="49">
        <v>0</v>
      </c>
      <c r="Z187" s="49">
        <v>0</v>
      </c>
      <c r="AA187" s="71">
        <v>187</v>
      </c>
      <c r="AB187" s="71"/>
      <c r="AC187" s="72"/>
      <c r="AD187" s="78" t="s">
        <v>2036</v>
      </c>
      <c r="AE187" s="78">
        <v>36486</v>
      </c>
      <c r="AF187" s="78">
        <v>35357</v>
      </c>
      <c r="AG187" s="78">
        <v>413356</v>
      </c>
      <c r="AH187" s="78">
        <v>233178</v>
      </c>
      <c r="AI187" s="78"/>
      <c r="AJ187" s="78" t="s">
        <v>2308</v>
      </c>
      <c r="AK187" s="78" t="s">
        <v>1810</v>
      </c>
      <c r="AL187" s="78"/>
      <c r="AM187" s="78"/>
      <c r="AN187" s="80">
        <v>39965.92824074074</v>
      </c>
      <c r="AO187" s="83" t="s">
        <v>2852</v>
      </c>
      <c r="AP187" s="78" t="b">
        <v>0</v>
      </c>
      <c r="AQ187" s="78" t="b">
        <v>0</v>
      </c>
      <c r="AR187" s="78" t="b">
        <v>1</v>
      </c>
      <c r="AS187" s="78"/>
      <c r="AT187" s="78">
        <v>35</v>
      </c>
      <c r="AU187" s="83" t="s">
        <v>2951</v>
      </c>
      <c r="AV187" s="78" t="b">
        <v>0</v>
      </c>
      <c r="AW187" s="78" t="s">
        <v>3020</v>
      </c>
      <c r="AX187" s="83" t="s">
        <v>3205</v>
      </c>
      <c r="AY187" s="78" t="s">
        <v>66</v>
      </c>
      <c r="AZ187" s="78" t="str">
        <f>REPLACE(INDEX(GroupVertices[Group],MATCH(Vertices[[#This Row],[Vertex]],GroupVertices[Vertex],0)),1,1,"")</f>
        <v>7</v>
      </c>
      <c r="BA187" s="48"/>
      <c r="BB187" s="48"/>
      <c r="BC187" s="48"/>
      <c r="BD187" s="48"/>
      <c r="BE187" s="48"/>
      <c r="BF187" s="48"/>
      <c r="BG187" s="116" t="s">
        <v>4291</v>
      </c>
      <c r="BH187" s="116" t="s">
        <v>4291</v>
      </c>
      <c r="BI187" s="116" t="s">
        <v>4419</v>
      </c>
      <c r="BJ187" s="116" t="s">
        <v>4419</v>
      </c>
      <c r="BK187" s="116">
        <v>0</v>
      </c>
      <c r="BL187" s="120">
        <v>0</v>
      </c>
      <c r="BM187" s="116">
        <v>0</v>
      </c>
      <c r="BN187" s="120">
        <v>0</v>
      </c>
      <c r="BO187" s="116">
        <v>0</v>
      </c>
      <c r="BP187" s="120">
        <v>0</v>
      </c>
      <c r="BQ187" s="116">
        <v>24</v>
      </c>
      <c r="BR187" s="120">
        <v>100</v>
      </c>
      <c r="BS187" s="116">
        <v>24</v>
      </c>
      <c r="BT187" s="2"/>
      <c r="BU187" s="3"/>
      <c r="BV187" s="3"/>
      <c r="BW187" s="3"/>
      <c r="BX187" s="3"/>
    </row>
    <row r="188" spans="1:76" ht="15">
      <c r="A188" s="64" t="s">
        <v>358</v>
      </c>
      <c r="B188" s="65"/>
      <c r="C188" s="65" t="s">
        <v>64</v>
      </c>
      <c r="D188" s="66">
        <v>162.0444327610642</v>
      </c>
      <c r="E188" s="68"/>
      <c r="F188" s="100" t="s">
        <v>1017</v>
      </c>
      <c r="G188" s="65"/>
      <c r="H188" s="69" t="s">
        <v>358</v>
      </c>
      <c r="I188" s="70"/>
      <c r="J188" s="70"/>
      <c r="K188" s="69" t="s">
        <v>3500</v>
      </c>
      <c r="L188" s="73">
        <v>1</v>
      </c>
      <c r="M188" s="74">
        <v>4217.251953125</v>
      </c>
      <c r="N188" s="74">
        <v>8633.2548828125</v>
      </c>
      <c r="O188" s="75"/>
      <c r="P188" s="76"/>
      <c r="Q188" s="76"/>
      <c r="R188" s="86"/>
      <c r="S188" s="48">
        <v>1</v>
      </c>
      <c r="T188" s="48">
        <v>1</v>
      </c>
      <c r="U188" s="49">
        <v>0</v>
      </c>
      <c r="V188" s="49">
        <v>0</v>
      </c>
      <c r="W188" s="49">
        <v>0</v>
      </c>
      <c r="X188" s="49">
        <v>0.999998</v>
      </c>
      <c r="Y188" s="49">
        <v>0</v>
      </c>
      <c r="Z188" s="49" t="s">
        <v>3703</v>
      </c>
      <c r="AA188" s="71">
        <v>188</v>
      </c>
      <c r="AB188" s="71"/>
      <c r="AC188" s="72"/>
      <c r="AD188" s="78" t="s">
        <v>2037</v>
      </c>
      <c r="AE188" s="78">
        <v>564</v>
      </c>
      <c r="AF188" s="78">
        <v>166</v>
      </c>
      <c r="AG188" s="78">
        <v>1360</v>
      </c>
      <c r="AH188" s="78">
        <v>4019</v>
      </c>
      <c r="AI188" s="78"/>
      <c r="AJ188" s="78" t="s">
        <v>2309</v>
      </c>
      <c r="AK188" s="78" t="s">
        <v>2516</v>
      </c>
      <c r="AL188" s="83" t="s">
        <v>2666</v>
      </c>
      <c r="AM188" s="78"/>
      <c r="AN188" s="80">
        <v>42178.351851851854</v>
      </c>
      <c r="AO188" s="83" t="s">
        <v>2853</v>
      </c>
      <c r="AP188" s="78" t="b">
        <v>0</v>
      </c>
      <c r="AQ188" s="78" t="b">
        <v>0</v>
      </c>
      <c r="AR188" s="78" t="b">
        <v>0</v>
      </c>
      <c r="AS188" s="78"/>
      <c r="AT188" s="78">
        <v>20</v>
      </c>
      <c r="AU188" s="83" t="s">
        <v>2938</v>
      </c>
      <c r="AV188" s="78" t="b">
        <v>0</v>
      </c>
      <c r="AW188" s="78" t="s">
        <v>3020</v>
      </c>
      <c r="AX188" s="83" t="s">
        <v>3206</v>
      </c>
      <c r="AY188" s="78" t="s">
        <v>66</v>
      </c>
      <c r="AZ188" s="78" t="str">
        <f>REPLACE(INDEX(GroupVertices[Group],MATCH(Vertices[[#This Row],[Vertex]],GroupVertices[Vertex],0)),1,1,"")</f>
        <v>3</v>
      </c>
      <c r="BA188" s="48" t="s">
        <v>703</v>
      </c>
      <c r="BB188" s="48" t="s">
        <v>703</v>
      </c>
      <c r="BC188" s="48" t="s">
        <v>740</v>
      </c>
      <c r="BD188" s="48" t="s">
        <v>740</v>
      </c>
      <c r="BE188" s="48" t="s">
        <v>803</v>
      </c>
      <c r="BF188" s="48" t="s">
        <v>803</v>
      </c>
      <c r="BG188" s="116" t="s">
        <v>4301</v>
      </c>
      <c r="BH188" s="116" t="s">
        <v>4301</v>
      </c>
      <c r="BI188" s="116" t="s">
        <v>4429</v>
      </c>
      <c r="BJ188" s="116" t="s">
        <v>4429</v>
      </c>
      <c r="BK188" s="116">
        <v>1</v>
      </c>
      <c r="BL188" s="120">
        <v>11.11111111111111</v>
      </c>
      <c r="BM188" s="116">
        <v>0</v>
      </c>
      <c r="BN188" s="120">
        <v>0</v>
      </c>
      <c r="BO188" s="116">
        <v>0</v>
      </c>
      <c r="BP188" s="120">
        <v>0</v>
      </c>
      <c r="BQ188" s="116">
        <v>8</v>
      </c>
      <c r="BR188" s="120">
        <v>88.88888888888889</v>
      </c>
      <c r="BS188" s="116">
        <v>9</v>
      </c>
      <c r="BT188" s="2"/>
      <c r="BU188" s="3"/>
      <c r="BV188" s="3"/>
      <c r="BW188" s="3"/>
      <c r="BX188" s="3"/>
    </row>
    <row r="189" spans="1:76" ht="15">
      <c r="A189" s="64" t="s">
        <v>360</v>
      </c>
      <c r="B189" s="65"/>
      <c r="C189" s="65" t="s">
        <v>64</v>
      </c>
      <c r="D189" s="66">
        <v>162.1092082320132</v>
      </c>
      <c r="E189" s="68"/>
      <c r="F189" s="100" t="s">
        <v>1019</v>
      </c>
      <c r="G189" s="65"/>
      <c r="H189" s="69" t="s">
        <v>360</v>
      </c>
      <c r="I189" s="70"/>
      <c r="J189" s="70"/>
      <c r="K189" s="69" t="s">
        <v>3501</v>
      </c>
      <c r="L189" s="73">
        <v>1</v>
      </c>
      <c r="M189" s="74">
        <v>9235.5927734375</v>
      </c>
      <c r="N189" s="74">
        <v>1173.412109375</v>
      </c>
      <c r="O189" s="75"/>
      <c r="P189" s="76"/>
      <c r="Q189" s="76"/>
      <c r="R189" s="86"/>
      <c r="S189" s="48">
        <v>2</v>
      </c>
      <c r="T189" s="48">
        <v>1</v>
      </c>
      <c r="U189" s="49">
        <v>0</v>
      </c>
      <c r="V189" s="49">
        <v>1</v>
      </c>
      <c r="W189" s="49">
        <v>0</v>
      </c>
      <c r="X189" s="49">
        <v>1.298243</v>
      </c>
      <c r="Y189" s="49">
        <v>0</v>
      </c>
      <c r="Z189" s="49">
        <v>0</v>
      </c>
      <c r="AA189" s="71">
        <v>189</v>
      </c>
      <c r="AB189" s="71"/>
      <c r="AC189" s="72"/>
      <c r="AD189" s="78" t="s">
        <v>2038</v>
      </c>
      <c r="AE189" s="78">
        <v>998</v>
      </c>
      <c r="AF189" s="78">
        <v>408</v>
      </c>
      <c r="AG189" s="78">
        <v>1107</v>
      </c>
      <c r="AH189" s="78">
        <v>200</v>
      </c>
      <c r="AI189" s="78"/>
      <c r="AJ189" s="78" t="s">
        <v>2310</v>
      </c>
      <c r="AK189" s="78" t="s">
        <v>1818</v>
      </c>
      <c r="AL189" s="83" t="s">
        <v>2667</v>
      </c>
      <c r="AM189" s="78"/>
      <c r="AN189" s="80">
        <v>42223.55252314815</v>
      </c>
      <c r="AO189" s="83" t="s">
        <v>2854</v>
      </c>
      <c r="AP189" s="78" t="b">
        <v>1</v>
      </c>
      <c r="AQ189" s="78" t="b">
        <v>0</v>
      </c>
      <c r="AR189" s="78" t="b">
        <v>0</v>
      </c>
      <c r="AS189" s="78"/>
      <c r="AT189" s="78">
        <v>29</v>
      </c>
      <c r="AU189" s="83" t="s">
        <v>2938</v>
      </c>
      <c r="AV189" s="78" t="b">
        <v>0</v>
      </c>
      <c r="AW189" s="78" t="s">
        <v>3020</v>
      </c>
      <c r="AX189" s="83" t="s">
        <v>3207</v>
      </c>
      <c r="AY189" s="78" t="s">
        <v>66</v>
      </c>
      <c r="AZ189" s="78" t="str">
        <f>REPLACE(INDEX(GroupVertices[Group],MATCH(Vertices[[#This Row],[Vertex]],GroupVertices[Vertex],0)),1,1,"")</f>
        <v>32</v>
      </c>
      <c r="BA189" s="48" t="s">
        <v>3735</v>
      </c>
      <c r="BB189" s="48" t="s">
        <v>3735</v>
      </c>
      <c r="BC189" s="48" t="s">
        <v>741</v>
      </c>
      <c r="BD189" s="48" t="s">
        <v>741</v>
      </c>
      <c r="BE189" s="48" t="s">
        <v>3809</v>
      </c>
      <c r="BF189" s="48" t="s">
        <v>4217</v>
      </c>
      <c r="BG189" s="116" t="s">
        <v>4302</v>
      </c>
      <c r="BH189" s="116" t="s">
        <v>4348</v>
      </c>
      <c r="BI189" s="116" t="s">
        <v>4083</v>
      </c>
      <c r="BJ189" s="116" t="s">
        <v>4083</v>
      </c>
      <c r="BK189" s="116">
        <v>0</v>
      </c>
      <c r="BL189" s="120">
        <v>0</v>
      </c>
      <c r="BM189" s="116">
        <v>0</v>
      </c>
      <c r="BN189" s="120">
        <v>0</v>
      </c>
      <c r="BO189" s="116">
        <v>0</v>
      </c>
      <c r="BP189" s="120">
        <v>0</v>
      </c>
      <c r="BQ189" s="116">
        <v>34</v>
      </c>
      <c r="BR189" s="120">
        <v>100</v>
      </c>
      <c r="BS189" s="116">
        <v>34</v>
      </c>
      <c r="BT189" s="2"/>
      <c r="BU189" s="3"/>
      <c r="BV189" s="3"/>
      <c r="BW189" s="3"/>
      <c r="BX189" s="3"/>
    </row>
    <row r="190" spans="1:76" ht="15">
      <c r="A190" s="64" t="s">
        <v>361</v>
      </c>
      <c r="B190" s="65"/>
      <c r="C190" s="65" t="s">
        <v>64</v>
      </c>
      <c r="D190" s="66">
        <v>162.07574982759738</v>
      </c>
      <c r="E190" s="68"/>
      <c r="F190" s="100" t="s">
        <v>1020</v>
      </c>
      <c r="G190" s="65"/>
      <c r="H190" s="69" t="s">
        <v>361</v>
      </c>
      <c r="I190" s="70"/>
      <c r="J190" s="70"/>
      <c r="K190" s="69" t="s">
        <v>3502</v>
      </c>
      <c r="L190" s="73">
        <v>1</v>
      </c>
      <c r="M190" s="74">
        <v>9235.5927734375</v>
      </c>
      <c r="N190" s="74">
        <v>626.407958984375</v>
      </c>
      <c r="O190" s="75"/>
      <c r="P190" s="76"/>
      <c r="Q190" s="76"/>
      <c r="R190" s="86"/>
      <c r="S190" s="48">
        <v>0</v>
      </c>
      <c r="T190" s="48">
        <v>1</v>
      </c>
      <c r="U190" s="49">
        <v>0</v>
      </c>
      <c r="V190" s="49">
        <v>1</v>
      </c>
      <c r="W190" s="49">
        <v>0</v>
      </c>
      <c r="X190" s="49">
        <v>0.701753</v>
      </c>
      <c r="Y190" s="49">
        <v>0</v>
      </c>
      <c r="Z190" s="49">
        <v>0</v>
      </c>
      <c r="AA190" s="71">
        <v>190</v>
      </c>
      <c r="AB190" s="71"/>
      <c r="AC190" s="72"/>
      <c r="AD190" s="78" t="s">
        <v>2039</v>
      </c>
      <c r="AE190" s="78">
        <v>2625</v>
      </c>
      <c r="AF190" s="78">
        <v>283</v>
      </c>
      <c r="AG190" s="78">
        <v>773</v>
      </c>
      <c r="AH190" s="78">
        <v>2295</v>
      </c>
      <c r="AI190" s="78"/>
      <c r="AJ190" s="78"/>
      <c r="AK190" s="78" t="s">
        <v>2517</v>
      </c>
      <c r="AL190" s="78"/>
      <c r="AM190" s="78"/>
      <c r="AN190" s="80">
        <v>43277.76421296296</v>
      </c>
      <c r="AO190" s="78"/>
      <c r="AP190" s="78" t="b">
        <v>1</v>
      </c>
      <c r="AQ190" s="78" t="b">
        <v>0</v>
      </c>
      <c r="AR190" s="78" t="b">
        <v>1</v>
      </c>
      <c r="AS190" s="78"/>
      <c r="AT190" s="78">
        <v>7</v>
      </c>
      <c r="AU190" s="78"/>
      <c r="AV190" s="78" t="b">
        <v>0</v>
      </c>
      <c r="AW190" s="78" t="s">
        <v>3020</v>
      </c>
      <c r="AX190" s="83" t="s">
        <v>3208</v>
      </c>
      <c r="AY190" s="78" t="s">
        <v>66</v>
      </c>
      <c r="AZ190" s="78" t="str">
        <f>REPLACE(INDEX(GroupVertices[Group],MATCH(Vertices[[#This Row],[Vertex]],GroupVertices[Vertex],0)),1,1,"")</f>
        <v>32</v>
      </c>
      <c r="BA190" s="48" t="s">
        <v>705</v>
      </c>
      <c r="BB190" s="48" t="s">
        <v>705</v>
      </c>
      <c r="BC190" s="48" t="s">
        <v>741</v>
      </c>
      <c r="BD190" s="48" t="s">
        <v>741</v>
      </c>
      <c r="BE190" s="48" t="s">
        <v>805</v>
      </c>
      <c r="BF190" s="48" t="s">
        <v>805</v>
      </c>
      <c r="BG190" s="116" t="s">
        <v>4303</v>
      </c>
      <c r="BH190" s="116" t="s">
        <v>4303</v>
      </c>
      <c r="BI190" s="116" t="s">
        <v>4430</v>
      </c>
      <c r="BJ190" s="116" t="s">
        <v>4430</v>
      </c>
      <c r="BK190" s="116">
        <v>0</v>
      </c>
      <c r="BL190" s="120">
        <v>0</v>
      </c>
      <c r="BM190" s="116">
        <v>0</v>
      </c>
      <c r="BN190" s="120">
        <v>0</v>
      </c>
      <c r="BO190" s="116">
        <v>0</v>
      </c>
      <c r="BP190" s="120">
        <v>0</v>
      </c>
      <c r="BQ190" s="116">
        <v>18</v>
      </c>
      <c r="BR190" s="120">
        <v>100</v>
      </c>
      <c r="BS190" s="116">
        <v>18</v>
      </c>
      <c r="BT190" s="2"/>
      <c r="BU190" s="3"/>
      <c r="BV190" s="3"/>
      <c r="BW190" s="3"/>
      <c r="BX190" s="3"/>
    </row>
    <row r="191" spans="1:76" ht="15">
      <c r="A191" s="64" t="s">
        <v>362</v>
      </c>
      <c r="B191" s="65"/>
      <c r="C191" s="65" t="s">
        <v>64</v>
      </c>
      <c r="D191" s="66">
        <v>162.6678297521395</v>
      </c>
      <c r="E191" s="68"/>
      <c r="F191" s="100" t="s">
        <v>1021</v>
      </c>
      <c r="G191" s="65"/>
      <c r="H191" s="69" t="s">
        <v>362</v>
      </c>
      <c r="I191" s="70"/>
      <c r="J191" s="70"/>
      <c r="K191" s="69" t="s">
        <v>3503</v>
      </c>
      <c r="L191" s="73">
        <v>1</v>
      </c>
      <c r="M191" s="74">
        <v>4233.650390625</v>
      </c>
      <c r="N191" s="74">
        <v>4009.2001953125</v>
      </c>
      <c r="O191" s="75"/>
      <c r="P191" s="76"/>
      <c r="Q191" s="76"/>
      <c r="R191" s="86"/>
      <c r="S191" s="48">
        <v>0</v>
      </c>
      <c r="T191" s="48">
        <v>2</v>
      </c>
      <c r="U191" s="49">
        <v>0</v>
      </c>
      <c r="V191" s="49">
        <v>0.020408</v>
      </c>
      <c r="W191" s="49">
        <v>0</v>
      </c>
      <c r="X191" s="49">
        <v>0.692399</v>
      </c>
      <c r="Y191" s="49">
        <v>0.5</v>
      </c>
      <c r="Z191" s="49">
        <v>0</v>
      </c>
      <c r="AA191" s="71">
        <v>191</v>
      </c>
      <c r="AB191" s="71"/>
      <c r="AC191" s="72"/>
      <c r="AD191" s="78" t="s">
        <v>2040</v>
      </c>
      <c r="AE191" s="78">
        <v>351</v>
      </c>
      <c r="AF191" s="78">
        <v>2495</v>
      </c>
      <c r="AG191" s="78">
        <v>9811</v>
      </c>
      <c r="AH191" s="78">
        <v>2239</v>
      </c>
      <c r="AI191" s="78"/>
      <c r="AJ191" s="78" t="s">
        <v>2311</v>
      </c>
      <c r="AK191" s="78" t="s">
        <v>1810</v>
      </c>
      <c r="AL191" s="78"/>
      <c r="AM191" s="78"/>
      <c r="AN191" s="80">
        <v>40181.3771412037</v>
      </c>
      <c r="AO191" s="83" t="s">
        <v>2855</v>
      </c>
      <c r="AP191" s="78" t="b">
        <v>0</v>
      </c>
      <c r="AQ191" s="78" t="b">
        <v>0</v>
      </c>
      <c r="AR191" s="78" t="b">
        <v>1</v>
      </c>
      <c r="AS191" s="78"/>
      <c r="AT191" s="78">
        <v>129</v>
      </c>
      <c r="AU191" s="83" t="s">
        <v>2949</v>
      </c>
      <c r="AV191" s="78" t="b">
        <v>0</v>
      </c>
      <c r="AW191" s="78" t="s">
        <v>3020</v>
      </c>
      <c r="AX191" s="83" t="s">
        <v>3209</v>
      </c>
      <c r="AY191" s="78" t="s">
        <v>66</v>
      </c>
      <c r="AZ191" s="78" t="str">
        <f>REPLACE(INDEX(GroupVertices[Group],MATCH(Vertices[[#This Row],[Vertex]],GroupVertices[Vertex],0)),1,1,"")</f>
        <v>4</v>
      </c>
      <c r="BA191" s="48"/>
      <c r="BB191" s="48"/>
      <c r="BC191" s="48"/>
      <c r="BD191" s="48"/>
      <c r="BE191" s="48" t="s">
        <v>746</v>
      </c>
      <c r="BF191" s="48" t="s">
        <v>746</v>
      </c>
      <c r="BG191" s="116" t="s">
        <v>4304</v>
      </c>
      <c r="BH191" s="116" t="s">
        <v>4304</v>
      </c>
      <c r="BI191" s="116" t="s">
        <v>4431</v>
      </c>
      <c r="BJ191" s="116" t="s">
        <v>4431</v>
      </c>
      <c r="BK191" s="116">
        <v>0</v>
      </c>
      <c r="BL191" s="120">
        <v>0</v>
      </c>
      <c r="BM191" s="116">
        <v>2</v>
      </c>
      <c r="BN191" s="120">
        <v>10</v>
      </c>
      <c r="BO191" s="116">
        <v>0</v>
      </c>
      <c r="BP191" s="120">
        <v>0</v>
      </c>
      <c r="BQ191" s="116">
        <v>18</v>
      </c>
      <c r="BR191" s="120">
        <v>90</v>
      </c>
      <c r="BS191" s="116">
        <v>20</v>
      </c>
      <c r="BT191" s="2"/>
      <c r="BU191" s="3"/>
      <c r="BV191" s="3"/>
      <c r="BW191" s="3"/>
      <c r="BX191" s="3"/>
    </row>
    <row r="192" spans="1:76" ht="15">
      <c r="A192" s="64" t="s">
        <v>492</v>
      </c>
      <c r="B192" s="65"/>
      <c r="C192" s="65" t="s">
        <v>64</v>
      </c>
      <c r="D192" s="66">
        <v>164.28400451904062</v>
      </c>
      <c r="E192" s="68"/>
      <c r="F192" s="100" t="s">
        <v>3001</v>
      </c>
      <c r="G192" s="65"/>
      <c r="H192" s="69" t="s">
        <v>492</v>
      </c>
      <c r="I192" s="70"/>
      <c r="J192" s="70"/>
      <c r="K192" s="69" t="s">
        <v>3504</v>
      </c>
      <c r="L192" s="73">
        <v>463.39465570400824</v>
      </c>
      <c r="M192" s="74">
        <v>3653.673583984375</v>
      </c>
      <c r="N192" s="74">
        <v>3847.597412109375</v>
      </c>
      <c r="O192" s="75"/>
      <c r="P192" s="76"/>
      <c r="Q192" s="76"/>
      <c r="R192" s="86"/>
      <c r="S192" s="48">
        <v>8</v>
      </c>
      <c r="T192" s="48">
        <v>0</v>
      </c>
      <c r="U192" s="49">
        <v>45</v>
      </c>
      <c r="V192" s="49">
        <v>0.025641</v>
      </c>
      <c r="W192" s="49">
        <v>0</v>
      </c>
      <c r="X192" s="49">
        <v>2.505509</v>
      </c>
      <c r="Y192" s="49">
        <v>0.125</v>
      </c>
      <c r="Z192" s="49">
        <v>0</v>
      </c>
      <c r="AA192" s="71">
        <v>192</v>
      </c>
      <c r="AB192" s="71"/>
      <c r="AC192" s="72"/>
      <c r="AD192" s="78" t="s">
        <v>2041</v>
      </c>
      <c r="AE192" s="78">
        <v>179</v>
      </c>
      <c r="AF192" s="78">
        <v>8533</v>
      </c>
      <c r="AG192" s="78">
        <v>3278</v>
      </c>
      <c r="AH192" s="78">
        <v>673</v>
      </c>
      <c r="AI192" s="78"/>
      <c r="AJ192" s="78" t="s">
        <v>2312</v>
      </c>
      <c r="AK192" s="78" t="s">
        <v>2429</v>
      </c>
      <c r="AL192" s="83" t="s">
        <v>2668</v>
      </c>
      <c r="AM192" s="78"/>
      <c r="AN192" s="80">
        <v>40969.8828587963</v>
      </c>
      <c r="AO192" s="83" t="s">
        <v>2856</v>
      </c>
      <c r="AP192" s="78" t="b">
        <v>0</v>
      </c>
      <c r="AQ192" s="78" t="b">
        <v>0</v>
      </c>
      <c r="AR192" s="78" t="b">
        <v>1</v>
      </c>
      <c r="AS192" s="78"/>
      <c r="AT192" s="78">
        <v>132</v>
      </c>
      <c r="AU192" s="83" t="s">
        <v>2938</v>
      </c>
      <c r="AV192" s="78" t="b">
        <v>0</v>
      </c>
      <c r="AW192" s="78" t="s">
        <v>3020</v>
      </c>
      <c r="AX192" s="83" t="s">
        <v>3210</v>
      </c>
      <c r="AY192" s="78" t="s">
        <v>65</v>
      </c>
      <c r="AZ192" s="78" t="str">
        <f>REPLACE(INDEX(GroupVertices[Group],MATCH(Vertices[[#This Row],[Vertex]],GroupVertices[Vertex],0)),1,1,"")</f>
        <v>4</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363</v>
      </c>
      <c r="B193" s="65"/>
      <c r="C193" s="65" t="s">
        <v>64</v>
      </c>
      <c r="D193" s="66">
        <v>162.04710943341746</v>
      </c>
      <c r="E193" s="68"/>
      <c r="F193" s="100" t="s">
        <v>1022</v>
      </c>
      <c r="G193" s="65"/>
      <c r="H193" s="69" t="s">
        <v>363</v>
      </c>
      <c r="I193" s="70"/>
      <c r="J193" s="70"/>
      <c r="K193" s="69" t="s">
        <v>3505</v>
      </c>
      <c r="L193" s="73">
        <v>1</v>
      </c>
      <c r="M193" s="74">
        <v>3299.7216796875</v>
      </c>
      <c r="N193" s="74">
        <v>4221.6982421875</v>
      </c>
      <c r="O193" s="75"/>
      <c r="P193" s="76"/>
      <c r="Q193" s="76"/>
      <c r="R193" s="86"/>
      <c r="S193" s="48">
        <v>0</v>
      </c>
      <c r="T193" s="48">
        <v>2</v>
      </c>
      <c r="U193" s="49">
        <v>0</v>
      </c>
      <c r="V193" s="49">
        <v>0.020408</v>
      </c>
      <c r="W193" s="49">
        <v>0</v>
      </c>
      <c r="X193" s="49">
        <v>0.692399</v>
      </c>
      <c r="Y193" s="49">
        <v>0.5</v>
      </c>
      <c r="Z193" s="49">
        <v>0</v>
      </c>
      <c r="AA193" s="71">
        <v>193</v>
      </c>
      <c r="AB193" s="71"/>
      <c r="AC193" s="72"/>
      <c r="AD193" s="78" t="s">
        <v>2042</v>
      </c>
      <c r="AE193" s="78">
        <v>537</v>
      </c>
      <c r="AF193" s="78">
        <v>176</v>
      </c>
      <c r="AG193" s="78">
        <v>477</v>
      </c>
      <c r="AH193" s="78">
        <v>223</v>
      </c>
      <c r="AI193" s="78"/>
      <c r="AJ193" s="78"/>
      <c r="AK193" s="78" t="s">
        <v>2469</v>
      </c>
      <c r="AL193" s="83" t="s">
        <v>2669</v>
      </c>
      <c r="AM193" s="78"/>
      <c r="AN193" s="80">
        <v>40006.39488425926</v>
      </c>
      <c r="AO193" s="78"/>
      <c r="AP193" s="78" t="b">
        <v>1</v>
      </c>
      <c r="AQ193" s="78" t="b">
        <v>0</v>
      </c>
      <c r="AR193" s="78" t="b">
        <v>0</v>
      </c>
      <c r="AS193" s="78"/>
      <c r="AT193" s="78">
        <v>1</v>
      </c>
      <c r="AU193" s="83" t="s">
        <v>2938</v>
      </c>
      <c r="AV193" s="78" t="b">
        <v>0</v>
      </c>
      <c r="AW193" s="78" t="s">
        <v>3020</v>
      </c>
      <c r="AX193" s="83" t="s">
        <v>3211</v>
      </c>
      <c r="AY193" s="78" t="s">
        <v>66</v>
      </c>
      <c r="AZ193" s="78" t="str">
        <f>REPLACE(INDEX(GroupVertices[Group],MATCH(Vertices[[#This Row],[Vertex]],GroupVertices[Vertex],0)),1,1,"")</f>
        <v>4</v>
      </c>
      <c r="BA193" s="48"/>
      <c r="BB193" s="48"/>
      <c r="BC193" s="48"/>
      <c r="BD193" s="48"/>
      <c r="BE193" s="48" t="s">
        <v>746</v>
      </c>
      <c r="BF193" s="48" t="s">
        <v>746</v>
      </c>
      <c r="BG193" s="116" t="s">
        <v>4304</v>
      </c>
      <c r="BH193" s="116" t="s">
        <v>4304</v>
      </c>
      <c r="BI193" s="116" t="s">
        <v>4431</v>
      </c>
      <c r="BJ193" s="116" t="s">
        <v>4431</v>
      </c>
      <c r="BK193" s="116">
        <v>0</v>
      </c>
      <c r="BL193" s="120">
        <v>0</v>
      </c>
      <c r="BM193" s="116">
        <v>2</v>
      </c>
      <c r="BN193" s="120">
        <v>10</v>
      </c>
      <c r="BO193" s="116">
        <v>0</v>
      </c>
      <c r="BP193" s="120">
        <v>0</v>
      </c>
      <c r="BQ193" s="116">
        <v>18</v>
      </c>
      <c r="BR193" s="120">
        <v>90</v>
      </c>
      <c r="BS193" s="116">
        <v>20</v>
      </c>
      <c r="BT193" s="2"/>
      <c r="BU193" s="3"/>
      <c r="BV193" s="3"/>
      <c r="BW193" s="3"/>
      <c r="BX193" s="3"/>
    </row>
    <row r="194" spans="1:76" ht="15">
      <c r="A194" s="64" t="s">
        <v>364</v>
      </c>
      <c r="B194" s="65"/>
      <c r="C194" s="65" t="s">
        <v>64</v>
      </c>
      <c r="D194" s="66">
        <v>162.67933944325853</v>
      </c>
      <c r="E194" s="68"/>
      <c r="F194" s="100" t="s">
        <v>1023</v>
      </c>
      <c r="G194" s="65"/>
      <c r="H194" s="69" t="s">
        <v>364</v>
      </c>
      <c r="I194" s="70"/>
      <c r="J194" s="70"/>
      <c r="K194" s="69" t="s">
        <v>3506</v>
      </c>
      <c r="L194" s="73">
        <v>1</v>
      </c>
      <c r="M194" s="74">
        <v>3725.868408203125</v>
      </c>
      <c r="N194" s="74">
        <v>4035.592529296875</v>
      </c>
      <c r="O194" s="75"/>
      <c r="P194" s="76"/>
      <c r="Q194" s="76"/>
      <c r="R194" s="86"/>
      <c r="S194" s="48">
        <v>0</v>
      </c>
      <c r="T194" s="48">
        <v>2</v>
      </c>
      <c r="U194" s="49">
        <v>0</v>
      </c>
      <c r="V194" s="49">
        <v>0.020408</v>
      </c>
      <c r="W194" s="49">
        <v>0</v>
      </c>
      <c r="X194" s="49">
        <v>0.692399</v>
      </c>
      <c r="Y194" s="49">
        <v>0.5</v>
      </c>
      <c r="Z194" s="49">
        <v>0</v>
      </c>
      <c r="AA194" s="71">
        <v>194</v>
      </c>
      <c r="AB194" s="71"/>
      <c r="AC194" s="72"/>
      <c r="AD194" s="78" t="s">
        <v>2043</v>
      </c>
      <c r="AE194" s="78">
        <v>2154</v>
      </c>
      <c r="AF194" s="78">
        <v>2538</v>
      </c>
      <c r="AG194" s="78">
        <v>5960</v>
      </c>
      <c r="AH194" s="78">
        <v>2157</v>
      </c>
      <c r="AI194" s="78"/>
      <c r="AJ194" s="78" t="s">
        <v>2313</v>
      </c>
      <c r="AK194" s="78" t="s">
        <v>2411</v>
      </c>
      <c r="AL194" s="83" t="s">
        <v>2670</v>
      </c>
      <c r="AM194" s="78"/>
      <c r="AN194" s="80">
        <v>40037.03909722222</v>
      </c>
      <c r="AO194" s="83" t="s">
        <v>2857</v>
      </c>
      <c r="AP194" s="78" t="b">
        <v>0</v>
      </c>
      <c r="AQ194" s="78" t="b">
        <v>0</v>
      </c>
      <c r="AR194" s="78" t="b">
        <v>0</v>
      </c>
      <c r="AS194" s="78"/>
      <c r="AT194" s="78">
        <v>106</v>
      </c>
      <c r="AU194" s="83" t="s">
        <v>2939</v>
      </c>
      <c r="AV194" s="78" t="b">
        <v>0</v>
      </c>
      <c r="AW194" s="78" t="s">
        <v>3020</v>
      </c>
      <c r="AX194" s="83" t="s">
        <v>3212</v>
      </c>
      <c r="AY194" s="78" t="s">
        <v>66</v>
      </c>
      <c r="AZ194" s="78" t="str">
        <f>REPLACE(INDEX(GroupVertices[Group],MATCH(Vertices[[#This Row],[Vertex]],GroupVertices[Vertex],0)),1,1,"")</f>
        <v>4</v>
      </c>
      <c r="BA194" s="48"/>
      <c r="BB194" s="48"/>
      <c r="BC194" s="48"/>
      <c r="BD194" s="48"/>
      <c r="BE194" s="48" t="s">
        <v>746</v>
      </c>
      <c r="BF194" s="48" t="s">
        <v>746</v>
      </c>
      <c r="BG194" s="116" t="s">
        <v>4304</v>
      </c>
      <c r="BH194" s="116" t="s">
        <v>4304</v>
      </c>
      <c r="BI194" s="116" t="s">
        <v>4431</v>
      </c>
      <c r="BJ194" s="116" t="s">
        <v>4431</v>
      </c>
      <c r="BK194" s="116">
        <v>0</v>
      </c>
      <c r="BL194" s="120">
        <v>0</v>
      </c>
      <c r="BM194" s="116">
        <v>2</v>
      </c>
      <c r="BN194" s="120">
        <v>10</v>
      </c>
      <c r="BO194" s="116">
        <v>0</v>
      </c>
      <c r="BP194" s="120">
        <v>0</v>
      </c>
      <c r="BQ194" s="116">
        <v>18</v>
      </c>
      <c r="BR194" s="120">
        <v>90</v>
      </c>
      <c r="BS194" s="116">
        <v>20</v>
      </c>
      <c r="BT194" s="2"/>
      <c r="BU194" s="3"/>
      <c r="BV194" s="3"/>
      <c r="BW194" s="3"/>
      <c r="BX194" s="3"/>
    </row>
    <row r="195" spans="1:76" ht="15">
      <c r="A195" s="64" t="s">
        <v>365</v>
      </c>
      <c r="B195" s="65"/>
      <c r="C195" s="65" t="s">
        <v>64</v>
      </c>
      <c r="D195" s="66">
        <v>162.18361972343394</v>
      </c>
      <c r="E195" s="68"/>
      <c r="F195" s="100" t="s">
        <v>1024</v>
      </c>
      <c r="G195" s="65"/>
      <c r="H195" s="69" t="s">
        <v>365</v>
      </c>
      <c r="I195" s="70"/>
      <c r="J195" s="70"/>
      <c r="K195" s="69" t="s">
        <v>3507</v>
      </c>
      <c r="L195" s="73">
        <v>1</v>
      </c>
      <c r="M195" s="74">
        <v>3244.329345703125</v>
      </c>
      <c r="N195" s="74">
        <v>3827.13916015625</v>
      </c>
      <c r="O195" s="75"/>
      <c r="P195" s="76"/>
      <c r="Q195" s="76"/>
      <c r="R195" s="86"/>
      <c r="S195" s="48">
        <v>0</v>
      </c>
      <c r="T195" s="48">
        <v>2</v>
      </c>
      <c r="U195" s="49">
        <v>0</v>
      </c>
      <c r="V195" s="49">
        <v>0.020408</v>
      </c>
      <c r="W195" s="49">
        <v>0</v>
      </c>
      <c r="X195" s="49">
        <v>0.692399</v>
      </c>
      <c r="Y195" s="49">
        <v>0.5</v>
      </c>
      <c r="Z195" s="49">
        <v>0</v>
      </c>
      <c r="AA195" s="71">
        <v>195</v>
      </c>
      <c r="AB195" s="71"/>
      <c r="AC195" s="72"/>
      <c r="AD195" s="78" t="s">
        <v>2044</v>
      </c>
      <c r="AE195" s="78">
        <v>3396</v>
      </c>
      <c r="AF195" s="78">
        <v>686</v>
      </c>
      <c r="AG195" s="78">
        <v>2313</v>
      </c>
      <c r="AH195" s="78">
        <v>11668</v>
      </c>
      <c r="AI195" s="78"/>
      <c r="AJ195" s="78" t="s">
        <v>2314</v>
      </c>
      <c r="AK195" s="78" t="s">
        <v>2494</v>
      </c>
      <c r="AL195" s="78"/>
      <c r="AM195" s="78"/>
      <c r="AN195" s="80">
        <v>40603.70564814815</v>
      </c>
      <c r="AO195" s="78"/>
      <c r="AP195" s="78" t="b">
        <v>1</v>
      </c>
      <c r="AQ195" s="78" t="b">
        <v>0</v>
      </c>
      <c r="AR195" s="78" t="b">
        <v>0</v>
      </c>
      <c r="AS195" s="78"/>
      <c r="AT195" s="78">
        <v>37</v>
      </c>
      <c r="AU195" s="83" t="s">
        <v>2938</v>
      </c>
      <c r="AV195" s="78" t="b">
        <v>0</v>
      </c>
      <c r="AW195" s="78" t="s">
        <v>3020</v>
      </c>
      <c r="AX195" s="83" t="s">
        <v>3213</v>
      </c>
      <c r="AY195" s="78" t="s">
        <v>66</v>
      </c>
      <c r="AZ195" s="78" t="str">
        <f>REPLACE(INDEX(GroupVertices[Group],MATCH(Vertices[[#This Row],[Vertex]],GroupVertices[Vertex],0)),1,1,"")</f>
        <v>4</v>
      </c>
      <c r="BA195" s="48"/>
      <c r="BB195" s="48"/>
      <c r="BC195" s="48"/>
      <c r="BD195" s="48"/>
      <c r="BE195" s="48" t="s">
        <v>746</v>
      </c>
      <c r="BF195" s="48" t="s">
        <v>746</v>
      </c>
      <c r="BG195" s="116" t="s">
        <v>4304</v>
      </c>
      <c r="BH195" s="116" t="s">
        <v>4304</v>
      </c>
      <c r="BI195" s="116" t="s">
        <v>4431</v>
      </c>
      <c r="BJ195" s="116" t="s">
        <v>4431</v>
      </c>
      <c r="BK195" s="116">
        <v>0</v>
      </c>
      <c r="BL195" s="120">
        <v>0</v>
      </c>
      <c r="BM195" s="116">
        <v>2</v>
      </c>
      <c r="BN195" s="120">
        <v>10</v>
      </c>
      <c r="BO195" s="116">
        <v>0</v>
      </c>
      <c r="BP195" s="120">
        <v>0</v>
      </c>
      <c r="BQ195" s="116">
        <v>18</v>
      </c>
      <c r="BR195" s="120">
        <v>90</v>
      </c>
      <c r="BS195" s="116">
        <v>20</v>
      </c>
      <c r="BT195" s="2"/>
      <c r="BU195" s="3"/>
      <c r="BV195" s="3"/>
      <c r="BW195" s="3"/>
      <c r="BX195" s="3"/>
    </row>
    <row r="196" spans="1:76" ht="15">
      <c r="A196" s="64" t="s">
        <v>366</v>
      </c>
      <c r="B196" s="65"/>
      <c r="C196" s="65" t="s">
        <v>64</v>
      </c>
      <c r="D196" s="66">
        <v>162.06718447606693</v>
      </c>
      <c r="E196" s="68"/>
      <c r="F196" s="100" t="s">
        <v>894</v>
      </c>
      <c r="G196" s="65"/>
      <c r="H196" s="69" t="s">
        <v>366</v>
      </c>
      <c r="I196" s="70"/>
      <c r="J196" s="70"/>
      <c r="K196" s="69" t="s">
        <v>3508</v>
      </c>
      <c r="L196" s="73">
        <v>1.5871692846865364</v>
      </c>
      <c r="M196" s="74">
        <v>843.6491088867188</v>
      </c>
      <c r="N196" s="74">
        <v>9457.2939453125</v>
      </c>
      <c r="O196" s="75"/>
      <c r="P196" s="76"/>
      <c r="Q196" s="76"/>
      <c r="R196" s="86"/>
      <c r="S196" s="48">
        <v>0</v>
      </c>
      <c r="T196" s="48">
        <v>3</v>
      </c>
      <c r="U196" s="49">
        <v>0.057143</v>
      </c>
      <c r="V196" s="49">
        <v>0.014493</v>
      </c>
      <c r="W196" s="49">
        <v>0.022322</v>
      </c>
      <c r="X196" s="49">
        <v>0.572138</v>
      </c>
      <c r="Y196" s="49">
        <v>0.3333333333333333</v>
      </c>
      <c r="Z196" s="49">
        <v>0</v>
      </c>
      <c r="AA196" s="71">
        <v>196</v>
      </c>
      <c r="AB196" s="71"/>
      <c r="AC196" s="72"/>
      <c r="AD196" s="78" t="s">
        <v>2045</v>
      </c>
      <c r="AE196" s="78">
        <v>320</v>
      </c>
      <c r="AF196" s="78">
        <v>251</v>
      </c>
      <c r="AG196" s="78">
        <v>231772</v>
      </c>
      <c r="AH196" s="78">
        <v>66695</v>
      </c>
      <c r="AI196" s="78"/>
      <c r="AJ196" s="78" t="s">
        <v>2315</v>
      </c>
      <c r="AK196" s="78" t="s">
        <v>2518</v>
      </c>
      <c r="AL196" s="78"/>
      <c r="AM196" s="78"/>
      <c r="AN196" s="80">
        <v>42290.408113425925</v>
      </c>
      <c r="AO196" s="83" t="s">
        <v>2858</v>
      </c>
      <c r="AP196" s="78" t="b">
        <v>0</v>
      </c>
      <c r="AQ196" s="78" t="b">
        <v>1</v>
      </c>
      <c r="AR196" s="78" t="b">
        <v>1</v>
      </c>
      <c r="AS196" s="78"/>
      <c r="AT196" s="78">
        <v>7</v>
      </c>
      <c r="AU196" s="83" t="s">
        <v>2938</v>
      </c>
      <c r="AV196" s="78" t="b">
        <v>0</v>
      </c>
      <c r="AW196" s="78" t="s">
        <v>3020</v>
      </c>
      <c r="AX196" s="83" t="s">
        <v>3214</v>
      </c>
      <c r="AY196" s="78" t="s">
        <v>66</v>
      </c>
      <c r="AZ196" s="78" t="str">
        <f>REPLACE(INDEX(GroupVertices[Group],MATCH(Vertices[[#This Row],[Vertex]],GroupVertices[Vertex],0)),1,1,"")</f>
        <v>1</v>
      </c>
      <c r="BA196" s="48"/>
      <c r="BB196" s="48"/>
      <c r="BC196" s="48"/>
      <c r="BD196" s="48"/>
      <c r="BE196" s="48"/>
      <c r="BF196" s="48"/>
      <c r="BG196" s="116" t="s">
        <v>4305</v>
      </c>
      <c r="BH196" s="116" t="s">
        <v>4305</v>
      </c>
      <c r="BI196" s="116" t="s">
        <v>4432</v>
      </c>
      <c r="BJ196" s="116" t="s">
        <v>4432</v>
      </c>
      <c r="BK196" s="116">
        <v>0</v>
      </c>
      <c r="BL196" s="120">
        <v>0</v>
      </c>
      <c r="BM196" s="116">
        <v>0</v>
      </c>
      <c r="BN196" s="120">
        <v>0</v>
      </c>
      <c r="BO196" s="116">
        <v>0</v>
      </c>
      <c r="BP196" s="120">
        <v>0</v>
      </c>
      <c r="BQ196" s="116">
        <v>21</v>
      </c>
      <c r="BR196" s="120">
        <v>100</v>
      </c>
      <c r="BS196" s="116">
        <v>21</v>
      </c>
      <c r="BT196" s="2"/>
      <c r="BU196" s="3"/>
      <c r="BV196" s="3"/>
      <c r="BW196" s="3"/>
      <c r="BX196" s="3"/>
    </row>
    <row r="197" spans="1:76" ht="15">
      <c r="A197" s="64" t="s">
        <v>493</v>
      </c>
      <c r="B197" s="65"/>
      <c r="C197" s="65" t="s">
        <v>64</v>
      </c>
      <c r="D197" s="66">
        <v>326.9491307682209</v>
      </c>
      <c r="E197" s="68"/>
      <c r="F197" s="100" t="s">
        <v>3002</v>
      </c>
      <c r="G197" s="65"/>
      <c r="H197" s="69" t="s">
        <v>493</v>
      </c>
      <c r="I197" s="70"/>
      <c r="J197" s="70"/>
      <c r="K197" s="69" t="s">
        <v>3509</v>
      </c>
      <c r="L197" s="73">
        <v>3844.0133607399794</v>
      </c>
      <c r="M197" s="74">
        <v>1302.74365234375</v>
      </c>
      <c r="N197" s="74">
        <v>7368.2431640625</v>
      </c>
      <c r="O197" s="75"/>
      <c r="P197" s="76"/>
      <c r="Q197" s="76"/>
      <c r="R197" s="86"/>
      <c r="S197" s="48">
        <v>35</v>
      </c>
      <c r="T197" s="48">
        <v>0</v>
      </c>
      <c r="U197" s="49">
        <v>374</v>
      </c>
      <c r="V197" s="49">
        <v>0.027027</v>
      </c>
      <c r="W197" s="49">
        <v>0.078138</v>
      </c>
      <c r="X197" s="49">
        <v>5.801922</v>
      </c>
      <c r="Y197" s="49">
        <v>0.02857142857142857</v>
      </c>
      <c r="Z197" s="49">
        <v>0</v>
      </c>
      <c r="AA197" s="71">
        <v>197</v>
      </c>
      <c r="AB197" s="71"/>
      <c r="AC197" s="72"/>
      <c r="AD197" s="78" t="s">
        <v>2046</v>
      </c>
      <c r="AE197" s="78">
        <v>990</v>
      </c>
      <c r="AF197" s="78">
        <v>616247</v>
      </c>
      <c r="AG197" s="78">
        <v>8210</v>
      </c>
      <c r="AH197" s="78">
        <v>6346</v>
      </c>
      <c r="AI197" s="78"/>
      <c r="AJ197" s="78" t="s">
        <v>2316</v>
      </c>
      <c r="AK197" s="78" t="s">
        <v>2519</v>
      </c>
      <c r="AL197" s="83" t="s">
        <v>2671</v>
      </c>
      <c r="AM197" s="78"/>
      <c r="AN197" s="80">
        <v>40923.92909722222</v>
      </c>
      <c r="AO197" s="83" t="s">
        <v>2859</v>
      </c>
      <c r="AP197" s="78" t="b">
        <v>0</v>
      </c>
      <c r="AQ197" s="78" t="b">
        <v>0</v>
      </c>
      <c r="AR197" s="78" t="b">
        <v>1</v>
      </c>
      <c r="AS197" s="78"/>
      <c r="AT197" s="78">
        <v>2211</v>
      </c>
      <c r="AU197" s="83" t="s">
        <v>2946</v>
      </c>
      <c r="AV197" s="78" t="b">
        <v>1</v>
      </c>
      <c r="AW197" s="78" t="s">
        <v>3020</v>
      </c>
      <c r="AX197" s="83" t="s">
        <v>3215</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494</v>
      </c>
      <c r="B198" s="65"/>
      <c r="C198" s="65" t="s">
        <v>64</v>
      </c>
      <c r="D198" s="66">
        <v>314.76438288169015</v>
      </c>
      <c r="E198" s="68"/>
      <c r="F198" s="100" t="s">
        <v>3003</v>
      </c>
      <c r="G198" s="65"/>
      <c r="H198" s="69" t="s">
        <v>494</v>
      </c>
      <c r="I198" s="70"/>
      <c r="J198" s="70"/>
      <c r="K198" s="69" t="s">
        <v>3510</v>
      </c>
      <c r="L198" s="73">
        <v>3844.0133607399794</v>
      </c>
      <c r="M198" s="74">
        <v>1206.2423095703125</v>
      </c>
      <c r="N198" s="74">
        <v>7244.26708984375</v>
      </c>
      <c r="O198" s="75"/>
      <c r="P198" s="76"/>
      <c r="Q198" s="76"/>
      <c r="R198" s="86"/>
      <c r="S198" s="48">
        <v>35</v>
      </c>
      <c r="T198" s="48">
        <v>0</v>
      </c>
      <c r="U198" s="49">
        <v>374</v>
      </c>
      <c r="V198" s="49">
        <v>0.027027</v>
      </c>
      <c r="W198" s="49">
        <v>0.078138</v>
      </c>
      <c r="X198" s="49">
        <v>5.801922</v>
      </c>
      <c r="Y198" s="49">
        <v>0.02857142857142857</v>
      </c>
      <c r="Z198" s="49">
        <v>0</v>
      </c>
      <c r="AA198" s="71">
        <v>198</v>
      </c>
      <c r="AB198" s="71"/>
      <c r="AC198" s="72"/>
      <c r="AD198" s="78" t="s">
        <v>2047</v>
      </c>
      <c r="AE198" s="78">
        <v>1643</v>
      </c>
      <c r="AF198" s="78">
        <v>570725</v>
      </c>
      <c r="AG198" s="78">
        <v>10712</v>
      </c>
      <c r="AH198" s="78">
        <v>5778</v>
      </c>
      <c r="AI198" s="78"/>
      <c r="AJ198" s="78" t="s">
        <v>2317</v>
      </c>
      <c r="AK198" s="78" t="s">
        <v>2520</v>
      </c>
      <c r="AL198" s="83" t="s">
        <v>2672</v>
      </c>
      <c r="AM198" s="78"/>
      <c r="AN198" s="80">
        <v>40497.75844907408</v>
      </c>
      <c r="AO198" s="83" t="s">
        <v>2860</v>
      </c>
      <c r="AP198" s="78" t="b">
        <v>1</v>
      </c>
      <c r="AQ198" s="78" t="b">
        <v>0</v>
      </c>
      <c r="AR198" s="78" t="b">
        <v>1</v>
      </c>
      <c r="AS198" s="78"/>
      <c r="AT198" s="78">
        <v>2319</v>
      </c>
      <c r="AU198" s="83" t="s">
        <v>2938</v>
      </c>
      <c r="AV198" s="78" t="b">
        <v>1</v>
      </c>
      <c r="AW198" s="78" t="s">
        <v>3020</v>
      </c>
      <c r="AX198" s="83" t="s">
        <v>3216</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434</v>
      </c>
      <c r="B199" s="65"/>
      <c r="C199" s="65" t="s">
        <v>64</v>
      </c>
      <c r="D199" s="66">
        <v>166.24520235227754</v>
      </c>
      <c r="E199" s="68"/>
      <c r="F199" s="100" t="s">
        <v>1084</v>
      </c>
      <c r="G199" s="65"/>
      <c r="H199" s="69" t="s">
        <v>434</v>
      </c>
      <c r="I199" s="70"/>
      <c r="J199" s="70"/>
      <c r="K199" s="69" t="s">
        <v>3511</v>
      </c>
      <c r="L199" s="73">
        <v>3844.6005300246657</v>
      </c>
      <c r="M199" s="74">
        <v>1298.93017578125</v>
      </c>
      <c r="N199" s="74">
        <v>7138.07861328125</v>
      </c>
      <c r="O199" s="75"/>
      <c r="P199" s="76"/>
      <c r="Q199" s="76"/>
      <c r="R199" s="86"/>
      <c r="S199" s="48">
        <v>34</v>
      </c>
      <c r="T199" s="48">
        <v>2</v>
      </c>
      <c r="U199" s="49">
        <v>374.057143</v>
      </c>
      <c r="V199" s="49">
        <v>0.027778</v>
      </c>
      <c r="W199" s="49">
        <v>0.084761</v>
      </c>
      <c r="X199" s="49">
        <v>5.9434</v>
      </c>
      <c r="Y199" s="49">
        <v>0.05396825396825397</v>
      </c>
      <c r="Z199" s="49">
        <v>0</v>
      </c>
      <c r="AA199" s="71">
        <v>199</v>
      </c>
      <c r="AB199" s="71"/>
      <c r="AC199" s="72"/>
      <c r="AD199" s="78" t="s">
        <v>2048</v>
      </c>
      <c r="AE199" s="78">
        <v>5241</v>
      </c>
      <c r="AF199" s="78">
        <v>15860</v>
      </c>
      <c r="AG199" s="78">
        <v>551478</v>
      </c>
      <c r="AH199" s="78">
        <v>36857</v>
      </c>
      <c r="AI199" s="78"/>
      <c r="AJ199" s="78" t="s">
        <v>2318</v>
      </c>
      <c r="AK199" s="84" t="s">
        <v>2521</v>
      </c>
      <c r="AL199" s="78"/>
      <c r="AM199" s="78"/>
      <c r="AN199" s="80">
        <v>40022.30962962963</v>
      </c>
      <c r="AO199" s="83" t="s">
        <v>2861</v>
      </c>
      <c r="AP199" s="78" t="b">
        <v>0</v>
      </c>
      <c r="AQ199" s="78" t="b">
        <v>0</v>
      </c>
      <c r="AR199" s="78" t="b">
        <v>0</v>
      </c>
      <c r="AS199" s="78"/>
      <c r="AT199" s="78">
        <v>453</v>
      </c>
      <c r="AU199" s="83" t="s">
        <v>2946</v>
      </c>
      <c r="AV199" s="78" t="b">
        <v>0</v>
      </c>
      <c r="AW199" s="78" t="s">
        <v>3020</v>
      </c>
      <c r="AX199" s="83" t="s">
        <v>3217</v>
      </c>
      <c r="AY199" s="78" t="s">
        <v>66</v>
      </c>
      <c r="AZ199" s="78" t="str">
        <f>REPLACE(INDEX(GroupVertices[Group],MATCH(Vertices[[#This Row],[Vertex]],GroupVertices[Vertex],0)),1,1,"")</f>
        <v>1</v>
      </c>
      <c r="BA199" s="48" t="s">
        <v>716</v>
      </c>
      <c r="BB199" s="48" t="s">
        <v>716</v>
      </c>
      <c r="BC199" s="48" t="s">
        <v>719</v>
      </c>
      <c r="BD199" s="48" t="s">
        <v>719</v>
      </c>
      <c r="BE199" s="48" t="s">
        <v>746</v>
      </c>
      <c r="BF199" s="48" t="s">
        <v>746</v>
      </c>
      <c r="BG199" s="116" t="s">
        <v>3910</v>
      </c>
      <c r="BH199" s="116" t="s">
        <v>4349</v>
      </c>
      <c r="BI199" s="116" t="s">
        <v>4055</v>
      </c>
      <c r="BJ199" s="116" t="s">
        <v>4464</v>
      </c>
      <c r="BK199" s="116">
        <v>0</v>
      </c>
      <c r="BL199" s="120">
        <v>0</v>
      </c>
      <c r="BM199" s="116">
        <v>2</v>
      </c>
      <c r="BN199" s="120">
        <v>2.9411764705882355</v>
      </c>
      <c r="BO199" s="116">
        <v>0</v>
      </c>
      <c r="BP199" s="120">
        <v>0</v>
      </c>
      <c r="BQ199" s="116">
        <v>66</v>
      </c>
      <c r="BR199" s="120">
        <v>97.05882352941177</v>
      </c>
      <c r="BS199" s="116">
        <v>68</v>
      </c>
      <c r="BT199" s="2"/>
      <c r="BU199" s="3"/>
      <c r="BV199" s="3"/>
      <c r="BW199" s="3"/>
      <c r="BX199" s="3"/>
    </row>
    <row r="200" spans="1:76" ht="15">
      <c r="A200" s="64" t="s">
        <v>367</v>
      </c>
      <c r="B200" s="65"/>
      <c r="C200" s="65" t="s">
        <v>64</v>
      </c>
      <c r="D200" s="66">
        <v>162.1466816449589</v>
      </c>
      <c r="E200" s="68"/>
      <c r="F200" s="100" t="s">
        <v>1025</v>
      </c>
      <c r="G200" s="65"/>
      <c r="H200" s="69" t="s">
        <v>367</v>
      </c>
      <c r="I200" s="70"/>
      <c r="J200" s="70"/>
      <c r="K200" s="69" t="s">
        <v>3512</v>
      </c>
      <c r="L200" s="73">
        <v>1.5871692846865364</v>
      </c>
      <c r="M200" s="74">
        <v>562.5931396484375</v>
      </c>
      <c r="N200" s="74">
        <v>5458.17578125</v>
      </c>
      <c r="O200" s="75"/>
      <c r="P200" s="76"/>
      <c r="Q200" s="76"/>
      <c r="R200" s="86"/>
      <c r="S200" s="48">
        <v>0</v>
      </c>
      <c r="T200" s="48">
        <v>3</v>
      </c>
      <c r="U200" s="49">
        <v>0.057143</v>
      </c>
      <c r="V200" s="49">
        <v>0.014493</v>
      </c>
      <c r="W200" s="49">
        <v>0.022322</v>
      </c>
      <c r="X200" s="49">
        <v>0.572138</v>
      </c>
      <c r="Y200" s="49">
        <v>0.3333333333333333</v>
      </c>
      <c r="Z200" s="49">
        <v>0</v>
      </c>
      <c r="AA200" s="71">
        <v>200</v>
      </c>
      <c r="AB200" s="71"/>
      <c r="AC200" s="72"/>
      <c r="AD200" s="78" t="s">
        <v>2049</v>
      </c>
      <c r="AE200" s="78">
        <v>1909</v>
      </c>
      <c r="AF200" s="78">
        <v>548</v>
      </c>
      <c r="AG200" s="78">
        <v>11349</v>
      </c>
      <c r="AH200" s="78">
        <v>7704</v>
      </c>
      <c r="AI200" s="78"/>
      <c r="AJ200" s="78" t="s">
        <v>2319</v>
      </c>
      <c r="AK200" s="78"/>
      <c r="AL200" s="78"/>
      <c r="AM200" s="78"/>
      <c r="AN200" s="80">
        <v>40836.50989583333</v>
      </c>
      <c r="AO200" s="83" t="s">
        <v>2862</v>
      </c>
      <c r="AP200" s="78" t="b">
        <v>1</v>
      </c>
      <c r="AQ200" s="78" t="b">
        <v>0</v>
      </c>
      <c r="AR200" s="78" t="b">
        <v>0</v>
      </c>
      <c r="AS200" s="78"/>
      <c r="AT200" s="78">
        <v>0</v>
      </c>
      <c r="AU200" s="83" t="s">
        <v>2938</v>
      </c>
      <c r="AV200" s="78" t="b">
        <v>0</v>
      </c>
      <c r="AW200" s="78" t="s">
        <v>3020</v>
      </c>
      <c r="AX200" s="83" t="s">
        <v>3218</v>
      </c>
      <c r="AY200" s="78" t="s">
        <v>66</v>
      </c>
      <c r="AZ200" s="78" t="str">
        <f>REPLACE(INDEX(GroupVertices[Group],MATCH(Vertices[[#This Row],[Vertex]],GroupVertices[Vertex],0)),1,1,"")</f>
        <v>1</v>
      </c>
      <c r="BA200" s="48"/>
      <c r="BB200" s="48"/>
      <c r="BC200" s="48"/>
      <c r="BD200" s="48"/>
      <c r="BE200" s="48"/>
      <c r="BF200" s="48"/>
      <c r="BG200" s="116" t="s">
        <v>4305</v>
      </c>
      <c r="BH200" s="116" t="s">
        <v>4305</v>
      </c>
      <c r="BI200" s="116" t="s">
        <v>4432</v>
      </c>
      <c r="BJ200" s="116" t="s">
        <v>4432</v>
      </c>
      <c r="BK200" s="116">
        <v>0</v>
      </c>
      <c r="BL200" s="120">
        <v>0</v>
      </c>
      <c r="BM200" s="116">
        <v>0</v>
      </c>
      <c r="BN200" s="120">
        <v>0</v>
      </c>
      <c r="BO200" s="116">
        <v>0</v>
      </c>
      <c r="BP200" s="120">
        <v>0</v>
      </c>
      <c r="BQ200" s="116">
        <v>21</v>
      </c>
      <c r="BR200" s="120">
        <v>100</v>
      </c>
      <c r="BS200" s="116">
        <v>21</v>
      </c>
      <c r="BT200" s="2"/>
      <c r="BU200" s="3"/>
      <c r="BV200" s="3"/>
      <c r="BW200" s="3"/>
      <c r="BX200" s="3"/>
    </row>
    <row r="201" spans="1:76" ht="15">
      <c r="A201" s="64" t="s">
        <v>368</v>
      </c>
      <c r="B201" s="65"/>
      <c r="C201" s="65" t="s">
        <v>64</v>
      </c>
      <c r="D201" s="66">
        <v>162.24973353055958</v>
      </c>
      <c r="E201" s="68"/>
      <c r="F201" s="100" t="s">
        <v>1026</v>
      </c>
      <c r="G201" s="65"/>
      <c r="H201" s="69" t="s">
        <v>368</v>
      </c>
      <c r="I201" s="70"/>
      <c r="J201" s="70"/>
      <c r="K201" s="69" t="s">
        <v>3513</v>
      </c>
      <c r="L201" s="73">
        <v>1.5871692846865364</v>
      </c>
      <c r="M201" s="74">
        <v>1184.3004150390625</v>
      </c>
      <c r="N201" s="74">
        <v>9646.09375</v>
      </c>
      <c r="O201" s="75"/>
      <c r="P201" s="76"/>
      <c r="Q201" s="76"/>
      <c r="R201" s="86"/>
      <c r="S201" s="48">
        <v>0</v>
      </c>
      <c r="T201" s="48">
        <v>3</v>
      </c>
      <c r="U201" s="49">
        <v>0.057143</v>
      </c>
      <c r="V201" s="49">
        <v>0.014493</v>
      </c>
      <c r="W201" s="49">
        <v>0.022322</v>
      </c>
      <c r="X201" s="49">
        <v>0.572138</v>
      </c>
      <c r="Y201" s="49">
        <v>0.3333333333333333</v>
      </c>
      <c r="Z201" s="49">
        <v>0</v>
      </c>
      <c r="AA201" s="71">
        <v>201</v>
      </c>
      <c r="AB201" s="71"/>
      <c r="AC201" s="72"/>
      <c r="AD201" s="78" t="s">
        <v>2050</v>
      </c>
      <c r="AE201" s="78">
        <v>862</v>
      </c>
      <c r="AF201" s="78">
        <v>933</v>
      </c>
      <c r="AG201" s="78">
        <v>116847</v>
      </c>
      <c r="AH201" s="78">
        <v>125830</v>
      </c>
      <c r="AI201" s="78"/>
      <c r="AJ201" s="78"/>
      <c r="AK201" s="78"/>
      <c r="AL201" s="83" t="s">
        <v>2673</v>
      </c>
      <c r="AM201" s="78"/>
      <c r="AN201" s="80">
        <v>40478.01568287037</v>
      </c>
      <c r="AO201" s="83" t="s">
        <v>2863</v>
      </c>
      <c r="AP201" s="78" t="b">
        <v>0</v>
      </c>
      <c r="AQ201" s="78" t="b">
        <v>0</v>
      </c>
      <c r="AR201" s="78" t="b">
        <v>1</v>
      </c>
      <c r="AS201" s="78"/>
      <c r="AT201" s="78">
        <v>86</v>
      </c>
      <c r="AU201" s="83" t="s">
        <v>2938</v>
      </c>
      <c r="AV201" s="78" t="b">
        <v>0</v>
      </c>
      <c r="AW201" s="78" t="s">
        <v>3020</v>
      </c>
      <c r="AX201" s="83" t="s">
        <v>3219</v>
      </c>
      <c r="AY201" s="78" t="s">
        <v>66</v>
      </c>
      <c r="AZ201" s="78" t="str">
        <f>REPLACE(INDEX(GroupVertices[Group],MATCH(Vertices[[#This Row],[Vertex]],GroupVertices[Vertex],0)),1,1,"")</f>
        <v>1</v>
      </c>
      <c r="BA201" s="48"/>
      <c r="BB201" s="48"/>
      <c r="BC201" s="48"/>
      <c r="BD201" s="48"/>
      <c r="BE201" s="48"/>
      <c r="BF201" s="48"/>
      <c r="BG201" s="116" t="s">
        <v>4305</v>
      </c>
      <c r="BH201" s="116" t="s">
        <v>4305</v>
      </c>
      <c r="BI201" s="116" t="s">
        <v>4432</v>
      </c>
      <c r="BJ201" s="116" t="s">
        <v>4432</v>
      </c>
      <c r="BK201" s="116">
        <v>0</v>
      </c>
      <c r="BL201" s="120">
        <v>0</v>
      </c>
      <c r="BM201" s="116">
        <v>0</v>
      </c>
      <c r="BN201" s="120">
        <v>0</v>
      </c>
      <c r="BO201" s="116">
        <v>0</v>
      </c>
      <c r="BP201" s="120">
        <v>0</v>
      </c>
      <c r="BQ201" s="116">
        <v>21</v>
      </c>
      <c r="BR201" s="120">
        <v>100</v>
      </c>
      <c r="BS201" s="116">
        <v>21</v>
      </c>
      <c r="BT201" s="2"/>
      <c r="BU201" s="3"/>
      <c r="BV201" s="3"/>
      <c r="BW201" s="3"/>
      <c r="BX201" s="3"/>
    </row>
    <row r="202" spans="1:76" ht="15">
      <c r="A202" s="64" t="s">
        <v>369</v>
      </c>
      <c r="B202" s="65"/>
      <c r="C202" s="65" t="s">
        <v>64</v>
      </c>
      <c r="D202" s="66">
        <v>162.3573357591608</v>
      </c>
      <c r="E202" s="68"/>
      <c r="F202" s="100" t="s">
        <v>1027</v>
      </c>
      <c r="G202" s="65"/>
      <c r="H202" s="69" t="s">
        <v>369</v>
      </c>
      <c r="I202" s="70"/>
      <c r="J202" s="70"/>
      <c r="K202" s="69" t="s">
        <v>3514</v>
      </c>
      <c r="L202" s="73">
        <v>1.5871692846865364</v>
      </c>
      <c r="M202" s="74">
        <v>819.0796508789062</v>
      </c>
      <c r="N202" s="74">
        <v>5101.87841796875</v>
      </c>
      <c r="O202" s="75"/>
      <c r="P202" s="76"/>
      <c r="Q202" s="76"/>
      <c r="R202" s="86"/>
      <c r="S202" s="48">
        <v>0</v>
      </c>
      <c r="T202" s="48">
        <v>3</v>
      </c>
      <c r="U202" s="49">
        <v>0.057143</v>
      </c>
      <c r="V202" s="49">
        <v>0.014493</v>
      </c>
      <c r="W202" s="49">
        <v>0.022322</v>
      </c>
      <c r="X202" s="49">
        <v>0.572138</v>
      </c>
      <c r="Y202" s="49">
        <v>0.3333333333333333</v>
      </c>
      <c r="Z202" s="49">
        <v>0</v>
      </c>
      <c r="AA202" s="71">
        <v>202</v>
      </c>
      <c r="AB202" s="71"/>
      <c r="AC202" s="72"/>
      <c r="AD202" s="78" t="s">
        <v>2051</v>
      </c>
      <c r="AE202" s="78">
        <v>3149</v>
      </c>
      <c r="AF202" s="78">
        <v>1335</v>
      </c>
      <c r="AG202" s="78">
        <v>184791</v>
      </c>
      <c r="AH202" s="78">
        <v>284280</v>
      </c>
      <c r="AI202" s="78"/>
      <c r="AJ202" s="78" t="s">
        <v>2320</v>
      </c>
      <c r="AK202" s="78" t="s">
        <v>2522</v>
      </c>
      <c r="AL202" s="78"/>
      <c r="AM202" s="78"/>
      <c r="AN202" s="80">
        <v>40080.74521990741</v>
      </c>
      <c r="AO202" s="83" t="s">
        <v>2864</v>
      </c>
      <c r="AP202" s="78" t="b">
        <v>1</v>
      </c>
      <c r="AQ202" s="78" t="b">
        <v>0</v>
      </c>
      <c r="AR202" s="78" t="b">
        <v>0</v>
      </c>
      <c r="AS202" s="78"/>
      <c r="AT202" s="78">
        <v>27</v>
      </c>
      <c r="AU202" s="83" t="s">
        <v>2938</v>
      </c>
      <c r="AV202" s="78" t="b">
        <v>0</v>
      </c>
      <c r="AW202" s="78" t="s">
        <v>3020</v>
      </c>
      <c r="AX202" s="83" t="s">
        <v>3220</v>
      </c>
      <c r="AY202" s="78" t="s">
        <v>66</v>
      </c>
      <c r="AZ202" s="78" t="str">
        <f>REPLACE(INDEX(GroupVertices[Group],MATCH(Vertices[[#This Row],[Vertex]],GroupVertices[Vertex],0)),1,1,"")</f>
        <v>1</v>
      </c>
      <c r="BA202" s="48"/>
      <c r="BB202" s="48"/>
      <c r="BC202" s="48"/>
      <c r="BD202" s="48"/>
      <c r="BE202" s="48"/>
      <c r="BF202" s="48"/>
      <c r="BG202" s="116" t="s">
        <v>4305</v>
      </c>
      <c r="BH202" s="116" t="s">
        <v>4305</v>
      </c>
      <c r="BI202" s="116" t="s">
        <v>4432</v>
      </c>
      <c r="BJ202" s="116" t="s">
        <v>4432</v>
      </c>
      <c r="BK202" s="116">
        <v>0</v>
      </c>
      <c r="BL202" s="120">
        <v>0</v>
      </c>
      <c r="BM202" s="116">
        <v>0</v>
      </c>
      <c r="BN202" s="120">
        <v>0</v>
      </c>
      <c r="BO202" s="116">
        <v>0</v>
      </c>
      <c r="BP202" s="120">
        <v>0</v>
      </c>
      <c r="BQ202" s="116">
        <v>21</v>
      </c>
      <c r="BR202" s="120">
        <v>100</v>
      </c>
      <c r="BS202" s="116">
        <v>21</v>
      </c>
      <c r="BT202" s="2"/>
      <c r="BU202" s="3"/>
      <c r="BV202" s="3"/>
      <c r="BW202" s="3"/>
      <c r="BX202" s="3"/>
    </row>
    <row r="203" spans="1:76" ht="15">
      <c r="A203" s="64" t="s">
        <v>370</v>
      </c>
      <c r="B203" s="65"/>
      <c r="C203" s="65" t="s">
        <v>64</v>
      </c>
      <c r="D203" s="66">
        <v>163.6027914051348</v>
      </c>
      <c r="E203" s="68"/>
      <c r="F203" s="100" t="s">
        <v>1028</v>
      </c>
      <c r="G203" s="65"/>
      <c r="H203" s="69" t="s">
        <v>370</v>
      </c>
      <c r="I203" s="70"/>
      <c r="J203" s="70"/>
      <c r="K203" s="69" t="s">
        <v>3515</v>
      </c>
      <c r="L203" s="73">
        <v>1.5871692846865364</v>
      </c>
      <c r="M203" s="74">
        <v>234.60110473632812</v>
      </c>
      <c r="N203" s="74">
        <v>6626.26611328125</v>
      </c>
      <c r="O203" s="75"/>
      <c r="P203" s="76"/>
      <c r="Q203" s="76"/>
      <c r="R203" s="86"/>
      <c r="S203" s="48">
        <v>0</v>
      </c>
      <c r="T203" s="48">
        <v>3</v>
      </c>
      <c r="U203" s="49">
        <v>0.057143</v>
      </c>
      <c r="V203" s="49">
        <v>0.014493</v>
      </c>
      <c r="W203" s="49">
        <v>0.022322</v>
      </c>
      <c r="X203" s="49">
        <v>0.572138</v>
      </c>
      <c r="Y203" s="49">
        <v>0.3333333333333333</v>
      </c>
      <c r="Z203" s="49">
        <v>0</v>
      </c>
      <c r="AA203" s="71">
        <v>203</v>
      </c>
      <c r="AB203" s="71"/>
      <c r="AC203" s="72"/>
      <c r="AD203" s="78" t="s">
        <v>2052</v>
      </c>
      <c r="AE203" s="78">
        <v>6268</v>
      </c>
      <c r="AF203" s="78">
        <v>5988</v>
      </c>
      <c r="AG203" s="78">
        <v>782293</v>
      </c>
      <c r="AH203" s="78">
        <v>114806</v>
      </c>
      <c r="AI203" s="78"/>
      <c r="AJ203" s="78" t="s">
        <v>2321</v>
      </c>
      <c r="AK203" s="78" t="s">
        <v>2523</v>
      </c>
      <c r="AL203" s="83" t="s">
        <v>2674</v>
      </c>
      <c r="AM203" s="78"/>
      <c r="AN203" s="80">
        <v>39631.12792824074</v>
      </c>
      <c r="AO203" s="83" t="s">
        <v>2865</v>
      </c>
      <c r="AP203" s="78" t="b">
        <v>0</v>
      </c>
      <c r="AQ203" s="78" t="b">
        <v>0</v>
      </c>
      <c r="AR203" s="78" t="b">
        <v>1</v>
      </c>
      <c r="AS203" s="78"/>
      <c r="AT203" s="78">
        <v>483</v>
      </c>
      <c r="AU203" s="83" t="s">
        <v>2947</v>
      </c>
      <c r="AV203" s="78" t="b">
        <v>0</v>
      </c>
      <c r="AW203" s="78" t="s">
        <v>3020</v>
      </c>
      <c r="AX203" s="83" t="s">
        <v>3221</v>
      </c>
      <c r="AY203" s="78" t="s">
        <v>66</v>
      </c>
      <c r="AZ203" s="78" t="str">
        <f>REPLACE(INDEX(GroupVertices[Group],MATCH(Vertices[[#This Row],[Vertex]],GroupVertices[Vertex],0)),1,1,"")</f>
        <v>1</v>
      </c>
      <c r="BA203" s="48"/>
      <c r="BB203" s="48"/>
      <c r="BC203" s="48"/>
      <c r="BD203" s="48"/>
      <c r="BE203" s="48"/>
      <c r="BF203" s="48"/>
      <c r="BG203" s="116" t="s">
        <v>4305</v>
      </c>
      <c r="BH203" s="116" t="s">
        <v>4305</v>
      </c>
      <c r="BI203" s="116" t="s">
        <v>4432</v>
      </c>
      <c r="BJ203" s="116" t="s">
        <v>4432</v>
      </c>
      <c r="BK203" s="116">
        <v>0</v>
      </c>
      <c r="BL203" s="120">
        <v>0</v>
      </c>
      <c r="BM203" s="116">
        <v>0</v>
      </c>
      <c r="BN203" s="120">
        <v>0</v>
      </c>
      <c r="BO203" s="116">
        <v>0</v>
      </c>
      <c r="BP203" s="120">
        <v>0</v>
      </c>
      <c r="BQ203" s="116">
        <v>21</v>
      </c>
      <c r="BR203" s="120">
        <v>100</v>
      </c>
      <c r="BS203" s="116">
        <v>21</v>
      </c>
      <c r="BT203" s="2"/>
      <c r="BU203" s="3"/>
      <c r="BV203" s="3"/>
      <c r="BW203" s="3"/>
      <c r="BX203" s="3"/>
    </row>
    <row r="204" spans="1:76" ht="15">
      <c r="A204" s="64" t="s">
        <v>371</v>
      </c>
      <c r="B204" s="65"/>
      <c r="C204" s="65" t="s">
        <v>64</v>
      </c>
      <c r="D204" s="66">
        <v>162.6729154296107</v>
      </c>
      <c r="E204" s="68"/>
      <c r="F204" s="100" t="s">
        <v>1029</v>
      </c>
      <c r="G204" s="65"/>
      <c r="H204" s="69" t="s">
        <v>371</v>
      </c>
      <c r="I204" s="70"/>
      <c r="J204" s="70"/>
      <c r="K204" s="69" t="s">
        <v>3516</v>
      </c>
      <c r="L204" s="73">
        <v>1.5871692846865364</v>
      </c>
      <c r="M204" s="74">
        <v>1780.6016845703125</v>
      </c>
      <c r="N204" s="74">
        <v>9342.50390625</v>
      </c>
      <c r="O204" s="75"/>
      <c r="P204" s="76"/>
      <c r="Q204" s="76"/>
      <c r="R204" s="86"/>
      <c r="S204" s="48">
        <v>0</v>
      </c>
      <c r="T204" s="48">
        <v>3</v>
      </c>
      <c r="U204" s="49">
        <v>0.057143</v>
      </c>
      <c r="V204" s="49">
        <v>0.014493</v>
      </c>
      <c r="W204" s="49">
        <v>0.022322</v>
      </c>
      <c r="X204" s="49">
        <v>0.572138</v>
      </c>
      <c r="Y204" s="49">
        <v>0.3333333333333333</v>
      </c>
      <c r="Z204" s="49">
        <v>0</v>
      </c>
      <c r="AA204" s="71">
        <v>204</v>
      </c>
      <c r="AB204" s="71"/>
      <c r="AC204" s="72"/>
      <c r="AD204" s="78" t="s">
        <v>2053</v>
      </c>
      <c r="AE204" s="78">
        <v>3205</v>
      </c>
      <c r="AF204" s="78">
        <v>2514</v>
      </c>
      <c r="AG204" s="78">
        <v>462363</v>
      </c>
      <c r="AH204" s="78">
        <v>36578</v>
      </c>
      <c r="AI204" s="78"/>
      <c r="AJ204" s="78"/>
      <c r="AK204" s="78"/>
      <c r="AL204" s="78"/>
      <c r="AM204" s="78"/>
      <c r="AN204" s="80">
        <v>41203.906018518515</v>
      </c>
      <c r="AO204" s="78"/>
      <c r="AP204" s="78" t="b">
        <v>1</v>
      </c>
      <c r="AQ204" s="78" t="b">
        <v>0</v>
      </c>
      <c r="AR204" s="78" t="b">
        <v>0</v>
      </c>
      <c r="AS204" s="78"/>
      <c r="AT204" s="78">
        <v>360</v>
      </c>
      <c r="AU204" s="83" t="s">
        <v>2938</v>
      </c>
      <c r="AV204" s="78" t="b">
        <v>0</v>
      </c>
      <c r="AW204" s="78" t="s">
        <v>3020</v>
      </c>
      <c r="AX204" s="83" t="s">
        <v>3222</v>
      </c>
      <c r="AY204" s="78" t="s">
        <v>66</v>
      </c>
      <c r="AZ204" s="78" t="str">
        <f>REPLACE(INDEX(GroupVertices[Group],MATCH(Vertices[[#This Row],[Vertex]],GroupVertices[Vertex],0)),1,1,"")</f>
        <v>1</v>
      </c>
      <c r="BA204" s="48"/>
      <c r="BB204" s="48"/>
      <c r="BC204" s="48"/>
      <c r="BD204" s="48"/>
      <c r="BE204" s="48"/>
      <c r="BF204" s="48"/>
      <c r="BG204" s="116" t="s">
        <v>4305</v>
      </c>
      <c r="BH204" s="116" t="s">
        <v>4305</v>
      </c>
      <c r="BI204" s="116" t="s">
        <v>4432</v>
      </c>
      <c r="BJ204" s="116" t="s">
        <v>4432</v>
      </c>
      <c r="BK204" s="116">
        <v>0</v>
      </c>
      <c r="BL204" s="120">
        <v>0</v>
      </c>
      <c r="BM204" s="116">
        <v>0</v>
      </c>
      <c r="BN204" s="120">
        <v>0</v>
      </c>
      <c r="BO204" s="116">
        <v>0</v>
      </c>
      <c r="BP204" s="120">
        <v>0</v>
      </c>
      <c r="BQ204" s="116">
        <v>21</v>
      </c>
      <c r="BR204" s="120">
        <v>100</v>
      </c>
      <c r="BS204" s="116">
        <v>21</v>
      </c>
      <c r="BT204" s="2"/>
      <c r="BU204" s="3"/>
      <c r="BV204" s="3"/>
      <c r="BW204" s="3"/>
      <c r="BX204" s="3"/>
    </row>
    <row r="205" spans="1:76" ht="15">
      <c r="A205" s="64" t="s">
        <v>372</v>
      </c>
      <c r="B205" s="65"/>
      <c r="C205" s="65" t="s">
        <v>64</v>
      </c>
      <c r="D205" s="66">
        <v>183.48270464006583</v>
      </c>
      <c r="E205" s="68"/>
      <c r="F205" s="100" t="s">
        <v>1030</v>
      </c>
      <c r="G205" s="65"/>
      <c r="H205" s="69" t="s">
        <v>372</v>
      </c>
      <c r="I205" s="70"/>
      <c r="J205" s="70"/>
      <c r="K205" s="69" t="s">
        <v>3517</v>
      </c>
      <c r="L205" s="73">
        <v>1.5871692846865364</v>
      </c>
      <c r="M205" s="74">
        <v>556.0036010742188</v>
      </c>
      <c r="N205" s="74">
        <v>9057.6572265625</v>
      </c>
      <c r="O205" s="75"/>
      <c r="P205" s="76"/>
      <c r="Q205" s="76"/>
      <c r="R205" s="86"/>
      <c r="S205" s="48">
        <v>0</v>
      </c>
      <c r="T205" s="48">
        <v>3</v>
      </c>
      <c r="U205" s="49">
        <v>0.057143</v>
      </c>
      <c r="V205" s="49">
        <v>0.014493</v>
      </c>
      <c r="W205" s="49">
        <v>0.022322</v>
      </c>
      <c r="X205" s="49">
        <v>0.572138</v>
      </c>
      <c r="Y205" s="49">
        <v>0.3333333333333333</v>
      </c>
      <c r="Z205" s="49">
        <v>0</v>
      </c>
      <c r="AA205" s="71">
        <v>205</v>
      </c>
      <c r="AB205" s="71"/>
      <c r="AC205" s="72"/>
      <c r="AD205" s="78" t="s">
        <v>2054</v>
      </c>
      <c r="AE205" s="78">
        <v>10194</v>
      </c>
      <c r="AF205" s="78">
        <v>80259</v>
      </c>
      <c r="AG205" s="78">
        <v>131996</v>
      </c>
      <c r="AH205" s="78">
        <v>120822</v>
      </c>
      <c r="AI205" s="78"/>
      <c r="AJ205" s="78" t="s">
        <v>2322</v>
      </c>
      <c r="AK205" s="78" t="s">
        <v>2524</v>
      </c>
      <c r="AL205" s="83" t="s">
        <v>2675</v>
      </c>
      <c r="AM205" s="78"/>
      <c r="AN205" s="80">
        <v>39836.986342592594</v>
      </c>
      <c r="AO205" s="83" t="s">
        <v>2866</v>
      </c>
      <c r="AP205" s="78" t="b">
        <v>0</v>
      </c>
      <c r="AQ205" s="78" t="b">
        <v>0</v>
      </c>
      <c r="AR205" s="78" t="b">
        <v>1</v>
      </c>
      <c r="AS205" s="78"/>
      <c r="AT205" s="78">
        <v>946</v>
      </c>
      <c r="AU205" s="83" t="s">
        <v>2954</v>
      </c>
      <c r="AV205" s="78" t="b">
        <v>1</v>
      </c>
      <c r="AW205" s="78" t="s">
        <v>3020</v>
      </c>
      <c r="AX205" s="83" t="s">
        <v>3223</v>
      </c>
      <c r="AY205" s="78" t="s">
        <v>66</v>
      </c>
      <c r="AZ205" s="78" t="str">
        <f>REPLACE(INDEX(GroupVertices[Group],MATCH(Vertices[[#This Row],[Vertex]],GroupVertices[Vertex],0)),1,1,"")</f>
        <v>1</v>
      </c>
      <c r="BA205" s="48"/>
      <c r="BB205" s="48"/>
      <c r="BC205" s="48"/>
      <c r="BD205" s="48"/>
      <c r="BE205" s="48"/>
      <c r="BF205" s="48"/>
      <c r="BG205" s="116" t="s">
        <v>4305</v>
      </c>
      <c r="BH205" s="116" t="s">
        <v>4305</v>
      </c>
      <c r="BI205" s="116" t="s">
        <v>4432</v>
      </c>
      <c r="BJ205" s="116" t="s">
        <v>4432</v>
      </c>
      <c r="BK205" s="116">
        <v>0</v>
      </c>
      <c r="BL205" s="120">
        <v>0</v>
      </c>
      <c r="BM205" s="116">
        <v>0</v>
      </c>
      <c r="BN205" s="120">
        <v>0</v>
      </c>
      <c r="BO205" s="116">
        <v>0</v>
      </c>
      <c r="BP205" s="120">
        <v>0</v>
      </c>
      <c r="BQ205" s="116">
        <v>21</v>
      </c>
      <c r="BR205" s="120">
        <v>100</v>
      </c>
      <c r="BS205" s="116">
        <v>21</v>
      </c>
      <c r="BT205" s="2"/>
      <c r="BU205" s="3"/>
      <c r="BV205" s="3"/>
      <c r="BW205" s="3"/>
      <c r="BX205" s="3"/>
    </row>
    <row r="206" spans="1:76" ht="15">
      <c r="A206" s="64" t="s">
        <v>373</v>
      </c>
      <c r="B206" s="65"/>
      <c r="C206" s="65" t="s">
        <v>64</v>
      </c>
      <c r="D206" s="66">
        <v>162.02997873035656</v>
      </c>
      <c r="E206" s="68"/>
      <c r="F206" s="100" t="s">
        <v>1031</v>
      </c>
      <c r="G206" s="65"/>
      <c r="H206" s="69" t="s">
        <v>373</v>
      </c>
      <c r="I206" s="70"/>
      <c r="J206" s="70"/>
      <c r="K206" s="69" t="s">
        <v>3518</v>
      </c>
      <c r="L206" s="73">
        <v>1.5871692846865364</v>
      </c>
      <c r="M206" s="74">
        <v>194.9122772216797</v>
      </c>
      <c r="N206" s="74">
        <v>7270.970703125</v>
      </c>
      <c r="O206" s="75"/>
      <c r="P206" s="76"/>
      <c r="Q206" s="76"/>
      <c r="R206" s="86"/>
      <c r="S206" s="48">
        <v>0</v>
      </c>
      <c r="T206" s="48">
        <v>3</v>
      </c>
      <c r="U206" s="49">
        <v>0.057143</v>
      </c>
      <c r="V206" s="49">
        <v>0.014493</v>
      </c>
      <c r="W206" s="49">
        <v>0.022322</v>
      </c>
      <c r="X206" s="49">
        <v>0.572138</v>
      </c>
      <c r="Y206" s="49">
        <v>0.3333333333333333</v>
      </c>
      <c r="Z206" s="49">
        <v>0</v>
      </c>
      <c r="AA206" s="71">
        <v>206</v>
      </c>
      <c r="AB206" s="71"/>
      <c r="AC206" s="72"/>
      <c r="AD206" s="78" t="s">
        <v>2055</v>
      </c>
      <c r="AE206" s="78">
        <v>1183</v>
      </c>
      <c r="AF206" s="78">
        <v>112</v>
      </c>
      <c r="AG206" s="78">
        <v>1706</v>
      </c>
      <c r="AH206" s="78">
        <v>6218</v>
      </c>
      <c r="AI206" s="78"/>
      <c r="AJ206" s="78" t="s">
        <v>2323</v>
      </c>
      <c r="AK206" s="78" t="s">
        <v>2525</v>
      </c>
      <c r="AL206" s="78"/>
      <c r="AM206" s="78"/>
      <c r="AN206" s="80">
        <v>42232.90972222222</v>
      </c>
      <c r="AO206" s="83" t="s">
        <v>2867</v>
      </c>
      <c r="AP206" s="78" t="b">
        <v>1</v>
      </c>
      <c r="AQ206" s="78" t="b">
        <v>0</v>
      </c>
      <c r="AR206" s="78" t="b">
        <v>0</v>
      </c>
      <c r="AS206" s="78"/>
      <c r="AT206" s="78">
        <v>2</v>
      </c>
      <c r="AU206" s="83" t="s">
        <v>2938</v>
      </c>
      <c r="AV206" s="78" t="b">
        <v>0</v>
      </c>
      <c r="AW206" s="78" t="s">
        <v>3020</v>
      </c>
      <c r="AX206" s="83" t="s">
        <v>3224</v>
      </c>
      <c r="AY206" s="78" t="s">
        <v>66</v>
      </c>
      <c r="AZ206" s="78" t="str">
        <f>REPLACE(INDEX(GroupVertices[Group],MATCH(Vertices[[#This Row],[Vertex]],GroupVertices[Vertex],0)),1,1,"")</f>
        <v>1</v>
      </c>
      <c r="BA206" s="48"/>
      <c r="BB206" s="48"/>
      <c r="BC206" s="48"/>
      <c r="BD206" s="48"/>
      <c r="BE206" s="48"/>
      <c r="BF206" s="48"/>
      <c r="BG206" s="116" t="s">
        <v>4305</v>
      </c>
      <c r="BH206" s="116" t="s">
        <v>4305</v>
      </c>
      <c r="BI206" s="116" t="s">
        <v>4432</v>
      </c>
      <c r="BJ206" s="116" t="s">
        <v>4432</v>
      </c>
      <c r="BK206" s="116">
        <v>0</v>
      </c>
      <c r="BL206" s="120">
        <v>0</v>
      </c>
      <c r="BM206" s="116">
        <v>0</v>
      </c>
      <c r="BN206" s="120">
        <v>0</v>
      </c>
      <c r="BO206" s="116">
        <v>0</v>
      </c>
      <c r="BP206" s="120">
        <v>0</v>
      </c>
      <c r="BQ206" s="116">
        <v>21</v>
      </c>
      <c r="BR206" s="120">
        <v>100</v>
      </c>
      <c r="BS206" s="116">
        <v>21</v>
      </c>
      <c r="BT206" s="2"/>
      <c r="BU206" s="3"/>
      <c r="BV206" s="3"/>
      <c r="BW206" s="3"/>
      <c r="BX206" s="3"/>
    </row>
    <row r="207" spans="1:76" ht="15">
      <c r="A207" s="64" t="s">
        <v>374</v>
      </c>
      <c r="B207" s="65"/>
      <c r="C207" s="65" t="s">
        <v>64</v>
      </c>
      <c r="D207" s="66">
        <v>162.08859785489307</v>
      </c>
      <c r="E207" s="68"/>
      <c r="F207" s="100" t="s">
        <v>894</v>
      </c>
      <c r="G207" s="65"/>
      <c r="H207" s="69" t="s">
        <v>374</v>
      </c>
      <c r="I207" s="70"/>
      <c r="J207" s="70"/>
      <c r="K207" s="69" t="s">
        <v>3519</v>
      </c>
      <c r="L207" s="73">
        <v>1.5871692846865364</v>
      </c>
      <c r="M207" s="74">
        <v>2325.773681640625</v>
      </c>
      <c r="N207" s="74">
        <v>7671.40771484375</v>
      </c>
      <c r="O207" s="75"/>
      <c r="P207" s="76"/>
      <c r="Q207" s="76"/>
      <c r="R207" s="86"/>
      <c r="S207" s="48">
        <v>0</v>
      </c>
      <c r="T207" s="48">
        <v>3</v>
      </c>
      <c r="U207" s="49">
        <v>0.057143</v>
      </c>
      <c r="V207" s="49">
        <v>0.014493</v>
      </c>
      <c r="W207" s="49">
        <v>0.022322</v>
      </c>
      <c r="X207" s="49">
        <v>0.572138</v>
      </c>
      <c r="Y207" s="49">
        <v>0.3333333333333333</v>
      </c>
      <c r="Z207" s="49">
        <v>0</v>
      </c>
      <c r="AA207" s="71">
        <v>207</v>
      </c>
      <c r="AB207" s="71"/>
      <c r="AC207" s="72"/>
      <c r="AD207" s="78" t="s">
        <v>2056</v>
      </c>
      <c r="AE207" s="78">
        <v>844</v>
      </c>
      <c r="AF207" s="78">
        <v>331</v>
      </c>
      <c r="AG207" s="78">
        <v>144681</v>
      </c>
      <c r="AH207" s="78">
        <v>14364</v>
      </c>
      <c r="AI207" s="78"/>
      <c r="AJ207" s="78"/>
      <c r="AK207" s="78"/>
      <c r="AL207" s="78"/>
      <c r="AM207" s="78"/>
      <c r="AN207" s="80">
        <v>41543.85313657407</v>
      </c>
      <c r="AO207" s="78"/>
      <c r="AP207" s="78" t="b">
        <v>1</v>
      </c>
      <c r="AQ207" s="78" t="b">
        <v>1</v>
      </c>
      <c r="AR207" s="78" t="b">
        <v>0</v>
      </c>
      <c r="AS207" s="78"/>
      <c r="AT207" s="78">
        <v>46</v>
      </c>
      <c r="AU207" s="83" t="s">
        <v>2938</v>
      </c>
      <c r="AV207" s="78" t="b">
        <v>0</v>
      </c>
      <c r="AW207" s="78" t="s">
        <v>3020</v>
      </c>
      <c r="AX207" s="83" t="s">
        <v>3225</v>
      </c>
      <c r="AY207" s="78" t="s">
        <v>66</v>
      </c>
      <c r="AZ207" s="78" t="str">
        <f>REPLACE(INDEX(GroupVertices[Group],MATCH(Vertices[[#This Row],[Vertex]],GroupVertices[Vertex],0)),1,1,"")</f>
        <v>1</v>
      </c>
      <c r="BA207" s="48"/>
      <c r="BB207" s="48"/>
      <c r="BC207" s="48"/>
      <c r="BD207" s="48"/>
      <c r="BE207" s="48"/>
      <c r="BF207" s="48"/>
      <c r="BG207" s="116" t="s">
        <v>4305</v>
      </c>
      <c r="BH207" s="116" t="s">
        <v>4305</v>
      </c>
      <c r="BI207" s="116" t="s">
        <v>4432</v>
      </c>
      <c r="BJ207" s="116" t="s">
        <v>4432</v>
      </c>
      <c r="BK207" s="116">
        <v>0</v>
      </c>
      <c r="BL207" s="120">
        <v>0</v>
      </c>
      <c r="BM207" s="116">
        <v>0</v>
      </c>
      <c r="BN207" s="120">
        <v>0</v>
      </c>
      <c r="BO207" s="116">
        <v>0</v>
      </c>
      <c r="BP207" s="120">
        <v>0</v>
      </c>
      <c r="BQ207" s="116">
        <v>21</v>
      </c>
      <c r="BR207" s="120">
        <v>100</v>
      </c>
      <c r="BS207" s="116">
        <v>21</v>
      </c>
      <c r="BT207" s="2"/>
      <c r="BU207" s="3"/>
      <c r="BV207" s="3"/>
      <c r="BW207" s="3"/>
      <c r="BX207" s="3"/>
    </row>
    <row r="208" spans="1:76" ht="15">
      <c r="A208" s="64" t="s">
        <v>375</v>
      </c>
      <c r="B208" s="65"/>
      <c r="C208" s="65" t="s">
        <v>64</v>
      </c>
      <c r="D208" s="66">
        <v>162.31209999639066</v>
      </c>
      <c r="E208" s="68"/>
      <c r="F208" s="100" t="s">
        <v>1032</v>
      </c>
      <c r="G208" s="65"/>
      <c r="H208" s="69" t="s">
        <v>375</v>
      </c>
      <c r="I208" s="70"/>
      <c r="J208" s="70"/>
      <c r="K208" s="69" t="s">
        <v>3520</v>
      </c>
      <c r="L208" s="73">
        <v>1.5871692846865364</v>
      </c>
      <c r="M208" s="74">
        <v>1388.0594482421875</v>
      </c>
      <c r="N208" s="74">
        <v>4905.3916015625</v>
      </c>
      <c r="O208" s="75"/>
      <c r="P208" s="76"/>
      <c r="Q208" s="76"/>
      <c r="R208" s="86"/>
      <c r="S208" s="48">
        <v>0</v>
      </c>
      <c r="T208" s="48">
        <v>3</v>
      </c>
      <c r="U208" s="49">
        <v>0.057143</v>
      </c>
      <c r="V208" s="49">
        <v>0.014493</v>
      </c>
      <c r="W208" s="49">
        <v>0.022322</v>
      </c>
      <c r="X208" s="49">
        <v>0.572138</v>
      </c>
      <c r="Y208" s="49">
        <v>0.3333333333333333</v>
      </c>
      <c r="Z208" s="49">
        <v>0</v>
      </c>
      <c r="AA208" s="71">
        <v>208</v>
      </c>
      <c r="AB208" s="71"/>
      <c r="AC208" s="72"/>
      <c r="AD208" s="78" t="s">
        <v>2057</v>
      </c>
      <c r="AE208" s="78">
        <v>343</v>
      </c>
      <c r="AF208" s="78">
        <v>1166</v>
      </c>
      <c r="AG208" s="78">
        <v>384320</v>
      </c>
      <c r="AH208" s="78">
        <v>357675</v>
      </c>
      <c r="AI208" s="78"/>
      <c r="AJ208" s="78" t="s">
        <v>2324</v>
      </c>
      <c r="AK208" s="78" t="s">
        <v>2526</v>
      </c>
      <c r="AL208" s="78"/>
      <c r="AM208" s="78"/>
      <c r="AN208" s="80">
        <v>41765.710439814815</v>
      </c>
      <c r="AO208" s="78"/>
      <c r="AP208" s="78" t="b">
        <v>1</v>
      </c>
      <c r="AQ208" s="78" t="b">
        <v>0</v>
      </c>
      <c r="AR208" s="78" t="b">
        <v>1</v>
      </c>
      <c r="AS208" s="78"/>
      <c r="AT208" s="78">
        <v>116</v>
      </c>
      <c r="AU208" s="83" t="s">
        <v>2938</v>
      </c>
      <c r="AV208" s="78" t="b">
        <v>0</v>
      </c>
      <c r="AW208" s="78" t="s">
        <v>3020</v>
      </c>
      <c r="AX208" s="83" t="s">
        <v>3226</v>
      </c>
      <c r="AY208" s="78" t="s">
        <v>66</v>
      </c>
      <c r="AZ208" s="78" t="str">
        <f>REPLACE(INDEX(GroupVertices[Group],MATCH(Vertices[[#This Row],[Vertex]],GroupVertices[Vertex],0)),1,1,"")</f>
        <v>1</v>
      </c>
      <c r="BA208" s="48"/>
      <c r="BB208" s="48"/>
      <c r="BC208" s="48"/>
      <c r="BD208" s="48"/>
      <c r="BE208" s="48"/>
      <c r="BF208" s="48"/>
      <c r="BG208" s="116" t="s">
        <v>4305</v>
      </c>
      <c r="BH208" s="116" t="s">
        <v>4305</v>
      </c>
      <c r="BI208" s="116" t="s">
        <v>4432</v>
      </c>
      <c r="BJ208" s="116" t="s">
        <v>4432</v>
      </c>
      <c r="BK208" s="116">
        <v>0</v>
      </c>
      <c r="BL208" s="120">
        <v>0</v>
      </c>
      <c r="BM208" s="116">
        <v>0</v>
      </c>
      <c r="BN208" s="120">
        <v>0</v>
      </c>
      <c r="BO208" s="116">
        <v>0</v>
      </c>
      <c r="BP208" s="120">
        <v>0</v>
      </c>
      <c r="BQ208" s="116">
        <v>21</v>
      </c>
      <c r="BR208" s="120">
        <v>100</v>
      </c>
      <c r="BS208" s="116">
        <v>21</v>
      </c>
      <c r="BT208" s="2"/>
      <c r="BU208" s="3"/>
      <c r="BV208" s="3"/>
      <c r="BW208" s="3"/>
      <c r="BX208" s="3"/>
    </row>
    <row r="209" spans="1:76" ht="15">
      <c r="A209" s="64" t="s">
        <v>376</v>
      </c>
      <c r="B209" s="65"/>
      <c r="C209" s="65" t="s">
        <v>64</v>
      </c>
      <c r="D209" s="66">
        <v>162.0717348190675</v>
      </c>
      <c r="E209" s="68"/>
      <c r="F209" s="100" t="s">
        <v>1033</v>
      </c>
      <c r="G209" s="65"/>
      <c r="H209" s="69" t="s">
        <v>376</v>
      </c>
      <c r="I209" s="70"/>
      <c r="J209" s="70"/>
      <c r="K209" s="69" t="s">
        <v>3521</v>
      </c>
      <c r="L209" s="73">
        <v>1.5871692846865364</v>
      </c>
      <c r="M209" s="74">
        <v>649.3509521484375</v>
      </c>
      <c r="N209" s="74">
        <v>6263.9013671875</v>
      </c>
      <c r="O209" s="75"/>
      <c r="P209" s="76"/>
      <c r="Q209" s="76"/>
      <c r="R209" s="86"/>
      <c r="S209" s="48">
        <v>0</v>
      </c>
      <c r="T209" s="48">
        <v>3</v>
      </c>
      <c r="U209" s="49">
        <v>0.057143</v>
      </c>
      <c r="V209" s="49">
        <v>0.014493</v>
      </c>
      <c r="W209" s="49">
        <v>0.022322</v>
      </c>
      <c r="X209" s="49">
        <v>0.572138</v>
      </c>
      <c r="Y209" s="49">
        <v>0.3333333333333333</v>
      </c>
      <c r="Z209" s="49">
        <v>0</v>
      </c>
      <c r="AA209" s="71">
        <v>209</v>
      </c>
      <c r="AB209" s="71"/>
      <c r="AC209" s="72"/>
      <c r="AD209" s="78" t="s">
        <v>2058</v>
      </c>
      <c r="AE209" s="78">
        <v>814</v>
      </c>
      <c r="AF209" s="78">
        <v>268</v>
      </c>
      <c r="AG209" s="78">
        <v>27430</v>
      </c>
      <c r="AH209" s="78">
        <v>39553</v>
      </c>
      <c r="AI209" s="78"/>
      <c r="AJ209" s="78" t="s">
        <v>2325</v>
      </c>
      <c r="AK209" s="78" t="s">
        <v>2527</v>
      </c>
      <c r="AL209" s="78"/>
      <c r="AM209" s="78"/>
      <c r="AN209" s="80">
        <v>39871.96471064815</v>
      </c>
      <c r="AO209" s="78"/>
      <c r="AP209" s="78" t="b">
        <v>0</v>
      </c>
      <c r="AQ209" s="78" t="b">
        <v>0</v>
      </c>
      <c r="AR209" s="78" t="b">
        <v>0</v>
      </c>
      <c r="AS209" s="78"/>
      <c r="AT209" s="78">
        <v>8</v>
      </c>
      <c r="AU209" s="83" t="s">
        <v>2938</v>
      </c>
      <c r="AV209" s="78" t="b">
        <v>0</v>
      </c>
      <c r="AW209" s="78" t="s">
        <v>3020</v>
      </c>
      <c r="AX209" s="83" t="s">
        <v>3227</v>
      </c>
      <c r="AY209" s="78" t="s">
        <v>66</v>
      </c>
      <c r="AZ209" s="78" t="str">
        <f>REPLACE(INDEX(GroupVertices[Group],MATCH(Vertices[[#This Row],[Vertex]],GroupVertices[Vertex],0)),1,1,"")</f>
        <v>1</v>
      </c>
      <c r="BA209" s="48"/>
      <c r="BB209" s="48"/>
      <c r="BC209" s="48"/>
      <c r="BD209" s="48"/>
      <c r="BE209" s="48"/>
      <c r="BF209" s="48"/>
      <c r="BG209" s="116" t="s">
        <v>4305</v>
      </c>
      <c r="BH209" s="116" t="s">
        <v>4305</v>
      </c>
      <c r="BI209" s="116" t="s">
        <v>4432</v>
      </c>
      <c r="BJ209" s="116" t="s">
        <v>4432</v>
      </c>
      <c r="BK209" s="116">
        <v>0</v>
      </c>
      <c r="BL209" s="120">
        <v>0</v>
      </c>
      <c r="BM209" s="116">
        <v>0</v>
      </c>
      <c r="BN209" s="120">
        <v>0</v>
      </c>
      <c r="BO209" s="116">
        <v>0</v>
      </c>
      <c r="BP209" s="120">
        <v>0</v>
      </c>
      <c r="BQ209" s="116">
        <v>21</v>
      </c>
      <c r="BR209" s="120">
        <v>100</v>
      </c>
      <c r="BS209" s="116">
        <v>21</v>
      </c>
      <c r="BT209" s="2"/>
      <c r="BU209" s="3"/>
      <c r="BV209" s="3"/>
      <c r="BW209" s="3"/>
      <c r="BX209" s="3"/>
    </row>
    <row r="210" spans="1:76" ht="15">
      <c r="A210" s="64" t="s">
        <v>377</v>
      </c>
      <c r="B210" s="65"/>
      <c r="C210" s="65" t="s">
        <v>64</v>
      </c>
      <c r="D210" s="66">
        <v>162.28372726944605</v>
      </c>
      <c r="E210" s="68"/>
      <c r="F210" s="100" t="s">
        <v>1034</v>
      </c>
      <c r="G210" s="65"/>
      <c r="H210" s="69" t="s">
        <v>377</v>
      </c>
      <c r="I210" s="70"/>
      <c r="J210" s="70"/>
      <c r="K210" s="69" t="s">
        <v>3522</v>
      </c>
      <c r="L210" s="73">
        <v>1.5871692846865364</v>
      </c>
      <c r="M210" s="74">
        <v>238.11370849609375</v>
      </c>
      <c r="N210" s="74">
        <v>7903.455078125</v>
      </c>
      <c r="O210" s="75"/>
      <c r="P210" s="76"/>
      <c r="Q210" s="76"/>
      <c r="R210" s="86"/>
      <c r="S210" s="48">
        <v>0</v>
      </c>
      <c r="T210" s="48">
        <v>3</v>
      </c>
      <c r="U210" s="49">
        <v>0.057143</v>
      </c>
      <c r="V210" s="49">
        <v>0.014493</v>
      </c>
      <c r="W210" s="49">
        <v>0.022322</v>
      </c>
      <c r="X210" s="49">
        <v>0.572138</v>
      </c>
      <c r="Y210" s="49">
        <v>0.3333333333333333</v>
      </c>
      <c r="Z210" s="49">
        <v>0</v>
      </c>
      <c r="AA210" s="71">
        <v>210</v>
      </c>
      <c r="AB210" s="71"/>
      <c r="AC210" s="72"/>
      <c r="AD210" s="78" t="s">
        <v>2059</v>
      </c>
      <c r="AE210" s="78">
        <v>2451</v>
      </c>
      <c r="AF210" s="78">
        <v>1060</v>
      </c>
      <c r="AG210" s="78">
        <v>50799</v>
      </c>
      <c r="AH210" s="78">
        <v>75135</v>
      </c>
      <c r="AI210" s="78"/>
      <c r="AJ210" s="78" t="s">
        <v>2326</v>
      </c>
      <c r="AK210" s="78" t="s">
        <v>2528</v>
      </c>
      <c r="AL210" s="78"/>
      <c r="AM210" s="78"/>
      <c r="AN210" s="80">
        <v>42775.76782407407</v>
      </c>
      <c r="AO210" s="83" t="s">
        <v>2868</v>
      </c>
      <c r="AP210" s="78" t="b">
        <v>1</v>
      </c>
      <c r="AQ210" s="78" t="b">
        <v>0</v>
      </c>
      <c r="AR210" s="78" t="b">
        <v>0</v>
      </c>
      <c r="AS210" s="78"/>
      <c r="AT210" s="78">
        <v>0</v>
      </c>
      <c r="AU210" s="78"/>
      <c r="AV210" s="78" t="b">
        <v>0</v>
      </c>
      <c r="AW210" s="78" t="s">
        <v>3020</v>
      </c>
      <c r="AX210" s="83" t="s">
        <v>3228</v>
      </c>
      <c r="AY210" s="78" t="s">
        <v>66</v>
      </c>
      <c r="AZ210" s="78" t="str">
        <f>REPLACE(INDEX(GroupVertices[Group],MATCH(Vertices[[#This Row],[Vertex]],GroupVertices[Vertex],0)),1,1,"")</f>
        <v>1</v>
      </c>
      <c r="BA210" s="48"/>
      <c r="BB210" s="48"/>
      <c r="BC210" s="48"/>
      <c r="BD210" s="48"/>
      <c r="BE210" s="48"/>
      <c r="BF210" s="48"/>
      <c r="BG210" s="116" t="s">
        <v>4305</v>
      </c>
      <c r="BH210" s="116" t="s">
        <v>4305</v>
      </c>
      <c r="BI210" s="116" t="s">
        <v>4432</v>
      </c>
      <c r="BJ210" s="116" t="s">
        <v>4432</v>
      </c>
      <c r="BK210" s="116">
        <v>0</v>
      </c>
      <c r="BL210" s="120">
        <v>0</v>
      </c>
      <c r="BM210" s="116">
        <v>0</v>
      </c>
      <c r="BN210" s="120">
        <v>0</v>
      </c>
      <c r="BO210" s="116">
        <v>0</v>
      </c>
      <c r="BP210" s="120">
        <v>0</v>
      </c>
      <c r="BQ210" s="116">
        <v>21</v>
      </c>
      <c r="BR210" s="120">
        <v>100</v>
      </c>
      <c r="BS210" s="116">
        <v>21</v>
      </c>
      <c r="BT210" s="2"/>
      <c r="BU210" s="3"/>
      <c r="BV210" s="3"/>
      <c r="BW210" s="3"/>
      <c r="BX210" s="3"/>
    </row>
    <row r="211" spans="1:76" ht="15">
      <c r="A211" s="64" t="s">
        <v>378</v>
      </c>
      <c r="B211" s="65"/>
      <c r="C211" s="65" t="s">
        <v>64</v>
      </c>
      <c r="D211" s="66">
        <v>163.4306813728199</v>
      </c>
      <c r="E211" s="68"/>
      <c r="F211" s="100" t="s">
        <v>1035</v>
      </c>
      <c r="G211" s="65"/>
      <c r="H211" s="69" t="s">
        <v>378</v>
      </c>
      <c r="I211" s="70"/>
      <c r="J211" s="70"/>
      <c r="K211" s="69" t="s">
        <v>3523</v>
      </c>
      <c r="L211" s="73">
        <v>1.5871692846865364</v>
      </c>
      <c r="M211" s="74">
        <v>1478.9188232421875</v>
      </c>
      <c r="N211" s="74">
        <v>8644.833984375</v>
      </c>
      <c r="O211" s="75"/>
      <c r="P211" s="76"/>
      <c r="Q211" s="76"/>
      <c r="R211" s="86"/>
      <c r="S211" s="48">
        <v>0</v>
      </c>
      <c r="T211" s="48">
        <v>3</v>
      </c>
      <c r="U211" s="49">
        <v>0.057143</v>
      </c>
      <c r="V211" s="49">
        <v>0.014493</v>
      </c>
      <c r="W211" s="49">
        <v>0.022322</v>
      </c>
      <c r="X211" s="49">
        <v>0.572138</v>
      </c>
      <c r="Y211" s="49">
        <v>0.3333333333333333</v>
      </c>
      <c r="Z211" s="49">
        <v>0</v>
      </c>
      <c r="AA211" s="71">
        <v>211</v>
      </c>
      <c r="AB211" s="71"/>
      <c r="AC211" s="72"/>
      <c r="AD211" s="78" t="s">
        <v>2060</v>
      </c>
      <c r="AE211" s="78">
        <v>4500</v>
      </c>
      <c r="AF211" s="78">
        <v>5345</v>
      </c>
      <c r="AG211" s="78">
        <v>490116</v>
      </c>
      <c r="AH211" s="78">
        <v>223174</v>
      </c>
      <c r="AI211" s="78"/>
      <c r="AJ211" s="78" t="s">
        <v>2327</v>
      </c>
      <c r="AK211" s="78" t="s">
        <v>1810</v>
      </c>
      <c r="AL211" s="78"/>
      <c r="AM211" s="78"/>
      <c r="AN211" s="80">
        <v>42555.95407407408</v>
      </c>
      <c r="AO211" s="83" t="s">
        <v>2869</v>
      </c>
      <c r="AP211" s="78" t="b">
        <v>1</v>
      </c>
      <c r="AQ211" s="78" t="b">
        <v>0</v>
      </c>
      <c r="AR211" s="78" t="b">
        <v>1</v>
      </c>
      <c r="AS211" s="78"/>
      <c r="AT211" s="78">
        <v>124</v>
      </c>
      <c r="AU211" s="78"/>
      <c r="AV211" s="78" t="b">
        <v>0</v>
      </c>
      <c r="AW211" s="78" t="s">
        <v>3020</v>
      </c>
      <c r="AX211" s="83" t="s">
        <v>3229</v>
      </c>
      <c r="AY211" s="78" t="s">
        <v>66</v>
      </c>
      <c r="AZ211" s="78" t="str">
        <f>REPLACE(INDEX(GroupVertices[Group],MATCH(Vertices[[#This Row],[Vertex]],GroupVertices[Vertex],0)),1,1,"")</f>
        <v>1</v>
      </c>
      <c r="BA211" s="48"/>
      <c r="BB211" s="48"/>
      <c r="BC211" s="48"/>
      <c r="BD211" s="48"/>
      <c r="BE211" s="48"/>
      <c r="BF211" s="48"/>
      <c r="BG211" s="116" t="s">
        <v>4305</v>
      </c>
      <c r="BH211" s="116" t="s">
        <v>4305</v>
      </c>
      <c r="BI211" s="116" t="s">
        <v>4432</v>
      </c>
      <c r="BJ211" s="116" t="s">
        <v>4432</v>
      </c>
      <c r="BK211" s="116">
        <v>0</v>
      </c>
      <c r="BL211" s="120">
        <v>0</v>
      </c>
      <c r="BM211" s="116">
        <v>0</v>
      </c>
      <c r="BN211" s="120">
        <v>0</v>
      </c>
      <c r="BO211" s="116">
        <v>0</v>
      </c>
      <c r="BP211" s="120">
        <v>0</v>
      </c>
      <c r="BQ211" s="116">
        <v>21</v>
      </c>
      <c r="BR211" s="120">
        <v>100</v>
      </c>
      <c r="BS211" s="116">
        <v>21</v>
      </c>
      <c r="BT211" s="2"/>
      <c r="BU211" s="3"/>
      <c r="BV211" s="3"/>
      <c r="BW211" s="3"/>
      <c r="BX211" s="3"/>
    </row>
    <row r="212" spans="1:76" ht="15">
      <c r="A212" s="64" t="s">
        <v>379</v>
      </c>
      <c r="B212" s="65"/>
      <c r="C212" s="65" t="s">
        <v>64</v>
      </c>
      <c r="D212" s="66">
        <v>162.0760174948327</v>
      </c>
      <c r="E212" s="68"/>
      <c r="F212" s="100" t="s">
        <v>1036</v>
      </c>
      <c r="G212" s="65"/>
      <c r="H212" s="69" t="s">
        <v>379</v>
      </c>
      <c r="I212" s="70"/>
      <c r="J212" s="70"/>
      <c r="K212" s="69" t="s">
        <v>3524</v>
      </c>
      <c r="L212" s="73">
        <v>1.5871692846865364</v>
      </c>
      <c r="M212" s="74">
        <v>1937.541748046875</v>
      </c>
      <c r="N212" s="74">
        <v>6792.4169921875</v>
      </c>
      <c r="O212" s="75"/>
      <c r="P212" s="76"/>
      <c r="Q212" s="76"/>
      <c r="R212" s="86"/>
      <c r="S212" s="48">
        <v>0</v>
      </c>
      <c r="T212" s="48">
        <v>3</v>
      </c>
      <c r="U212" s="49">
        <v>0.057143</v>
      </c>
      <c r="V212" s="49">
        <v>0.014493</v>
      </c>
      <c r="W212" s="49">
        <v>0.022322</v>
      </c>
      <c r="X212" s="49">
        <v>0.572138</v>
      </c>
      <c r="Y212" s="49">
        <v>0.3333333333333333</v>
      </c>
      <c r="Z212" s="49">
        <v>0</v>
      </c>
      <c r="AA212" s="71">
        <v>212</v>
      </c>
      <c r="AB212" s="71"/>
      <c r="AC212" s="72"/>
      <c r="AD212" s="78" t="s">
        <v>2061</v>
      </c>
      <c r="AE212" s="78">
        <v>379</v>
      </c>
      <c r="AF212" s="78">
        <v>284</v>
      </c>
      <c r="AG212" s="78">
        <v>10415</v>
      </c>
      <c r="AH212" s="78">
        <v>16038</v>
      </c>
      <c r="AI212" s="78"/>
      <c r="AJ212" s="78"/>
      <c r="AK212" s="78"/>
      <c r="AL212" s="78"/>
      <c r="AM212" s="78"/>
      <c r="AN212" s="80">
        <v>43732.17162037037</v>
      </c>
      <c r="AO212" s="78"/>
      <c r="AP212" s="78" t="b">
        <v>1</v>
      </c>
      <c r="AQ212" s="78" t="b">
        <v>0</v>
      </c>
      <c r="AR212" s="78" t="b">
        <v>0</v>
      </c>
      <c r="AS212" s="78"/>
      <c r="AT212" s="78">
        <v>1</v>
      </c>
      <c r="AU212" s="78"/>
      <c r="AV212" s="78" t="b">
        <v>0</v>
      </c>
      <c r="AW212" s="78" t="s">
        <v>3020</v>
      </c>
      <c r="AX212" s="83" t="s">
        <v>3230</v>
      </c>
      <c r="AY212" s="78" t="s">
        <v>66</v>
      </c>
      <c r="AZ212" s="78" t="str">
        <f>REPLACE(INDEX(GroupVertices[Group],MATCH(Vertices[[#This Row],[Vertex]],GroupVertices[Vertex],0)),1,1,"")</f>
        <v>1</v>
      </c>
      <c r="BA212" s="48"/>
      <c r="BB212" s="48"/>
      <c r="BC212" s="48"/>
      <c r="BD212" s="48"/>
      <c r="BE212" s="48"/>
      <c r="BF212" s="48"/>
      <c r="BG212" s="116" t="s">
        <v>4305</v>
      </c>
      <c r="BH212" s="116" t="s">
        <v>4305</v>
      </c>
      <c r="BI212" s="116" t="s">
        <v>4432</v>
      </c>
      <c r="BJ212" s="116" t="s">
        <v>4432</v>
      </c>
      <c r="BK212" s="116">
        <v>0</v>
      </c>
      <c r="BL212" s="120">
        <v>0</v>
      </c>
      <c r="BM212" s="116">
        <v>0</v>
      </c>
      <c r="BN212" s="120">
        <v>0</v>
      </c>
      <c r="BO212" s="116">
        <v>0</v>
      </c>
      <c r="BP212" s="120">
        <v>0</v>
      </c>
      <c r="BQ212" s="116">
        <v>21</v>
      </c>
      <c r="BR212" s="120">
        <v>100</v>
      </c>
      <c r="BS212" s="116">
        <v>21</v>
      </c>
      <c r="BT212" s="2"/>
      <c r="BU212" s="3"/>
      <c r="BV212" s="3"/>
      <c r="BW212" s="3"/>
      <c r="BX212" s="3"/>
    </row>
    <row r="213" spans="1:76" ht="15">
      <c r="A213" s="64" t="s">
        <v>380</v>
      </c>
      <c r="B213" s="65"/>
      <c r="C213" s="65" t="s">
        <v>64</v>
      </c>
      <c r="D213" s="66">
        <v>162.33511937862872</v>
      </c>
      <c r="E213" s="68"/>
      <c r="F213" s="100" t="s">
        <v>1037</v>
      </c>
      <c r="G213" s="65"/>
      <c r="H213" s="69" t="s">
        <v>380</v>
      </c>
      <c r="I213" s="70"/>
      <c r="J213" s="70"/>
      <c r="K213" s="69" t="s">
        <v>3525</v>
      </c>
      <c r="L213" s="73">
        <v>1.5871692846865364</v>
      </c>
      <c r="M213" s="74">
        <v>628.9620971679688</v>
      </c>
      <c r="N213" s="74">
        <v>7920.7265625</v>
      </c>
      <c r="O213" s="75"/>
      <c r="P213" s="76"/>
      <c r="Q213" s="76"/>
      <c r="R213" s="86"/>
      <c r="S213" s="48">
        <v>0</v>
      </c>
      <c r="T213" s="48">
        <v>3</v>
      </c>
      <c r="U213" s="49">
        <v>0.057143</v>
      </c>
      <c r="V213" s="49">
        <v>0.014493</v>
      </c>
      <c r="W213" s="49">
        <v>0.022322</v>
      </c>
      <c r="X213" s="49">
        <v>0.572138</v>
      </c>
      <c r="Y213" s="49">
        <v>0.3333333333333333</v>
      </c>
      <c r="Z213" s="49">
        <v>0</v>
      </c>
      <c r="AA213" s="71">
        <v>213</v>
      </c>
      <c r="AB213" s="71"/>
      <c r="AC213" s="72"/>
      <c r="AD213" s="78" t="s">
        <v>2062</v>
      </c>
      <c r="AE213" s="78">
        <v>1070</v>
      </c>
      <c r="AF213" s="78">
        <v>1252</v>
      </c>
      <c r="AG213" s="78">
        <v>574305</v>
      </c>
      <c r="AH213" s="78">
        <v>421223</v>
      </c>
      <c r="AI213" s="78"/>
      <c r="AJ213" s="78"/>
      <c r="AK213" s="78"/>
      <c r="AL213" s="78"/>
      <c r="AM213" s="78"/>
      <c r="AN213" s="80">
        <v>40828.65299768518</v>
      </c>
      <c r="AO213" s="78"/>
      <c r="AP213" s="78" t="b">
        <v>1</v>
      </c>
      <c r="AQ213" s="78" t="b">
        <v>0</v>
      </c>
      <c r="AR213" s="78" t="b">
        <v>0</v>
      </c>
      <c r="AS213" s="78"/>
      <c r="AT213" s="78">
        <v>83</v>
      </c>
      <c r="AU213" s="83" t="s">
        <v>2938</v>
      </c>
      <c r="AV213" s="78" t="b">
        <v>0</v>
      </c>
      <c r="AW213" s="78" t="s">
        <v>3020</v>
      </c>
      <c r="AX213" s="83" t="s">
        <v>3231</v>
      </c>
      <c r="AY213" s="78" t="s">
        <v>66</v>
      </c>
      <c r="AZ213" s="78" t="str">
        <f>REPLACE(INDEX(GroupVertices[Group],MATCH(Vertices[[#This Row],[Vertex]],GroupVertices[Vertex],0)),1,1,"")</f>
        <v>1</v>
      </c>
      <c r="BA213" s="48"/>
      <c r="BB213" s="48"/>
      <c r="BC213" s="48"/>
      <c r="BD213" s="48"/>
      <c r="BE213" s="48"/>
      <c r="BF213" s="48"/>
      <c r="BG213" s="116" t="s">
        <v>4305</v>
      </c>
      <c r="BH213" s="116" t="s">
        <v>4305</v>
      </c>
      <c r="BI213" s="116" t="s">
        <v>4432</v>
      </c>
      <c r="BJ213" s="116" t="s">
        <v>4432</v>
      </c>
      <c r="BK213" s="116">
        <v>0</v>
      </c>
      <c r="BL213" s="120">
        <v>0</v>
      </c>
      <c r="BM213" s="116">
        <v>0</v>
      </c>
      <c r="BN213" s="120">
        <v>0</v>
      </c>
      <c r="BO213" s="116">
        <v>0</v>
      </c>
      <c r="BP213" s="120">
        <v>0</v>
      </c>
      <c r="BQ213" s="116">
        <v>21</v>
      </c>
      <c r="BR213" s="120">
        <v>100</v>
      </c>
      <c r="BS213" s="116">
        <v>21</v>
      </c>
      <c r="BT213" s="2"/>
      <c r="BU213" s="3"/>
      <c r="BV213" s="3"/>
      <c r="BW213" s="3"/>
      <c r="BX213" s="3"/>
    </row>
    <row r="214" spans="1:76" ht="15">
      <c r="A214" s="64" t="s">
        <v>381</v>
      </c>
      <c r="B214" s="65"/>
      <c r="C214" s="65" t="s">
        <v>64</v>
      </c>
      <c r="D214" s="66">
        <v>162.03827641465168</v>
      </c>
      <c r="E214" s="68"/>
      <c r="F214" s="100" t="s">
        <v>1038</v>
      </c>
      <c r="G214" s="65"/>
      <c r="H214" s="69" t="s">
        <v>381</v>
      </c>
      <c r="I214" s="70"/>
      <c r="J214" s="70"/>
      <c r="K214" s="69" t="s">
        <v>3526</v>
      </c>
      <c r="L214" s="73">
        <v>1.5871692846865364</v>
      </c>
      <c r="M214" s="74">
        <v>570.208251953125</v>
      </c>
      <c r="N214" s="74">
        <v>7099.09814453125</v>
      </c>
      <c r="O214" s="75"/>
      <c r="P214" s="76"/>
      <c r="Q214" s="76"/>
      <c r="R214" s="86"/>
      <c r="S214" s="48">
        <v>0</v>
      </c>
      <c r="T214" s="48">
        <v>3</v>
      </c>
      <c r="U214" s="49">
        <v>0.057143</v>
      </c>
      <c r="V214" s="49">
        <v>0.014493</v>
      </c>
      <c r="W214" s="49">
        <v>0.022322</v>
      </c>
      <c r="X214" s="49">
        <v>0.572138</v>
      </c>
      <c r="Y214" s="49">
        <v>0.3333333333333333</v>
      </c>
      <c r="Z214" s="49">
        <v>0</v>
      </c>
      <c r="AA214" s="71">
        <v>214</v>
      </c>
      <c r="AB214" s="71"/>
      <c r="AC214" s="72"/>
      <c r="AD214" s="78" t="s">
        <v>2063</v>
      </c>
      <c r="AE214" s="78">
        <v>64</v>
      </c>
      <c r="AF214" s="78">
        <v>143</v>
      </c>
      <c r="AG214" s="78">
        <v>68648</v>
      </c>
      <c r="AH214" s="78">
        <v>78923</v>
      </c>
      <c r="AI214" s="78"/>
      <c r="AJ214" s="78" t="s">
        <v>2328</v>
      </c>
      <c r="AK214" s="78"/>
      <c r="AL214" s="78"/>
      <c r="AM214" s="78"/>
      <c r="AN214" s="80">
        <v>42734.12153935185</v>
      </c>
      <c r="AO214" s="78"/>
      <c r="AP214" s="78" t="b">
        <v>1</v>
      </c>
      <c r="AQ214" s="78" t="b">
        <v>0</v>
      </c>
      <c r="AR214" s="78" t="b">
        <v>0</v>
      </c>
      <c r="AS214" s="78"/>
      <c r="AT214" s="78">
        <v>3</v>
      </c>
      <c r="AU214" s="78"/>
      <c r="AV214" s="78" t="b">
        <v>0</v>
      </c>
      <c r="AW214" s="78" t="s">
        <v>3020</v>
      </c>
      <c r="AX214" s="83" t="s">
        <v>3232</v>
      </c>
      <c r="AY214" s="78" t="s">
        <v>66</v>
      </c>
      <c r="AZ214" s="78" t="str">
        <f>REPLACE(INDEX(GroupVertices[Group],MATCH(Vertices[[#This Row],[Vertex]],GroupVertices[Vertex],0)),1,1,"")</f>
        <v>1</v>
      </c>
      <c r="BA214" s="48"/>
      <c r="BB214" s="48"/>
      <c r="BC214" s="48"/>
      <c r="BD214" s="48"/>
      <c r="BE214" s="48"/>
      <c r="BF214" s="48"/>
      <c r="BG214" s="116" t="s">
        <v>4305</v>
      </c>
      <c r="BH214" s="116" t="s">
        <v>4305</v>
      </c>
      <c r="BI214" s="116" t="s">
        <v>4432</v>
      </c>
      <c r="BJ214" s="116" t="s">
        <v>4432</v>
      </c>
      <c r="BK214" s="116">
        <v>0</v>
      </c>
      <c r="BL214" s="120">
        <v>0</v>
      </c>
      <c r="BM214" s="116">
        <v>0</v>
      </c>
      <c r="BN214" s="120">
        <v>0</v>
      </c>
      <c r="BO214" s="116">
        <v>0</v>
      </c>
      <c r="BP214" s="120">
        <v>0</v>
      </c>
      <c r="BQ214" s="116">
        <v>21</v>
      </c>
      <c r="BR214" s="120">
        <v>100</v>
      </c>
      <c r="BS214" s="116">
        <v>21</v>
      </c>
      <c r="BT214" s="2"/>
      <c r="BU214" s="3"/>
      <c r="BV214" s="3"/>
      <c r="BW214" s="3"/>
      <c r="BX214" s="3"/>
    </row>
    <row r="215" spans="1:76" ht="15">
      <c r="A215" s="64" t="s">
        <v>382</v>
      </c>
      <c r="B215" s="65"/>
      <c r="C215" s="65" t="s">
        <v>64</v>
      </c>
      <c r="D215" s="66">
        <v>162.0717348190675</v>
      </c>
      <c r="E215" s="68"/>
      <c r="F215" s="100" t="s">
        <v>894</v>
      </c>
      <c r="G215" s="65"/>
      <c r="H215" s="69" t="s">
        <v>382</v>
      </c>
      <c r="I215" s="70"/>
      <c r="J215" s="70"/>
      <c r="K215" s="69" t="s">
        <v>3527</v>
      </c>
      <c r="L215" s="73">
        <v>1.5871692846865364</v>
      </c>
      <c r="M215" s="74">
        <v>1370.080078125</v>
      </c>
      <c r="N215" s="74">
        <v>5730.27001953125</v>
      </c>
      <c r="O215" s="75"/>
      <c r="P215" s="76"/>
      <c r="Q215" s="76"/>
      <c r="R215" s="86"/>
      <c r="S215" s="48">
        <v>0</v>
      </c>
      <c r="T215" s="48">
        <v>3</v>
      </c>
      <c r="U215" s="49">
        <v>0.057143</v>
      </c>
      <c r="V215" s="49">
        <v>0.014493</v>
      </c>
      <c r="W215" s="49">
        <v>0.022322</v>
      </c>
      <c r="X215" s="49">
        <v>0.572138</v>
      </c>
      <c r="Y215" s="49">
        <v>0.3333333333333333</v>
      </c>
      <c r="Z215" s="49">
        <v>0</v>
      </c>
      <c r="AA215" s="71">
        <v>215</v>
      </c>
      <c r="AB215" s="71"/>
      <c r="AC215" s="72"/>
      <c r="AD215" s="78" t="s">
        <v>2064</v>
      </c>
      <c r="AE215" s="78">
        <v>233</v>
      </c>
      <c r="AF215" s="78">
        <v>268</v>
      </c>
      <c r="AG215" s="78">
        <v>181958</v>
      </c>
      <c r="AH215" s="78">
        <v>139302</v>
      </c>
      <c r="AI215" s="78"/>
      <c r="AJ215" s="78"/>
      <c r="AK215" s="78"/>
      <c r="AL215" s="78"/>
      <c r="AM215" s="78"/>
      <c r="AN215" s="80">
        <v>42941.90457175926</v>
      </c>
      <c r="AO215" s="78"/>
      <c r="AP215" s="78" t="b">
        <v>1</v>
      </c>
      <c r="AQ215" s="78" t="b">
        <v>1</v>
      </c>
      <c r="AR215" s="78" t="b">
        <v>0</v>
      </c>
      <c r="AS215" s="78"/>
      <c r="AT215" s="78">
        <v>0</v>
      </c>
      <c r="AU215" s="78"/>
      <c r="AV215" s="78" t="b">
        <v>0</v>
      </c>
      <c r="AW215" s="78" t="s">
        <v>3020</v>
      </c>
      <c r="AX215" s="83" t="s">
        <v>3233</v>
      </c>
      <c r="AY215" s="78" t="s">
        <v>66</v>
      </c>
      <c r="AZ215" s="78" t="str">
        <f>REPLACE(INDEX(GroupVertices[Group],MATCH(Vertices[[#This Row],[Vertex]],GroupVertices[Vertex],0)),1,1,"")</f>
        <v>1</v>
      </c>
      <c r="BA215" s="48"/>
      <c r="BB215" s="48"/>
      <c r="BC215" s="48"/>
      <c r="BD215" s="48"/>
      <c r="BE215" s="48"/>
      <c r="BF215" s="48"/>
      <c r="BG215" s="116" t="s">
        <v>4305</v>
      </c>
      <c r="BH215" s="116" t="s">
        <v>4305</v>
      </c>
      <c r="BI215" s="116" t="s">
        <v>4432</v>
      </c>
      <c r="BJ215" s="116" t="s">
        <v>4432</v>
      </c>
      <c r="BK215" s="116">
        <v>0</v>
      </c>
      <c r="BL215" s="120">
        <v>0</v>
      </c>
      <c r="BM215" s="116">
        <v>0</v>
      </c>
      <c r="BN215" s="120">
        <v>0</v>
      </c>
      <c r="BO215" s="116">
        <v>0</v>
      </c>
      <c r="BP215" s="120">
        <v>0</v>
      </c>
      <c r="BQ215" s="116">
        <v>21</v>
      </c>
      <c r="BR215" s="120">
        <v>100</v>
      </c>
      <c r="BS215" s="116">
        <v>21</v>
      </c>
      <c r="BT215" s="2"/>
      <c r="BU215" s="3"/>
      <c r="BV215" s="3"/>
      <c r="BW215" s="3"/>
      <c r="BX215" s="3"/>
    </row>
    <row r="216" spans="1:76" ht="15">
      <c r="A216" s="64" t="s">
        <v>383</v>
      </c>
      <c r="B216" s="65"/>
      <c r="C216" s="65" t="s">
        <v>64</v>
      </c>
      <c r="D216" s="66">
        <v>162.03720574571037</v>
      </c>
      <c r="E216" s="68"/>
      <c r="F216" s="100" t="s">
        <v>1039</v>
      </c>
      <c r="G216" s="65"/>
      <c r="H216" s="69" t="s">
        <v>383</v>
      </c>
      <c r="I216" s="70"/>
      <c r="J216" s="70"/>
      <c r="K216" s="69" t="s">
        <v>3528</v>
      </c>
      <c r="L216" s="73">
        <v>1.5871692846865364</v>
      </c>
      <c r="M216" s="74">
        <v>358.3187561035156</v>
      </c>
      <c r="N216" s="74">
        <v>8518.6767578125</v>
      </c>
      <c r="O216" s="75"/>
      <c r="P216" s="76"/>
      <c r="Q216" s="76"/>
      <c r="R216" s="86"/>
      <c r="S216" s="48">
        <v>0</v>
      </c>
      <c r="T216" s="48">
        <v>3</v>
      </c>
      <c r="U216" s="49">
        <v>0.057143</v>
      </c>
      <c r="V216" s="49">
        <v>0.014493</v>
      </c>
      <c r="W216" s="49">
        <v>0.022322</v>
      </c>
      <c r="X216" s="49">
        <v>0.572138</v>
      </c>
      <c r="Y216" s="49">
        <v>0.3333333333333333</v>
      </c>
      <c r="Z216" s="49">
        <v>0</v>
      </c>
      <c r="AA216" s="71">
        <v>216</v>
      </c>
      <c r="AB216" s="71"/>
      <c r="AC216" s="72"/>
      <c r="AD216" s="78" t="s">
        <v>2065</v>
      </c>
      <c r="AE216" s="78">
        <v>462</v>
      </c>
      <c r="AF216" s="78">
        <v>139</v>
      </c>
      <c r="AG216" s="78">
        <v>10380</v>
      </c>
      <c r="AH216" s="78">
        <v>9809</v>
      </c>
      <c r="AI216" s="78"/>
      <c r="AJ216" s="78" t="s">
        <v>2329</v>
      </c>
      <c r="AK216" s="78" t="s">
        <v>2529</v>
      </c>
      <c r="AL216" s="78"/>
      <c r="AM216" s="78"/>
      <c r="AN216" s="80">
        <v>40824.30981481481</v>
      </c>
      <c r="AO216" s="83" t="s">
        <v>2870</v>
      </c>
      <c r="AP216" s="78" t="b">
        <v>1</v>
      </c>
      <c r="AQ216" s="78" t="b">
        <v>0</v>
      </c>
      <c r="AR216" s="78" t="b">
        <v>0</v>
      </c>
      <c r="AS216" s="78"/>
      <c r="AT216" s="78">
        <v>0</v>
      </c>
      <c r="AU216" s="83" t="s">
        <v>2938</v>
      </c>
      <c r="AV216" s="78" t="b">
        <v>0</v>
      </c>
      <c r="AW216" s="78" t="s">
        <v>3020</v>
      </c>
      <c r="AX216" s="83" t="s">
        <v>3234</v>
      </c>
      <c r="AY216" s="78" t="s">
        <v>66</v>
      </c>
      <c r="AZ216" s="78" t="str">
        <f>REPLACE(INDEX(GroupVertices[Group],MATCH(Vertices[[#This Row],[Vertex]],GroupVertices[Vertex],0)),1,1,"")</f>
        <v>1</v>
      </c>
      <c r="BA216" s="48"/>
      <c r="BB216" s="48"/>
      <c r="BC216" s="48"/>
      <c r="BD216" s="48"/>
      <c r="BE216" s="48"/>
      <c r="BF216" s="48"/>
      <c r="BG216" s="116" t="s">
        <v>4305</v>
      </c>
      <c r="BH216" s="116" t="s">
        <v>4305</v>
      </c>
      <c r="BI216" s="116" t="s">
        <v>4432</v>
      </c>
      <c r="BJ216" s="116" t="s">
        <v>4432</v>
      </c>
      <c r="BK216" s="116">
        <v>0</v>
      </c>
      <c r="BL216" s="120">
        <v>0</v>
      </c>
      <c r="BM216" s="116">
        <v>0</v>
      </c>
      <c r="BN216" s="120">
        <v>0</v>
      </c>
      <c r="BO216" s="116">
        <v>0</v>
      </c>
      <c r="BP216" s="120">
        <v>0</v>
      </c>
      <c r="BQ216" s="116">
        <v>21</v>
      </c>
      <c r="BR216" s="120">
        <v>100</v>
      </c>
      <c r="BS216" s="116">
        <v>21</v>
      </c>
      <c r="BT216" s="2"/>
      <c r="BU216" s="3"/>
      <c r="BV216" s="3"/>
      <c r="BW216" s="3"/>
      <c r="BX216" s="3"/>
    </row>
    <row r="217" spans="1:76" ht="15">
      <c r="A217" s="64" t="s">
        <v>384</v>
      </c>
      <c r="B217" s="65"/>
      <c r="C217" s="65" t="s">
        <v>64</v>
      </c>
      <c r="D217" s="66">
        <v>162.3541237523369</v>
      </c>
      <c r="E217" s="68"/>
      <c r="F217" s="100" t="s">
        <v>1040</v>
      </c>
      <c r="G217" s="65"/>
      <c r="H217" s="69" t="s">
        <v>384</v>
      </c>
      <c r="I217" s="70"/>
      <c r="J217" s="70"/>
      <c r="K217" s="69" t="s">
        <v>3529</v>
      </c>
      <c r="L217" s="73">
        <v>1.5871692846865364</v>
      </c>
      <c r="M217" s="74">
        <v>2066.462646484375</v>
      </c>
      <c r="N217" s="74">
        <v>8915.7744140625</v>
      </c>
      <c r="O217" s="75"/>
      <c r="P217" s="76"/>
      <c r="Q217" s="76"/>
      <c r="R217" s="86"/>
      <c r="S217" s="48">
        <v>0</v>
      </c>
      <c r="T217" s="48">
        <v>3</v>
      </c>
      <c r="U217" s="49">
        <v>0.057143</v>
      </c>
      <c r="V217" s="49">
        <v>0.014493</v>
      </c>
      <c r="W217" s="49">
        <v>0.022322</v>
      </c>
      <c r="X217" s="49">
        <v>0.572138</v>
      </c>
      <c r="Y217" s="49">
        <v>0.3333333333333333</v>
      </c>
      <c r="Z217" s="49">
        <v>0</v>
      </c>
      <c r="AA217" s="71">
        <v>217</v>
      </c>
      <c r="AB217" s="71"/>
      <c r="AC217" s="72"/>
      <c r="AD217" s="78" t="s">
        <v>2066</v>
      </c>
      <c r="AE217" s="78">
        <v>1285</v>
      </c>
      <c r="AF217" s="78">
        <v>1323</v>
      </c>
      <c r="AG217" s="78">
        <v>175547</v>
      </c>
      <c r="AH217" s="78">
        <v>410854</v>
      </c>
      <c r="AI217" s="78"/>
      <c r="AJ217" s="78"/>
      <c r="AK217" s="78"/>
      <c r="AL217" s="78"/>
      <c r="AM217" s="78"/>
      <c r="AN217" s="80">
        <v>39812.69515046296</v>
      </c>
      <c r="AO217" s="78"/>
      <c r="AP217" s="78" t="b">
        <v>1</v>
      </c>
      <c r="AQ217" s="78" t="b">
        <v>0</v>
      </c>
      <c r="AR217" s="78" t="b">
        <v>1</v>
      </c>
      <c r="AS217" s="78"/>
      <c r="AT217" s="78">
        <v>3</v>
      </c>
      <c r="AU217" s="83" t="s">
        <v>2938</v>
      </c>
      <c r="AV217" s="78" t="b">
        <v>0</v>
      </c>
      <c r="AW217" s="78" t="s">
        <v>3020</v>
      </c>
      <c r="AX217" s="83" t="s">
        <v>3235</v>
      </c>
      <c r="AY217" s="78" t="s">
        <v>66</v>
      </c>
      <c r="AZ217" s="78" t="str">
        <f>REPLACE(INDEX(GroupVertices[Group],MATCH(Vertices[[#This Row],[Vertex]],GroupVertices[Vertex],0)),1,1,"")</f>
        <v>1</v>
      </c>
      <c r="BA217" s="48"/>
      <c r="BB217" s="48"/>
      <c r="BC217" s="48"/>
      <c r="BD217" s="48"/>
      <c r="BE217" s="48"/>
      <c r="BF217" s="48"/>
      <c r="BG217" s="116" t="s">
        <v>4305</v>
      </c>
      <c r="BH217" s="116" t="s">
        <v>4305</v>
      </c>
      <c r="BI217" s="116" t="s">
        <v>4432</v>
      </c>
      <c r="BJ217" s="116" t="s">
        <v>4432</v>
      </c>
      <c r="BK217" s="116">
        <v>0</v>
      </c>
      <c r="BL217" s="120">
        <v>0</v>
      </c>
      <c r="BM217" s="116">
        <v>0</v>
      </c>
      <c r="BN217" s="120">
        <v>0</v>
      </c>
      <c r="BO217" s="116">
        <v>0</v>
      </c>
      <c r="BP217" s="120">
        <v>0</v>
      </c>
      <c r="BQ217" s="116">
        <v>21</v>
      </c>
      <c r="BR217" s="120">
        <v>100</v>
      </c>
      <c r="BS217" s="116">
        <v>21</v>
      </c>
      <c r="BT217" s="2"/>
      <c r="BU217" s="3"/>
      <c r="BV217" s="3"/>
      <c r="BW217" s="3"/>
      <c r="BX217" s="3"/>
    </row>
    <row r="218" spans="1:76" ht="15">
      <c r="A218" s="64" t="s">
        <v>385</v>
      </c>
      <c r="B218" s="65"/>
      <c r="C218" s="65" t="s">
        <v>64</v>
      </c>
      <c r="D218" s="66">
        <v>162.1841550579046</v>
      </c>
      <c r="E218" s="68"/>
      <c r="F218" s="100" t="s">
        <v>1041</v>
      </c>
      <c r="G218" s="65"/>
      <c r="H218" s="69" t="s">
        <v>385</v>
      </c>
      <c r="I218" s="70"/>
      <c r="J218" s="70"/>
      <c r="K218" s="69" t="s">
        <v>3530</v>
      </c>
      <c r="L218" s="73">
        <v>1.5871692846865364</v>
      </c>
      <c r="M218" s="74">
        <v>1101.20947265625</v>
      </c>
      <c r="N218" s="74">
        <v>4941.94140625</v>
      </c>
      <c r="O218" s="75"/>
      <c r="P218" s="76"/>
      <c r="Q218" s="76"/>
      <c r="R218" s="86"/>
      <c r="S218" s="48">
        <v>0</v>
      </c>
      <c r="T218" s="48">
        <v>3</v>
      </c>
      <c r="U218" s="49">
        <v>0.057143</v>
      </c>
      <c r="V218" s="49">
        <v>0.014493</v>
      </c>
      <c r="W218" s="49">
        <v>0.022322</v>
      </c>
      <c r="X218" s="49">
        <v>0.572138</v>
      </c>
      <c r="Y218" s="49">
        <v>0.3333333333333333</v>
      </c>
      <c r="Z218" s="49">
        <v>0</v>
      </c>
      <c r="AA218" s="71">
        <v>218</v>
      </c>
      <c r="AB218" s="71"/>
      <c r="AC218" s="72"/>
      <c r="AD218" s="78" t="s">
        <v>2067</v>
      </c>
      <c r="AE218" s="78">
        <v>383</v>
      </c>
      <c r="AF218" s="78">
        <v>688</v>
      </c>
      <c r="AG218" s="78">
        <v>50993</v>
      </c>
      <c r="AH218" s="78">
        <v>130505</v>
      </c>
      <c r="AI218" s="78"/>
      <c r="AJ218" s="78" t="s">
        <v>2330</v>
      </c>
      <c r="AK218" s="78" t="s">
        <v>2530</v>
      </c>
      <c r="AL218" s="78"/>
      <c r="AM218" s="78"/>
      <c r="AN218" s="80">
        <v>42389.961226851854</v>
      </c>
      <c r="AO218" s="78"/>
      <c r="AP218" s="78" t="b">
        <v>1</v>
      </c>
      <c r="AQ218" s="78" t="b">
        <v>0</v>
      </c>
      <c r="AR218" s="78" t="b">
        <v>0</v>
      </c>
      <c r="AS218" s="78"/>
      <c r="AT218" s="78">
        <v>2</v>
      </c>
      <c r="AU218" s="78"/>
      <c r="AV218" s="78" t="b">
        <v>0</v>
      </c>
      <c r="AW218" s="78" t="s">
        <v>3020</v>
      </c>
      <c r="AX218" s="83" t="s">
        <v>3236</v>
      </c>
      <c r="AY218" s="78" t="s">
        <v>66</v>
      </c>
      <c r="AZ218" s="78" t="str">
        <f>REPLACE(INDEX(GroupVertices[Group],MATCH(Vertices[[#This Row],[Vertex]],GroupVertices[Vertex],0)),1,1,"")</f>
        <v>1</v>
      </c>
      <c r="BA218" s="48"/>
      <c r="BB218" s="48"/>
      <c r="BC218" s="48"/>
      <c r="BD218" s="48"/>
      <c r="BE218" s="48"/>
      <c r="BF218" s="48"/>
      <c r="BG218" s="116" t="s">
        <v>4305</v>
      </c>
      <c r="BH218" s="116" t="s">
        <v>4305</v>
      </c>
      <c r="BI218" s="116" t="s">
        <v>4432</v>
      </c>
      <c r="BJ218" s="116" t="s">
        <v>4432</v>
      </c>
      <c r="BK218" s="116">
        <v>0</v>
      </c>
      <c r="BL218" s="120">
        <v>0</v>
      </c>
      <c r="BM218" s="116">
        <v>0</v>
      </c>
      <c r="BN218" s="120">
        <v>0</v>
      </c>
      <c r="BO218" s="116">
        <v>0</v>
      </c>
      <c r="BP218" s="120">
        <v>0</v>
      </c>
      <c r="BQ218" s="116">
        <v>21</v>
      </c>
      <c r="BR218" s="120">
        <v>100</v>
      </c>
      <c r="BS218" s="116">
        <v>21</v>
      </c>
      <c r="BT218" s="2"/>
      <c r="BU218" s="3"/>
      <c r="BV218" s="3"/>
      <c r="BW218" s="3"/>
      <c r="BX218" s="3"/>
    </row>
    <row r="219" spans="1:76" ht="15">
      <c r="A219" s="64" t="s">
        <v>386</v>
      </c>
      <c r="B219" s="65"/>
      <c r="C219" s="65" t="s">
        <v>64</v>
      </c>
      <c r="D219" s="66">
        <v>162.1771957097861</v>
      </c>
      <c r="E219" s="68"/>
      <c r="F219" s="100" t="s">
        <v>1042</v>
      </c>
      <c r="G219" s="65"/>
      <c r="H219" s="69" t="s">
        <v>386</v>
      </c>
      <c r="I219" s="70"/>
      <c r="J219" s="70"/>
      <c r="K219" s="69" t="s">
        <v>3531</v>
      </c>
      <c r="L219" s="73">
        <v>1</v>
      </c>
      <c r="M219" s="74">
        <v>5094.9736328125</v>
      </c>
      <c r="N219" s="74">
        <v>5717.0751953125</v>
      </c>
      <c r="O219" s="75"/>
      <c r="P219" s="76"/>
      <c r="Q219" s="76"/>
      <c r="R219" s="86"/>
      <c r="S219" s="48">
        <v>0</v>
      </c>
      <c r="T219" s="48">
        <v>1</v>
      </c>
      <c r="U219" s="49">
        <v>0</v>
      </c>
      <c r="V219" s="49">
        <v>0.034483</v>
      </c>
      <c r="W219" s="49">
        <v>0</v>
      </c>
      <c r="X219" s="49">
        <v>0.556521</v>
      </c>
      <c r="Y219" s="49">
        <v>0</v>
      </c>
      <c r="Z219" s="49">
        <v>0</v>
      </c>
      <c r="AA219" s="71">
        <v>219</v>
      </c>
      <c r="AB219" s="71"/>
      <c r="AC219" s="72"/>
      <c r="AD219" s="78" t="s">
        <v>2068</v>
      </c>
      <c r="AE219" s="78">
        <v>1225</v>
      </c>
      <c r="AF219" s="78">
        <v>662</v>
      </c>
      <c r="AG219" s="78">
        <v>110539</v>
      </c>
      <c r="AH219" s="78">
        <v>140829</v>
      </c>
      <c r="AI219" s="78"/>
      <c r="AJ219" s="78" t="s">
        <v>2331</v>
      </c>
      <c r="AK219" s="78" t="s">
        <v>2531</v>
      </c>
      <c r="AL219" s="83" t="s">
        <v>2676</v>
      </c>
      <c r="AM219" s="78"/>
      <c r="AN219" s="80">
        <v>39892.92482638889</v>
      </c>
      <c r="AO219" s="83" t="s">
        <v>2871</v>
      </c>
      <c r="AP219" s="78" t="b">
        <v>0</v>
      </c>
      <c r="AQ219" s="78" t="b">
        <v>0</v>
      </c>
      <c r="AR219" s="78" t="b">
        <v>1</v>
      </c>
      <c r="AS219" s="78"/>
      <c r="AT219" s="78">
        <v>6</v>
      </c>
      <c r="AU219" s="83" t="s">
        <v>2938</v>
      </c>
      <c r="AV219" s="78" t="b">
        <v>0</v>
      </c>
      <c r="AW219" s="78" t="s">
        <v>3020</v>
      </c>
      <c r="AX219" s="83" t="s">
        <v>3237</v>
      </c>
      <c r="AY219" s="78" t="s">
        <v>66</v>
      </c>
      <c r="AZ219" s="78" t="str">
        <f>REPLACE(INDEX(GroupVertices[Group],MATCH(Vertices[[#This Row],[Vertex]],GroupVertices[Vertex],0)),1,1,"")</f>
        <v>5</v>
      </c>
      <c r="BA219" s="48"/>
      <c r="BB219" s="48"/>
      <c r="BC219" s="48"/>
      <c r="BD219" s="48"/>
      <c r="BE219" s="48" t="s">
        <v>746</v>
      </c>
      <c r="BF219" s="48" t="s">
        <v>746</v>
      </c>
      <c r="BG219" s="116" t="s">
        <v>4306</v>
      </c>
      <c r="BH219" s="116" t="s">
        <v>4306</v>
      </c>
      <c r="BI219" s="116" t="s">
        <v>4433</v>
      </c>
      <c r="BJ219" s="116" t="s">
        <v>4433</v>
      </c>
      <c r="BK219" s="116">
        <v>0</v>
      </c>
      <c r="BL219" s="120">
        <v>0</v>
      </c>
      <c r="BM219" s="116">
        <v>0</v>
      </c>
      <c r="BN219" s="120">
        <v>0</v>
      </c>
      <c r="BO219" s="116">
        <v>0</v>
      </c>
      <c r="BP219" s="120">
        <v>0</v>
      </c>
      <c r="BQ219" s="116">
        <v>24</v>
      </c>
      <c r="BR219" s="120">
        <v>100</v>
      </c>
      <c r="BS219" s="116">
        <v>24</v>
      </c>
      <c r="BT219" s="2"/>
      <c r="BU219" s="3"/>
      <c r="BV219" s="3"/>
      <c r="BW219" s="3"/>
      <c r="BX219" s="3"/>
    </row>
    <row r="220" spans="1:76" ht="15">
      <c r="A220" s="64" t="s">
        <v>426</v>
      </c>
      <c r="B220" s="65"/>
      <c r="C220" s="65" t="s">
        <v>64</v>
      </c>
      <c r="D220" s="66">
        <v>164.45343787900228</v>
      </c>
      <c r="E220" s="68"/>
      <c r="F220" s="100" t="s">
        <v>3004</v>
      </c>
      <c r="G220" s="65"/>
      <c r="H220" s="69" t="s">
        <v>426</v>
      </c>
      <c r="I220" s="70"/>
      <c r="J220" s="70"/>
      <c r="K220" s="69" t="s">
        <v>3532</v>
      </c>
      <c r="L220" s="73">
        <v>2158.8417266187053</v>
      </c>
      <c r="M220" s="74">
        <v>5118.07470703125</v>
      </c>
      <c r="N220" s="74">
        <v>7698.3798828125</v>
      </c>
      <c r="O220" s="75"/>
      <c r="P220" s="76"/>
      <c r="Q220" s="76"/>
      <c r="R220" s="86"/>
      <c r="S220" s="48">
        <v>16</v>
      </c>
      <c r="T220" s="48">
        <v>1</v>
      </c>
      <c r="U220" s="49">
        <v>210</v>
      </c>
      <c r="V220" s="49">
        <v>0.066667</v>
      </c>
      <c r="W220" s="49">
        <v>0</v>
      </c>
      <c r="X220" s="49">
        <v>7.652158</v>
      </c>
      <c r="Y220" s="49">
        <v>0</v>
      </c>
      <c r="Z220" s="49">
        <v>0</v>
      </c>
      <c r="AA220" s="71">
        <v>220</v>
      </c>
      <c r="AB220" s="71"/>
      <c r="AC220" s="72"/>
      <c r="AD220" s="78" t="s">
        <v>2069</v>
      </c>
      <c r="AE220" s="78">
        <v>6028</v>
      </c>
      <c r="AF220" s="78">
        <v>9166</v>
      </c>
      <c r="AG220" s="78">
        <v>32981</v>
      </c>
      <c r="AH220" s="78">
        <v>99257</v>
      </c>
      <c r="AI220" s="78"/>
      <c r="AJ220" s="78" t="s">
        <v>2332</v>
      </c>
      <c r="AK220" s="78" t="s">
        <v>2532</v>
      </c>
      <c r="AL220" s="83" t="s">
        <v>2677</v>
      </c>
      <c r="AM220" s="78"/>
      <c r="AN220" s="80">
        <v>39894.396527777775</v>
      </c>
      <c r="AO220" s="83" t="s">
        <v>2872</v>
      </c>
      <c r="AP220" s="78" t="b">
        <v>0</v>
      </c>
      <c r="AQ220" s="78" t="b">
        <v>0</v>
      </c>
      <c r="AR220" s="78" t="b">
        <v>0</v>
      </c>
      <c r="AS220" s="78"/>
      <c r="AT220" s="78">
        <v>144</v>
      </c>
      <c r="AU220" s="83" t="s">
        <v>2938</v>
      </c>
      <c r="AV220" s="78" t="b">
        <v>0</v>
      </c>
      <c r="AW220" s="78" t="s">
        <v>3020</v>
      </c>
      <c r="AX220" s="83" t="s">
        <v>3238</v>
      </c>
      <c r="AY220" s="78" t="s">
        <v>66</v>
      </c>
      <c r="AZ220" s="78" t="str">
        <f>REPLACE(INDEX(GroupVertices[Group],MATCH(Vertices[[#This Row],[Vertex]],GroupVertices[Vertex],0)),1,1,"")</f>
        <v>5</v>
      </c>
      <c r="BA220" s="48"/>
      <c r="BB220" s="48"/>
      <c r="BC220" s="48"/>
      <c r="BD220" s="48"/>
      <c r="BE220" s="48" t="s">
        <v>746</v>
      </c>
      <c r="BF220" s="48" t="s">
        <v>746</v>
      </c>
      <c r="BG220" s="116" t="s">
        <v>4307</v>
      </c>
      <c r="BH220" s="116" t="s">
        <v>4307</v>
      </c>
      <c r="BI220" s="116" t="s">
        <v>4059</v>
      </c>
      <c r="BJ220" s="116" t="s">
        <v>4059</v>
      </c>
      <c r="BK220" s="116">
        <v>0</v>
      </c>
      <c r="BL220" s="120">
        <v>0</v>
      </c>
      <c r="BM220" s="116">
        <v>0</v>
      </c>
      <c r="BN220" s="120">
        <v>0</v>
      </c>
      <c r="BO220" s="116">
        <v>0</v>
      </c>
      <c r="BP220" s="120">
        <v>0</v>
      </c>
      <c r="BQ220" s="116">
        <v>48</v>
      </c>
      <c r="BR220" s="120">
        <v>100</v>
      </c>
      <c r="BS220" s="116">
        <v>48</v>
      </c>
      <c r="BT220" s="2"/>
      <c r="BU220" s="3"/>
      <c r="BV220" s="3"/>
      <c r="BW220" s="3"/>
      <c r="BX220" s="3"/>
    </row>
    <row r="221" spans="1:76" ht="15">
      <c r="A221" s="64" t="s">
        <v>387</v>
      </c>
      <c r="B221" s="65"/>
      <c r="C221" s="65" t="s">
        <v>64</v>
      </c>
      <c r="D221" s="66">
        <v>162.1110819026605</v>
      </c>
      <c r="E221" s="68"/>
      <c r="F221" s="100" t="s">
        <v>1043</v>
      </c>
      <c r="G221" s="65"/>
      <c r="H221" s="69" t="s">
        <v>387</v>
      </c>
      <c r="I221" s="70"/>
      <c r="J221" s="70"/>
      <c r="K221" s="69" t="s">
        <v>3533</v>
      </c>
      <c r="L221" s="73">
        <v>1.5871692846865364</v>
      </c>
      <c r="M221" s="74">
        <v>2274.789306640625</v>
      </c>
      <c r="N221" s="74">
        <v>6432.916015625</v>
      </c>
      <c r="O221" s="75"/>
      <c r="P221" s="76"/>
      <c r="Q221" s="76"/>
      <c r="R221" s="86"/>
      <c r="S221" s="48">
        <v>0</v>
      </c>
      <c r="T221" s="48">
        <v>3</v>
      </c>
      <c r="U221" s="49">
        <v>0.057143</v>
      </c>
      <c r="V221" s="49">
        <v>0.014493</v>
      </c>
      <c r="W221" s="49">
        <v>0.022322</v>
      </c>
      <c r="X221" s="49">
        <v>0.572138</v>
      </c>
      <c r="Y221" s="49">
        <v>0.3333333333333333</v>
      </c>
      <c r="Z221" s="49">
        <v>0</v>
      </c>
      <c r="AA221" s="71">
        <v>221</v>
      </c>
      <c r="AB221" s="71"/>
      <c r="AC221" s="72"/>
      <c r="AD221" s="78" t="s">
        <v>2070</v>
      </c>
      <c r="AE221" s="78">
        <v>146</v>
      </c>
      <c r="AF221" s="78">
        <v>415</v>
      </c>
      <c r="AG221" s="78">
        <v>79149</v>
      </c>
      <c r="AH221" s="78">
        <v>233877</v>
      </c>
      <c r="AI221" s="78"/>
      <c r="AJ221" s="78"/>
      <c r="AK221" s="78" t="s">
        <v>2425</v>
      </c>
      <c r="AL221" s="78"/>
      <c r="AM221" s="78"/>
      <c r="AN221" s="80">
        <v>40604.645833333336</v>
      </c>
      <c r="AO221" s="83" t="s">
        <v>2873</v>
      </c>
      <c r="AP221" s="78" t="b">
        <v>1</v>
      </c>
      <c r="AQ221" s="78" t="b">
        <v>0</v>
      </c>
      <c r="AR221" s="78" t="b">
        <v>0</v>
      </c>
      <c r="AS221" s="78"/>
      <c r="AT221" s="78">
        <v>2</v>
      </c>
      <c r="AU221" s="83" t="s">
        <v>2938</v>
      </c>
      <c r="AV221" s="78" t="b">
        <v>0</v>
      </c>
      <c r="AW221" s="78" t="s">
        <v>3020</v>
      </c>
      <c r="AX221" s="83" t="s">
        <v>3239</v>
      </c>
      <c r="AY221" s="78" t="s">
        <v>66</v>
      </c>
      <c r="AZ221" s="78" t="str">
        <f>REPLACE(INDEX(GroupVertices[Group],MATCH(Vertices[[#This Row],[Vertex]],GroupVertices[Vertex],0)),1,1,"")</f>
        <v>1</v>
      </c>
      <c r="BA221" s="48"/>
      <c r="BB221" s="48"/>
      <c r="BC221" s="48"/>
      <c r="BD221" s="48"/>
      <c r="BE221" s="48"/>
      <c r="BF221" s="48"/>
      <c r="BG221" s="116" t="s">
        <v>4305</v>
      </c>
      <c r="BH221" s="116" t="s">
        <v>4305</v>
      </c>
      <c r="BI221" s="116" t="s">
        <v>4432</v>
      </c>
      <c r="BJ221" s="116" t="s">
        <v>4432</v>
      </c>
      <c r="BK221" s="116">
        <v>0</v>
      </c>
      <c r="BL221" s="120">
        <v>0</v>
      </c>
      <c r="BM221" s="116">
        <v>0</v>
      </c>
      <c r="BN221" s="120">
        <v>0</v>
      </c>
      <c r="BO221" s="116">
        <v>0</v>
      </c>
      <c r="BP221" s="120">
        <v>0</v>
      </c>
      <c r="BQ221" s="116">
        <v>21</v>
      </c>
      <c r="BR221" s="120">
        <v>100</v>
      </c>
      <c r="BS221" s="116">
        <v>21</v>
      </c>
      <c r="BT221" s="2"/>
      <c r="BU221" s="3"/>
      <c r="BV221" s="3"/>
      <c r="BW221" s="3"/>
      <c r="BX221" s="3"/>
    </row>
    <row r="222" spans="1:76" ht="15">
      <c r="A222" s="64" t="s">
        <v>388</v>
      </c>
      <c r="B222" s="65"/>
      <c r="C222" s="65" t="s">
        <v>64</v>
      </c>
      <c r="D222" s="66">
        <v>163.36429989845894</v>
      </c>
      <c r="E222" s="68"/>
      <c r="F222" s="100" t="s">
        <v>1044</v>
      </c>
      <c r="G222" s="65"/>
      <c r="H222" s="69" t="s">
        <v>388</v>
      </c>
      <c r="I222" s="70"/>
      <c r="J222" s="70"/>
      <c r="K222" s="69" t="s">
        <v>3534</v>
      </c>
      <c r="L222" s="73">
        <v>1.5871692846865364</v>
      </c>
      <c r="M222" s="74">
        <v>2235.441650390625</v>
      </c>
      <c r="N222" s="74">
        <v>8292.1728515625</v>
      </c>
      <c r="O222" s="75"/>
      <c r="P222" s="76"/>
      <c r="Q222" s="76"/>
      <c r="R222" s="86"/>
      <c r="S222" s="48">
        <v>0</v>
      </c>
      <c r="T222" s="48">
        <v>3</v>
      </c>
      <c r="U222" s="49">
        <v>0.057143</v>
      </c>
      <c r="V222" s="49">
        <v>0.014493</v>
      </c>
      <c r="W222" s="49">
        <v>0.022322</v>
      </c>
      <c r="X222" s="49">
        <v>0.572138</v>
      </c>
      <c r="Y222" s="49">
        <v>0.3333333333333333</v>
      </c>
      <c r="Z222" s="49">
        <v>0</v>
      </c>
      <c r="AA222" s="71">
        <v>222</v>
      </c>
      <c r="AB222" s="71"/>
      <c r="AC222" s="72"/>
      <c r="AD222" s="78" t="s">
        <v>2071</v>
      </c>
      <c r="AE222" s="78">
        <v>5384</v>
      </c>
      <c r="AF222" s="78">
        <v>5097</v>
      </c>
      <c r="AG222" s="78">
        <v>31189</v>
      </c>
      <c r="AH222" s="78">
        <v>128830</v>
      </c>
      <c r="AI222" s="78"/>
      <c r="AJ222" s="78" t="s">
        <v>2333</v>
      </c>
      <c r="AK222" s="78" t="s">
        <v>2533</v>
      </c>
      <c r="AL222" s="78"/>
      <c r="AM222" s="78"/>
      <c r="AN222" s="80">
        <v>39762.15625</v>
      </c>
      <c r="AO222" s="83" t="s">
        <v>2874</v>
      </c>
      <c r="AP222" s="78" t="b">
        <v>0</v>
      </c>
      <c r="AQ222" s="78" t="b">
        <v>0</v>
      </c>
      <c r="AR222" s="78" t="b">
        <v>0</v>
      </c>
      <c r="AS222" s="78"/>
      <c r="AT222" s="78">
        <v>13</v>
      </c>
      <c r="AU222" s="83" t="s">
        <v>2945</v>
      </c>
      <c r="AV222" s="78" t="b">
        <v>0</v>
      </c>
      <c r="AW222" s="78" t="s">
        <v>3020</v>
      </c>
      <c r="AX222" s="83" t="s">
        <v>3240</v>
      </c>
      <c r="AY222" s="78" t="s">
        <v>66</v>
      </c>
      <c r="AZ222" s="78" t="str">
        <f>REPLACE(INDEX(GroupVertices[Group],MATCH(Vertices[[#This Row],[Vertex]],GroupVertices[Vertex],0)),1,1,"")</f>
        <v>1</v>
      </c>
      <c r="BA222" s="48"/>
      <c r="BB222" s="48"/>
      <c r="BC222" s="48"/>
      <c r="BD222" s="48"/>
      <c r="BE222" s="48"/>
      <c r="BF222" s="48"/>
      <c r="BG222" s="116" t="s">
        <v>4305</v>
      </c>
      <c r="BH222" s="116" t="s">
        <v>4305</v>
      </c>
      <c r="BI222" s="116" t="s">
        <v>4432</v>
      </c>
      <c r="BJ222" s="116" t="s">
        <v>4432</v>
      </c>
      <c r="BK222" s="116">
        <v>0</v>
      </c>
      <c r="BL222" s="120">
        <v>0</v>
      </c>
      <c r="BM222" s="116">
        <v>0</v>
      </c>
      <c r="BN222" s="120">
        <v>0</v>
      </c>
      <c r="BO222" s="116">
        <v>0</v>
      </c>
      <c r="BP222" s="120">
        <v>0</v>
      </c>
      <c r="BQ222" s="116">
        <v>21</v>
      </c>
      <c r="BR222" s="120">
        <v>100</v>
      </c>
      <c r="BS222" s="116">
        <v>21</v>
      </c>
      <c r="BT222" s="2"/>
      <c r="BU222" s="3"/>
      <c r="BV222" s="3"/>
      <c r="BW222" s="3"/>
      <c r="BX222" s="3"/>
    </row>
    <row r="223" spans="1:76" ht="15">
      <c r="A223" s="64" t="s">
        <v>389</v>
      </c>
      <c r="B223" s="65"/>
      <c r="C223" s="65" t="s">
        <v>64</v>
      </c>
      <c r="D223" s="66">
        <v>186.05980478178893</v>
      </c>
      <c r="E223" s="68"/>
      <c r="F223" s="100" t="s">
        <v>1045</v>
      </c>
      <c r="G223" s="65"/>
      <c r="H223" s="69" t="s">
        <v>389</v>
      </c>
      <c r="I223" s="70"/>
      <c r="J223" s="70"/>
      <c r="K223" s="69" t="s">
        <v>3535</v>
      </c>
      <c r="L223" s="73">
        <v>1</v>
      </c>
      <c r="M223" s="74">
        <v>4703.73388671875</v>
      </c>
      <c r="N223" s="74">
        <v>6708.0341796875</v>
      </c>
      <c r="O223" s="75"/>
      <c r="P223" s="76"/>
      <c r="Q223" s="76"/>
      <c r="R223" s="86"/>
      <c r="S223" s="48">
        <v>0</v>
      </c>
      <c r="T223" s="48">
        <v>1</v>
      </c>
      <c r="U223" s="49">
        <v>0</v>
      </c>
      <c r="V223" s="49">
        <v>0.034483</v>
      </c>
      <c r="W223" s="49">
        <v>0</v>
      </c>
      <c r="X223" s="49">
        <v>0.556521</v>
      </c>
      <c r="Y223" s="49">
        <v>0</v>
      </c>
      <c r="Z223" s="49">
        <v>0</v>
      </c>
      <c r="AA223" s="71">
        <v>223</v>
      </c>
      <c r="AB223" s="71"/>
      <c r="AC223" s="72"/>
      <c r="AD223" s="78" t="s">
        <v>2072</v>
      </c>
      <c r="AE223" s="78">
        <v>71264</v>
      </c>
      <c r="AF223" s="78">
        <v>89887</v>
      </c>
      <c r="AG223" s="78">
        <v>799439</v>
      </c>
      <c r="AH223" s="78">
        <v>170829</v>
      </c>
      <c r="AI223" s="78"/>
      <c r="AJ223" s="78" t="s">
        <v>2334</v>
      </c>
      <c r="AK223" s="78" t="s">
        <v>2534</v>
      </c>
      <c r="AL223" s="83" t="s">
        <v>2678</v>
      </c>
      <c r="AM223" s="78"/>
      <c r="AN223" s="80">
        <v>39829.92767361111</v>
      </c>
      <c r="AO223" s="83" t="s">
        <v>2875</v>
      </c>
      <c r="AP223" s="78" t="b">
        <v>0</v>
      </c>
      <c r="AQ223" s="78" t="b">
        <v>0</v>
      </c>
      <c r="AR223" s="78" t="b">
        <v>1</v>
      </c>
      <c r="AS223" s="78"/>
      <c r="AT223" s="78">
        <v>941</v>
      </c>
      <c r="AU223" s="83" t="s">
        <v>2955</v>
      </c>
      <c r="AV223" s="78" t="b">
        <v>0</v>
      </c>
      <c r="AW223" s="78" t="s">
        <v>3020</v>
      </c>
      <c r="AX223" s="83" t="s">
        <v>3241</v>
      </c>
      <c r="AY223" s="78" t="s">
        <v>66</v>
      </c>
      <c r="AZ223" s="78" t="str">
        <f>REPLACE(INDEX(GroupVertices[Group],MATCH(Vertices[[#This Row],[Vertex]],GroupVertices[Vertex],0)),1,1,"")</f>
        <v>5</v>
      </c>
      <c r="BA223" s="48"/>
      <c r="BB223" s="48"/>
      <c r="BC223" s="48"/>
      <c r="BD223" s="48"/>
      <c r="BE223" s="48" t="s">
        <v>746</v>
      </c>
      <c r="BF223" s="48" t="s">
        <v>746</v>
      </c>
      <c r="BG223" s="116" t="s">
        <v>4306</v>
      </c>
      <c r="BH223" s="116" t="s">
        <v>4306</v>
      </c>
      <c r="BI223" s="116" t="s">
        <v>4433</v>
      </c>
      <c r="BJ223" s="116" t="s">
        <v>4433</v>
      </c>
      <c r="BK223" s="116">
        <v>0</v>
      </c>
      <c r="BL223" s="120">
        <v>0</v>
      </c>
      <c r="BM223" s="116">
        <v>0</v>
      </c>
      <c r="BN223" s="120">
        <v>0</v>
      </c>
      <c r="BO223" s="116">
        <v>0</v>
      </c>
      <c r="BP223" s="120">
        <v>0</v>
      </c>
      <c r="BQ223" s="116">
        <v>24</v>
      </c>
      <c r="BR223" s="120">
        <v>100</v>
      </c>
      <c r="BS223" s="116">
        <v>24</v>
      </c>
      <c r="BT223" s="2"/>
      <c r="BU223" s="3"/>
      <c r="BV223" s="3"/>
      <c r="BW223" s="3"/>
      <c r="BX223" s="3"/>
    </row>
    <row r="224" spans="1:76" ht="15">
      <c r="A224" s="64" t="s">
        <v>390</v>
      </c>
      <c r="B224" s="65"/>
      <c r="C224" s="65" t="s">
        <v>64</v>
      </c>
      <c r="D224" s="66">
        <v>163.36135555887034</v>
      </c>
      <c r="E224" s="68"/>
      <c r="F224" s="100" t="s">
        <v>1046</v>
      </c>
      <c r="G224" s="65"/>
      <c r="H224" s="69" t="s">
        <v>390</v>
      </c>
      <c r="I224" s="70"/>
      <c r="J224" s="70"/>
      <c r="K224" s="69" t="s">
        <v>3536</v>
      </c>
      <c r="L224" s="73">
        <v>1</v>
      </c>
      <c r="M224" s="74">
        <v>4599.9296875</v>
      </c>
      <c r="N224" s="74">
        <v>7618.20068359375</v>
      </c>
      <c r="O224" s="75"/>
      <c r="P224" s="76"/>
      <c r="Q224" s="76"/>
      <c r="R224" s="86"/>
      <c r="S224" s="48">
        <v>0</v>
      </c>
      <c r="T224" s="48">
        <v>1</v>
      </c>
      <c r="U224" s="49">
        <v>0</v>
      </c>
      <c r="V224" s="49">
        <v>0.034483</v>
      </c>
      <c r="W224" s="49">
        <v>0</v>
      </c>
      <c r="X224" s="49">
        <v>0.556521</v>
      </c>
      <c r="Y224" s="49">
        <v>0</v>
      </c>
      <c r="Z224" s="49">
        <v>0</v>
      </c>
      <c r="AA224" s="71">
        <v>224</v>
      </c>
      <c r="AB224" s="71"/>
      <c r="AC224" s="72"/>
      <c r="AD224" s="78" t="s">
        <v>2073</v>
      </c>
      <c r="AE224" s="78">
        <v>5590</v>
      </c>
      <c r="AF224" s="78">
        <v>5086</v>
      </c>
      <c r="AG224" s="78">
        <v>495419</v>
      </c>
      <c r="AH224" s="78">
        <v>428386</v>
      </c>
      <c r="AI224" s="78"/>
      <c r="AJ224" s="78" t="s">
        <v>2335</v>
      </c>
      <c r="AK224" s="78" t="s">
        <v>2535</v>
      </c>
      <c r="AL224" s="78"/>
      <c r="AM224" s="78"/>
      <c r="AN224" s="80">
        <v>40775.06351851852</v>
      </c>
      <c r="AO224" s="83" t="s">
        <v>2876</v>
      </c>
      <c r="AP224" s="78" t="b">
        <v>0</v>
      </c>
      <c r="AQ224" s="78" t="b">
        <v>0</v>
      </c>
      <c r="AR224" s="78" t="b">
        <v>1</v>
      </c>
      <c r="AS224" s="78"/>
      <c r="AT224" s="78">
        <v>409</v>
      </c>
      <c r="AU224" s="83" t="s">
        <v>2938</v>
      </c>
      <c r="AV224" s="78" t="b">
        <v>0</v>
      </c>
      <c r="AW224" s="78" t="s">
        <v>3020</v>
      </c>
      <c r="AX224" s="83" t="s">
        <v>3242</v>
      </c>
      <c r="AY224" s="78" t="s">
        <v>66</v>
      </c>
      <c r="AZ224" s="78" t="str">
        <f>REPLACE(INDEX(GroupVertices[Group],MATCH(Vertices[[#This Row],[Vertex]],GroupVertices[Vertex],0)),1,1,"")</f>
        <v>5</v>
      </c>
      <c r="BA224" s="48"/>
      <c r="BB224" s="48"/>
      <c r="BC224" s="48"/>
      <c r="BD224" s="48"/>
      <c r="BE224" s="48" t="s">
        <v>746</v>
      </c>
      <c r="BF224" s="48" t="s">
        <v>746</v>
      </c>
      <c r="BG224" s="116" t="s">
        <v>4306</v>
      </c>
      <c r="BH224" s="116" t="s">
        <v>4306</v>
      </c>
      <c r="BI224" s="116" t="s">
        <v>4433</v>
      </c>
      <c r="BJ224" s="116" t="s">
        <v>4433</v>
      </c>
      <c r="BK224" s="116">
        <v>0</v>
      </c>
      <c r="BL224" s="120">
        <v>0</v>
      </c>
      <c r="BM224" s="116">
        <v>0</v>
      </c>
      <c r="BN224" s="120">
        <v>0</v>
      </c>
      <c r="BO224" s="116">
        <v>0</v>
      </c>
      <c r="BP224" s="120">
        <v>0</v>
      </c>
      <c r="BQ224" s="116">
        <v>24</v>
      </c>
      <c r="BR224" s="120">
        <v>100</v>
      </c>
      <c r="BS224" s="116">
        <v>24</v>
      </c>
      <c r="BT224" s="2"/>
      <c r="BU224" s="3"/>
      <c r="BV224" s="3"/>
      <c r="BW224" s="3"/>
      <c r="BX224" s="3"/>
    </row>
    <row r="225" spans="1:76" ht="15">
      <c r="A225" s="64" t="s">
        <v>391</v>
      </c>
      <c r="B225" s="65"/>
      <c r="C225" s="65" t="s">
        <v>64</v>
      </c>
      <c r="D225" s="66">
        <v>162.01391869623697</v>
      </c>
      <c r="E225" s="68"/>
      <c r="F225" s="100" t="s">
        <v>894</v>
      </c>
      <c r="G225" s="65"/>
      <c r="H225" s="69" t="s">
        <v>391</v>
      </c>
      <c r="I225" s="70"/>
      <c r="J225" s="70"/>
      <c r="K225" s="69" t="s">
        <v>3537</v>
      </c>
      <c r="L225" s="73">
        <v>1</v>
      </c>
      <c r="M225" s="74">
        <v>4826.5556640625</v>
      </c>
      <c r="N225" s="74">
        <v>7982.9140625</v>
      </c>
      <c r="O225" s="75"/>
      <c r="P225" s="76"/>
      <c r="Q225" s="76"/>
      <c r="R225" s="86"/>
      <c r="S225" s="48">
        <v>0</v>
      </c>
      <c r="T225" s="48">
        <v>1</v>
      </c>
      <c r="U225" s="49">
        <v>0</v>
      </c>
      <c r="V225" s="49">
        <v>0.034483</v>
      </c>
      <c r="W225" s="49">
        <v>0</v>
      </c>
      <c r="X225" s="49">
        <v>0.556521</v>
      </c>
      <c r="Y225" s="49">
        <v>0</v>
      </c>
      <c r="Z225" s="49">
        <v>0</v>
      </c>
      <c r="AA225" s="71">
        <v>225</v>
      </c>
      <c r="AB225" s="71"/>
      <c r="AC225" s="72"/>
      <c r="AD225" s="78" t="s">
        <v>2074</v>
      </c>
      <c r="AE225" s="78">
        <v>440</v>
      </c>
      <c r="AF225" s="78">
        <v>52</v>
      </c>
      <c r="AG225" s="78">
        <v>1496</v>
      </c>
      <c r="AH225" s="78">
        <v>8793</v>
      </c>
      <c r="AI225" s="78"/>
      <c r="AJ225" s="78" t="s">
        <v>2336</v>
      </c>
      <c r="AK225" s="78" t="s">
        <v>2536</v>
      </c>
      <c r="AL225" s="78"/>
      <c r="AM225" s="78"/>
      <c r="AN225" s="80">
        <v>43344.932650462964</v>
      </c>
      <c r="AO225" s="78"/>
      <c r="AP225" s="78" t="b">
        <v>1</v>
      </c>
      <c r="AQ225" s="78" t="b">
        <v>1</v>
      </c>
      <c r="AR225" s="78" t="b">
        <v>0</v>
      </c>
      <c r="AS225" s="78"/>
      <c r="AT225" s="78">
        <v>0</v>
      </c>
      <c r="AU225" s="78"/>
      <c r="AV225" s="78" t="b">
        <v>0</v>
      </c>
      <c r="AW225" s="78" t="s">
        <v>3020</v>
      </c>
      <c r="AX225" s="83" t="s">
        <v>3243</v>
      </c>
      <c r="AY225" s="78" t="s">
        <v>66</v>
      </c>
      <c r="AZ225" s="78" t="str">
        <f>REPLACE(INDEX(GroupVertices[Group],MATCH(Vertices[[#This Row],[Vertex]],GroupVertices[Vertex],0)),1,1,"")</f>
        <v>5</v>
      </c>
      <c r="BA225" s="48"/>
      <c r="BB225" s="48"/>
      <c r="BC225" s="48"/>
      <c r="BD225" s="48"/>
      <c r="BE225" s="48" t="s">
        <v>746</v>
      </c>
      <c r="BF225" s="48" t="s">
        <v>746</v>
      </c>
      <c r="BG225" s="116" t="s">
        <v>4306</v>
      </c>
      <c r="BH225" s="116" t="s">
        <v>4306</v>
      </c>
      <c r="BI225" s="116" t="s">
        <v>4433</v>
      </c>
      <c r="BJ225" s="116" t="s">
        <v>4433</v>
      </c>
      <c r="BK225" s="116">
        <v>0</v>
      </c>
      <c r="BL225" s="120">
        <v>0</v>
      </c>
      <c r="BM225" s="116">
        <v>0</v>
      </c>
      <c r="BN225" s="120">
        <v>0</v>
      </c>
      <c r="BO225" s="116">
        <v>0</v>
      </c>
      <c r="BP225" s="120">
        <v>0</v>
      </c>
      <c r="BQ225" s="116">
        <v>24</v>
      </c>
      <c r="BR225" s="120">
        <v>100</v>
      </c>
      <c r="BS225" s="116">
        <v>24</v>
      </c>
      <c r="BT225" s="2"/>
      <c r="BU225" s="3"/>
      <c r="BV225" s="3"/>
      <c r="BW225" s="3"/>
      <c r="BX225" s="3"/>
    </row>
    <row r="226" spans="1:76" ht="15">
      <c r="A226" s="64" t="s">
        <v>392</v>
      </c>
      <c r="B226" s="65"/>
      <c r="C226" s="65" t="s">
        <v>64</v>
      </c>
      <c r="D226" s="66">
        <v>162.24705685820632</v>
      </c>
      <c r="E226" s="68"/>
      <c r="F226" s="100" t="s">
        <v>1047</v>
      </c>
      <c r="G226" s="65"/>
      <c r="H226" s="69" t="s">
        <v>392</v>
      </c>
      <c r="I226" s="70"/>
      <c r="J226" s="70"/>
      <c r="K226" s="69" t="s">
        <v>3538</v>
      </c>
      <c r="L226" s="73">
        <v>1</v>
      </c>
      <c r="M226" s="74">
        <v>5573.2431640625</v>
      </c>
      <c r="N226" s="74">
        <v>8513.1474609375</v>
      </c>
      <c r="O226" s="75"/>
      <c r="P226" s="76"/>
      <c r="Q226" s="76"/>
      <c r="R226" s="86"/>
      <c r="S226" s="48">
        <v>0</v>
      </c>
      <c r="T226" s="48">
        <v>1</v>
      </c>
      <c r="U226" s="49">
        <v>0</v>
      </c>
      <c r="V226" s="49">
        <v>0.034483</v>
      </c>
      <c r="W226" s="49">
        <v>0</v>
      </c>
      <c r="X226" s="49">
        <v>0.556521</v>
      </c>
      <c r="Y226" s="49">
        <v>0</v>
      </c>
      <c r="Z226" s="49">
        <v>0</v>
      </c>
      <c r="AA226" s="71">
        <v>226</v>
      </c>
      <c r="AB226" s="71"/>
      <c r="AC226" s="72"/>
      <c r="AD226" s="78" t="s">
        <v>2075</v>
      </c>
      <c r="AE226" s="78">
        <v>1213</v>
      </c>
      <c r="AF226" s="78">
        <v>923</v>
      </c>
      <c r="AG226" s="78">
        <v>11243</v>
      </c>
      <c r="AH226" s="78">
        <v>15942</v>
      </c>
      <c r="AI226" s="78"/>
      <c r="AJ226" s="78" t="s">
        <v>2337</v>
      </c>
      <c r="AK226" s="78"/>
      <c r="AL226" s="78"/>
      <c r="AM226" s="78"/>
      <c r="AN226" s="80">
        <v>43698.866423611114</v>
      </c>
      <c r="AO226" s="83" t="s">
        <v>2877</v>
      </c>
      <c r="AP226" s="78" t="b">
        <v>1</v>
      </c>
      <c r="AQ226" s="78" t="b">
        <v>0</v>
      </c>
      <c r="AR226" s="78" t="b">
        <v>0</v>
      </c>
      <c r="AS226" s="78"/>
      <c r="AT226" s="78">
        <v>1</v>
      </c>
      <c r="AU226" s="78"/>
      <c r="AV226" s="78" t="b">
        <v>0</v>
      </c>
      <c r="AW226" s="78" t="s">
        <v>3020</v>
      </c>
      <c r="AX226" s="83" t="s">
        <v>3244</v>
      </c>
      <c r="AY226" s="78" t="s">
        <v>66</v>
      </c>
      <c r="AZ226" s="78" t="str">
        <f>REPLACE(INDEX(GroupVertices[Group],MATCH(Vertices[[#This Row],[Vertex]],GroupVertices[Vertex],0)),1,1,"")</f>
        <v>5</v>
      </c>
      <c r="BA226" s="48"/>
      <c r="BB226" s="48"/>
      <c r="BC226" s="48"/>
      <c r="BD226" s="48"/>
      <c r="BE226" s="48" t="s">
        <v>746</v>
      </c>
      <c r="BF226" s="48" t="s">
        <v>746</v>
      </c>
      <c r="BG226" s="116" t="s">
        <v>4306</v>
      </c>
      <c r="BH226" s="116" t="s">
        <v>4306</v>
      </c>
      <c r="BI226" s="116" t="s">
        <v>4433</v>
      </c>
      <c r="BJ226" s="116" t="s">
        <v>4433</v>
      </c>
      <c r="BK226" s="116">
        <v>0</v>
      </c>
      <c r="BL226" s="120">
        <v>0</v>
      </c>
      <c r="BM226" s="116">
        <v>0</v>
      </c>
      <c r="BN226" s="120">
        <v>0</v>
      </c>
      <c r="BO226" s="116">
        <v>0</v>
      </c>
      <c r="BP226" s="120">
        <v>0</v>
      </c>
      <c r="BQ226" s="116">
        <v>24</v>
      </c>
      <c r="BR226" s="120">
        <v>100</v>
      </c>
      <c r="BS226" s="116">
        <v>24</v>
      </c>
      <c r="BT226" s="2"/>
      <c r="BU226" s="3"/>
      <c r="BV226" s="3"/>
      <c r="BW226" s="3"/>
      <c r="BX226" s="3"/>
    </row>
    <row r="227" spans="1:76" ht="15">
      <c r="A227" s="64" t="s">
        <v>393</v>
      </c>
      <c r="B227" s="65"/>
      <c r="C227" s="65" t="s">
        <v>64</v>
      </c>
      <c r="D227" s="66">
        <v>164.2615204712732</v>
      </c>
      <c r="E227" s="68"/>
      <c r="F227" s="100" t="s">
        <v>1048</v>
      </c>
      <c r="G227" s="65"/>
      <c r="H227" s="69" t="s">
        <v>393</v>
      </c>
      <c r="I227" s="70"/>
      <c r="J227" s="70"/>
      <c r="K227" s="69" t="s">
        <v>3539</v>
      </c>
      <c r="L227" s="73">
        <v>1</v>
      </c>
      <c r="M227" s="74">
        <v>5400.64453125</v>
      </c>
      <c r="N227" s="74">
        <v>9396.775390625</v>
      </c>
      <c r="O227" s="75"/>
      <c r="P227" s="76"/>
      <c r="Q227" s="76"/>
      <c r="R227" s="86"/>
      <c r="S227" s="48">
        <v>0</v>
      </c>
      <c r="T227" s="48">
        <v>1</v>
      </c>
      <c r="U227" s="49">
        <v>0</v>
      </c>
      <c r="V227" s="49">
        <v>0.034483</v>
      </c>
      <c r="W227" s="49">
        <v>0</v>
      </c>
      <c r="X227" s="49">
        <v>0.556521</v>
      </c>
      <c r="Y227" s="49">
        <v>0</v>
      </c>
      <c r="Z227" s="49">
        <v>0</v>
      </c>
      <c r="AA227" s="71">
        <v>227</v>
      </c>
      <c r="AB227" s="71"/>
      <c r="AC227" s="72"/>
      <c r="AD227" s="78" t="s">
        <v>2076</v>
      </c>
      <c r="AE227" s="78">
        <v>8435</v>
      </c>
      <c r="AF227" s="78">
        <v>8449</v>
      </c>
      <c r="AG227" s="78">
        <v>81375</v>
      </c>
      <c r="AH227" s="78">
        <v>214622</v>
      </c>
      <c r="AI227" s="78"/>
      <c r="AJ227" s="78" t="s">
        <v>2338</v>
      </c>
      <c r="AK227" s="78"/>
      <c r="AL227" s="78"/>
      <c r="AM227" s="78"/>
      <c r="AN227" s="80">
        <v>40127.28021990741</v>
      </c>
      <c r="AO227" s="83" t="s">
        <v>2878</v>
      </c>
      <c r="AP227" s="78" t="b">
        <v>1</v>
      </c>
      <c r="AQ227" s="78" t="b">
        <v>0</v>
      </c>
      <c r="AR227" s="78" t="b">
        <v>1</v>
      </c>
      <c r="AS227" s="78"/>
      <c r="AT227" s="78">
        <v>18</v>
      </c>
      <c r="AU227" s="83" t="s">
        <v>2938</v>
      </c>
      <c r="AV227" s="78" t="b">
        <v>0</v>
      </c>
      <c r="AW227" s="78" t="s">
        <v>3020</v>
      </c>
      <c r="AX227" s="83" t="s">
        <v>3245</v>
      </c>
      <c r="AY227" s="78" t="s">
        <v>66</v>
      </c>
      <c r="AZ227" s="78" t="str">
        <f>REPLACE(INDEX(GroupVertices[Group],MATCH(Vertices[[#This Row],[Vertex]],GroupVertices[Vertex],0)),1,1,"")</f>
        <v>5</v>
      </c>
      <c r="BA227" s="48"/>
      <c r="BB227" s="48"/>
      <c r="BC227" s="48"/>
      <c r="BD227" s="48"/>
      <c r="BE227" s="48" t="s">
        <v>746</v>
      </c>
      <c r="BF227" s="48" t="s">
        <v>746</v>
      </c>
      <c r="BG227" s="116" t="s">
        <v>4306</v>
      </c>
      <c r="BH227" s="116" t="s">
        <v>4306</v>
      </c>
      <c r="BI227" s="116" t="s">
        <v>4433</v>
      </c>
      <c r="BJ227" s="116" t="s">
        <v>4433</v>
      </c>
      <c r="BK227" s="116">
        <v>0</v>
      </c>
      <c r="BL227" s="120">
        <v>0</v>
      </c>
      <c r="BM227" s="116">
        <v>0</v>
      </c>
      <c r="BN227" s="120">
        <v>0</v>
      </c>
      <c r="BO227" s="116">
        <v>0</v>
      </c>
      <c r="BP227" s="120">
        <v>0</v>
      </c>
      <c r="BQ227" s="116">
        <v>24</v>
      </c>
      <c r="BR227" s="120">
        <v>100</v>
      </c>
      <c r="BS227" s="116">
        <v>24</v>
      </c>
      <c r="BT227" s="2"/>
      <c r="BU227" s="3"/>
      <c r="BV227" s="3"/>
      <c r="BW227" s="3"/>
      <c r="BX227" s="3"/>
    </row>
    <row r="228" spans="1:76" ht="15">
      <c r="A228" s="64" t="s">
        <v>394</v>
      </c>
      <c r="B228" s="65"/>
      <c r="C228" s="65" t="s">
        <v>64</v>
      </c>
      <c r="D228" s="66">
        <v>162.22002246743835</v>
      </c>
      <c r="E228" s="68"/>
      <c r="F228" s="100" t="s">
        <v>1049</v>
      </c>
      <c r="G228" s="65"/>
      <c r="H228" s="69" t="s">
        <v>394</v>
      </c>
      <c r="I228" s="70"/>
      <c r="J228" s="70"/>
      <c r="K228" s="69" t="s">
        <v>3540</v>
      </c>
      <c r="L228" s="73">
        <v>1</v>
      </c>
      <c r="M228" s="74">
        <v>2715.1279296875</v>
      </c>
      <c r="N228" s="74">
        <v>7958.02783203125</v>
      </c>
      <c r="O228" s="75"/>
      <c r="P228" s="76"/>
      <c r="Q228" s="76"/>
      <c r="R228" s="86"/>
      <c r="S228" s="48">
        <v>1</v>
      </c>
      <c r="T228" s="48">
        <v>1</v>
      </c>
      <c r="U228" s="49">
        <v>0</v>
      </c>
      <c r="V228" s="49">
        <v>0</v>
      </c>
      <c r="W228" s="49">
        <v>0</v>
      </c>
      <c r="X228" s="49">
        <v>0.999998</v>
      </c>
      <c r="Y228" s="49">
        <v>0</v>
      </c>
      <c r="Z228" s="49" t="s">
        <v>3703</v>
      </c>
      <c r="AA228" s="71">
        <v>228</v>
      </c>
      <c r="AB228" s="71"/>
      <c r="AC228" s="72"/>
      <c r="AD228" s="78" t="s">
        <v>2077</v>
      </c>
      <c r="AE228" s="78">
        <v>1010</v>
      </c>
      <c r="AF228" s="78">
        <v>822</v>
      </c>
      <c r="AG228" s="78">
        <v>4733</v>
      </c>
      <c r="AH228" s="78">
        <v>2656</v>
      </c>
      <c r="AI228" s="78"/>
      <c r="AJ228" s="78" t="s">
        <v>2339</v>
      </c>
      <c r="AK228" s="78" t="s">
        <v>2537</v>
      </c>
      <c r="AL228" s="83" t="s">
        <v>2679</v>
      </c>
      <c r="AM228" s="78"/>
      <c r="AN228" s="80">
        <v>40343.629907407405</v>
      </c>
      <c r="AO228" s="83" t="s">
        <v>2879</v>
      </c>
      <c r="AP228" s="78" t="b">
        <v>0</v>
      </c>
      <c r="AQ228" s="78" t="b">
        <v>0</v>
      </c>
      <c r="AR228" s="78" t="b">
        <v>1</v>
      </c>
      <c r="AS228" s="78"/>
      <c r="AT228" s="78">
        <v>78</v>
      </c>
      <c r="AU228" s="83" t="s">
        <v>2938</v>
      </c>
      <c r="AV228" s="78" t="b">
        <v>0</v>
      </c>
      <c r="AW228" s="78" t="s">
        <v>3020</v>
      </c>
      <c r="AX228" s="83" t="s">
        <v>3246</v>
      </c>
      <c r="AY228" s="78" t="s">
        <v>66</v>
      </c>
      <c r="AZ228" s="78" t="str">
        <f>REPLACE(INDEX(GroupVertices[Group],MATCH(Vertices[[#This Row],[Vertex]],GroupVertices[Vertex],0)),1,1,"")</f>
        <v>3</v>
      </c>
      <c r="BA228" s="48" t="s">
        <v>706</v>
      </c>
      <c r="BB228" s="48" t="s">
        <v>706</v>
      </c>
      <c r="BC228" s="48" t="s">
        <v>727</v>
      </c>
      <c r="BD228" s="48" t="s">
        <v>727</v>
      </c>
      <c r="BE228" s="48" t="s">
        <v>806</v>
      </c>
      <c r="BF228" s="48" t="s">
        <v>806</v>
      </c>
      <c r="BG228" s="116" t="s">
        <v>4308</v>
      </c>
      <c r="BH228" s="116" t="s">
        <v>4308</v>
      </c>
      <c r="BI228" s="116" t="s">
        <v>4434</v>
      </c>
      <c r="BJ228" s="116" t="s">
        <v>4434</v>
      </c>
      <c r="BK228" s="116">
        <v>0</v>
      </c>
      <c r="BL228" s="120">
        <v>0</v>
      </c>
      <c r="BM228" s="116">
        <v>1</v>
      </c>
      <c r="BN228" s="120">
        <v>6.666666666666667</v>
      </c>
      <c r="BO228" s="116">
        <v>0</v>
      </c>
      <c r="BP228" s="120">
        <v>0</v>
      </c>
      <c r="BQ228" s="116">
        <v>14</v>
      </c>
      <c r="BR228" s="120">
        <v>93.33333333333333</v>
      </c>
      <c r="BS228" s="116">
        <v>15</v>
      </c>
      <c r="BT228" s="2"/>
      <c r="BU228" s="3"/>
      <c r="BV228" s="3"/>
      <c r="BW228" s="3"/>
      <c r="BX228" s="3"/>
    </row>
    <row r="229" spans="1:76" ht="15">
      <c r="A229" s="64" t="s">
        <v>395</v>
      </c>
      <c r="B229" s="65"/>
      <c r="C229" s="65" t="s">
        <v>64</v>
      </c>
      <c r="D229" s="66">
        <v>162.58458524195296</v>
      </c>
      <c r="E229" s="68"/>
      <c r="F229" s="100" t="s">
        <v>1050</v>
      </c>
      <c r="G229" s="65"/>
      <c r="H229" s="69" t="s">
        <v>395</v>
      </c>
      <c r="I229" s="70"/>
      <c r="J229" s="70"/>
      <c r="K229" s="69" t="s">
        <v>3541</v>
      </c>
      <c r="L229" s="73">
        <v>1</v>
      </c>
      <c r="M229" s="74">
        <v>5600.4794921875</v>
      </c>
      <c r="N229" s="74">
        <v>7628.18994140625</v>
      </c>
      <c r="O229" s="75"/>
      <c r="P229" s="76"/>
      <c r="Q229" s="76"/>
      <c r="R229" s="86"/>
      <c r="S229" s="48">
        <v>0</v>
      </c>
      <c r="T229" s="48">
        <v>1</v>
      </c>
      <c r="U229" s="49">
        <v>0</v>
      </c>
      <c r="V229" s="49">
        <v>0.034483</v>
      </c>
      <c r="W229" s="49">
        <v>0</v>
      </c>
      <c r="X229" s="49">
        <v>0.556521</v>
      </c>
      <c r="Y229" s="49">
        <v>0</v>
      </c>
      <c r="Z229" s="49">
        <v>0</v>
      </c>
      <c r="AA229" s="71">
        <v>229</v>
      </c>
      <c r="AB229" s="71"/>
      <c r="AC229" s="72"/>
      <c r="AD229" s="78" t="s">
        <v>2078</v>
      </c>
      <c r="AE229" s="78">
        <v>3226</v>
      </c>
      <c r="AF229" s="78">
        <v>2184</v>
      </c>
      <c r="AG229" s="78">
        <v>121911</v>
      </c>
      <c r="AH229" s="78">
        <v>208265</v>
      </c>
      <c r="AI229" s="78"/>
      <c r="AJ229" s="78" t="s">
        <v>2340</v>
      </c>
      <c r="AK229" s="78"/>
      <c r="AL229" s="78"/>
      <c r="AM229" s="78"/>
      <c r="AN229" s="80">
        <v>42766.07126157408</v>
      </c>
      <c r="AO229" s="83" t="s">
        <v>2880</v>
      </c>
      <c r="AP229" s="78" t="b">
        <v>1</v>
      </c>
      <c r="AQ229" s="78" t="b">
        <v>0</v>
      </c>
      <c r="AR229" s="78" t="b">
        <v>0</v>
      </c>
      <c r="AS229" s="78"/>
      <c r="AT229" s="78">
        <v>6</v>
      </c>
      <c r="AU229" s="78"/>
      <c r="AV229" s="78" t="b">
        <v>0</v>
      </c>
      <c r="AW229" s="78" t="s">
        <v>3020</v>
      </c>
      <c r="AX229" s="83" t="s">
        <v>3247</v>
      </c>
      <c r="AY229" s="78" t="s">
        <v>66</v>
      </c>
      <c r="AZ229" s="78" t="str">
        <f>REPLACE(INDEX(GroupVertices[Group],MATCH(Vertices[[#This Row],[Vertex]],GroupVertices[Vertex],0)),1,1,"")</f>
        <v>5</v>
      </c>
      <c r="BA229" s="48"/>
      <c r="BB229" s="48"/>
      <c r="BC229" s="48"/>
      <c r="BD229" s="48"/>
      <c r="BE229" s="48" t="s">
        <v>746</v>
      </c>
      <c r="BF229" s="48" t="s">
        <v>746</v>
      </c>
      <c r="BG229" s="116" t="s">
        <v>4306</v>
      </c>
      <c r="BH229" s="116" t="s">
        <v>4306</v>
      </c>
      <c r="BI229" s="116" t="s">
        <v>4433</v>
      </c>
      <c r="BJ229" s="116" t="s">
        <v>4433</v>
      </c>
      <c r="BK229" s="116">
        <v>0</v>
      </c>
      <c r="BL229" s="120">
        <v>0</v>
      </c>
      <c r="BM229" s="116">
        <v>0</v>
      </c>
      <c r="BN229" s="120">
        <v>0</v>
      </c>
      <c r="BO229" s="116">
        <v>0</v>
      </c>
      <c r="BP229" s="120">
        <v>0</v>
      </c>
      <c r="BQ229" s="116">
        <v>24</v>
      </c>
      <c r="BR229" s="120">
        <v>100</v>
      </c>
      <c r="BS229" s="116">
        <v>24</v>
      </c>
      <c r="BT229" s="2"/>
      <c r="BU229" s="3"/>
      <c r="BV229" s="3"/>
      <c r="BW229" s="3"/>
      <c r="BX229" s="3"/>
    </row>
    <row r="230" spans="1:76" ht="15">
      <c r="A230" s="64" t="s">
        <v>495</v>
      </c>
      <c r="B230" s="65"/>
      <c r="C230" s="65" t="s">
        <v>64</v>
      </c>
      <c r="D230" s="66">
        <v>164.0682647273675</v>
      </c>
      <c r="E230" s="68"/>
      <c r="F230" s="100" t="s">
        <v>3005</v>
      </c>
      <c r="G230" s="65"/>
      <c r="H230" s="69" t="s">
        <v>495</v>
      </c>
      <c r="I230" s="70"/>
      <c r="J230" s="70"/>
      <c r="K230" s="69" t="s">
        <v>3542</v>
      </c>
      <c r="L230" s="73">
        <v>1</v>
      </c>
      <c r="M230" s="74">
        <v>3969.578369140625</v>
      </c>
      <c r="N230" s="74">
        <v>2871.46142578125</v>
      </c>
      <c r="O230" s="75"/>
      <c r="P230" s="76"/>
      <c r="Q230" s="76"/>
      <c r="R230" s="86"/>
      <c r="S230" s="48">
        <v>1</v>
      </c>
      <c r="T230" s="48">
        <v>0</v>
      </c>
      <c r="U230" s="49">
        <v>0</v>
      </c>
      <c r="V230" s="49">
        <v>0.016667</v>
      </c>
      <c r="W230" s="49">
        <v>0</v>
      </c>
      <c r="X230" s="49">
        <v>0.463704</v>
      </c>
      <c r="Y230" s="49">
        <v>0</v>
      </c>
      <c r="Z230" s="49">
        <v>0</v>
      </c>
      <c r="AA230" s="71">
        <v>230</v>
      </c>
      <c r="AB230" s="71"/>
      <c r="AC230" s="72"/>
      <c r="AD230" s="78" t="s">
        <v>2079</v>
      </c>
      <c r="AE230" s="78">
        <v>3965</v>
      </c>
      <c r="AF230" s="78">
        <v>7727</v>
      </c>
      <c r="AG230" s="78">
        <v>4178</v>
      </c>
      <c r="AH230" s="78">
        <v>5206</v>
      </c>
      <c r="AI230" s="78"/>
      <c r="AJ230" s="78" t="s">
        <v>2341</v>
      </c>
      <c r="AK230" s="78" t="s">
        <v>2429</v>
      </c>
      <c r="AL230" s="83" t="s">
        <v>2680</v>
      </c>
      <c r="AM230" s="78"/>
      <c r="AN230" s="80">
        <v>42405.52559027778</v>
      </c>
      <c r="AO230" s="83" t="s">
        <v>2881</v>
      </c>
      <c r="AP230" s="78" t="b">
        <v>1</v>
      </c>
      <c r="AQ230" s="78" t="b">
        <v>0</v>
      </c>
      <c r="AR230" s="78" t="b">
        <v>1</v>
      </c>
      <c r="AS230" s="78"/>
      <c r="AT230" s="78">
        <v>136</v>
      </c>
      <c r="AU230" s="78"/>
      <c r="AV230" s="78" t="b">
        <v>0</v>
      </c>
      <c r="AW230" s="78" t="s">
        <v>3020</v>
      </c>
      <c r="AX230" s="83" t="s">
        <v>3248</v>
      </c>
      <c r="AY230" s="78" t="s">
        <v>65</v>
      </c>
      <c r="AZ230" s="78" t="str">
        <f>REPLACE(INDEX(GroupVertices[Group],MATCH(Vertices[[#This Row],[Vertex]],GroupVertices[Vertex],0)),1,1,"")</f>
        <v>4</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397</v>
      </c>
      <c r="B231" s="65"/>
      <c r="C231" s="65" t="s">
        <v>64</v>
      </c>
      <c r="D231" s="66">
        <v>171.11701370245433</v>
      </c>
      <c r="E231" s="68"/>
      <c r="F231" s="100" t="s">
        <v>1052</v>
      </c>
      <c r="G231" s="65"/>
      <c r="H231" s="69" t="s">
        <v>397</v>
      </c>
      <c r="I231" s="70"/>
      <c r="J231" s="70"/>
      <c r="K231" s="69" t="s">
        <v>3543</v>
      </c>
      <c r="L231" s="73">
        <v>1</v>
      </c>
      <c r="M231" s="74">
        <v>5269.4560546875</v>
      </c>
      <c r="N231" s="74">
        <v>8603.3427734375</v>
      </c>
      <c r="O231" s="75"/>
      <c r="P231" s="76"/>
      <c r="Q231" s="76"/>
      <c r="R231" s="86"/>
      <c r="S231" s="48">
        <v>0</v>
      </c>
      <c r="T231" s="48">
        <v>1</v>
      </c>
      <c r="U231" s="49">
        <v>0</v>
      </c>
      <c r="V231" s="49">
        <v>0.034483</v>
      </c>
      <c r="W231" s="49">
        <v>0</v>
      </c>
      <c r="X231" s="49">
        <v>0.556521</v>
      </c>
      <c r="Y231" s="49">
        <v>0</v>
      </c>
      <c r="Z231" s="49">
        <v>0</v>
      </c>
      <c r="AA231" s="71">
        <v>231</v>
      </c>
      <c r="AB231" s="71"/>
      <c r="AC231" s="72"/>
      <c r="AD231" s="78" t="s">
        <v>2080</v>
      </c>
      <c r="AE231" s="78">
        <v>27001</v>
      </c>
      <c r="AF231" s="78">
        <v>34061</v>
      </c>
      <c r="AG231" s="78">
        <v>108470</v>
      </c>
      <c r="AH231" s="78">
        <v>71360</v>
      </c>
      <c r="AI231" s="78"/>
      <c r="AJ231" s="78" t="s">
        <v>2342</v>
      </c>
      <c r="AK231" s="78" t="s">
        <v>1810</v>
      </c>
      <c r="AL231" s="83" t="s">
        <v>2681</v>
      </c>
      <c r="AM231" s="78"/>
      <c r="AN231" s="80">
        <v>42582.086226851854</v>
      </c>
      <c r="AO231" s="83" t="s">
        <v>2882</v>
      </c>
      <c r="AP231" s="78" t="b">
        <v>1</v>
      </c>
      <c r="AQ231" s="78" t="b">
        <v>0</v>
      </c>
      <c r="AR231" s="78" t="b">
        <v>0</v>
      </c>
      <c r="AS231" s="78"/>
      <c r="AT231" s="78">
        <v>149</v>
      </c>
      <c r="AU231" s="78"/>
      <c r="AV231" s="78" t="b">
        <v>0</v>
      </c>
      <c r="AW231" s="78" t="s">
        <v>3020</v>
      </c>
      <c r="AX231" s="83" t="s">
        <v>3249</v>
      </c>
      <c r="AY231" s="78" t="s">
        <v>66</v>
      </c>
      <c r="AZ231" s="78" t="str">
        <f>REPLACE(INDEX(GroupVertices[Group],MATCH(Vertices[[#This Row],[Vertex]],GroupVertices[Vertex],0)),1,1,"")</f>
        <v>5</v>
      </c>
      <c r="BA231" s="48"/>
      <c r="BB231" s="48"/>
      <c r="BC231" s="48"/>
      <c r="BD231" s="48"/>
      <c r="BE231" s="48" t="s">
        <v>746</v>
      </c>
      <c r="BF231" s="48" t="s">
        <v>746</v>
      </c>
      <c r="BG231" s="116" t="s">
        <v>4306</v>
      </c>
      <c r="BH231" s="116" t="s">
        <v>4306</v>
      </c>
      <c r="BI231" s="116" t="s">
        <v>4433</v>
      </c>
      <c r="BJ231" s="116" t="s">
        <v>4433</v>
      </c>
      <c r="BK231" s="116">
        <v>0</v>
      </c>
      <c r="BL231" s="120">
        <v>0</v>
      </c>
      <c r="BM231" s="116">
        <v>0</v>
      </c>
      <c r="BN231" s="120">
        <v>0</v>
      </c>
      <c r="BO231" s="116">
        <v>0</v>
      </c>
      <c r="BP231" s="120">
        <v>0</v>
      </c>
      <c r="BQ231" s="116">
        <v>24</v>
      </c>
      <c r="BR231" s="120">
        <v>100</v>
      </c>
      <c r="BS231" s="116">
        <v>24</v>
      </c>
      <c r="BT231" s="2"/>
      <c r="BU231" s="3"/>
      <c r="BV231" s="3"/>
      <c r="BW231" s="3"/>
      <c r="BX231" s="3"/>
    </row>
    <row r="232" spans="1:76" ht="15">
      <c r="A232" s="64" t="s">
        <v>398</v>
      </c>
      <c r="B232" s="65"/>
      <c r="C232" s="65" t="s">
        <v>64</v>
      </c>
      <c r="D232" s="66">
        <v>162.78988601144837</v>
      </c>
      <c r="E232" s="68"/>
      <c r="F232" s="100" t="s">
        <v>1053</v>
      </c>
      <c r="G232" s="65"/>
      <c r="H232" s="69" t="s">
        <v>398</v>
      </c>
      <c r="I232" s="70"/>
      <c r="J232" s="70"/>
      <c r="K232" s="69" t="s">
        <v>3544</v>
      </c>
      <c r="L232" s="73">
        <v>1</v>
      </c>
      <c r="M232" s="74">
        <v>5392.90966796875</v>
      </c>
      <c r="N232" s="74">
        <v>6014.189453125</v>
      </c>
      <c r="O232" s="75"/>
      <c r="P232" s="76"/>
      <c r="Q232" s="76"/>
      <c r="R232" s="86"/>
      <c r="S232" s="48">
        <v>0</v>
      </c>
      <c r="T232" s="48">
        <v>1</v>
      </c>
      <c r="U232" s="49">
        <v>0</v>
      </c>
      <c r="V232" s="49">
        <v>0.034483</v>
      </c>
      <c r="W232" s="49">
        <v>0</v>
      </c>
      <c r="X232" s="49">
        <v>0.556521</v>
      </c>
      <c r="Y232" s="49">
        <v>0</v>
      </c>
      <c r="Z232" s="49">
        <v>0</v>
      </c>
      <c r="AA232" s="71">
        <v>232</v>
      </c>
      <c r="AB232" s="71"/>
      <c r="AC232" s="72"/>
      <c r="AD232" s="78" t="s">
        <v>2081</v>
      </c>
      <c r="AE232" s="78">
        <v>2045</v>
      </c>
      <c r="AF232" s="78">
        <v>2951</v>
      </c>
      <c r="AG232" s="78">
        <v>75308</v>
      </c>
      <c r="AH232" s="78">
        <v>63205</v>
      </c>
      <c r="AI232" s="78"/>
      <c r="AJ232" s="78" t="s">
        <v>2343</v>
      </c>
      <c r="AK232" s="78"/>
      <c r="AL232" s="78"/>
      <c r="AM232" s="78"/>
      <c r="AN232" s="80">
        <v>42634.543391203704</v>
      </c>
      <c r="AO232" s="83" t="s">
        <v>2883</v>
      </c>
      <c r="AP232" s="78" t="b">
        <v>1</v>
      </c>
      <c r="AQ232" s="78" t="b">
        <v>0</v>
      </c>
      <c r="AR232" s="78" t="b">
        <v>0</v>
      </c>
      <c r="AS232" s="78"/>
      <c r="AT232" s="78">
        <v>46</v>
      </c>
      <c r="AU232" s="78"/>
      <c r="AV232" s="78" t="b">
        <v>0</v>
      </c>
      <c r="AW232" s="78" t="s">
        <v>3020</v>
      </c>
      <c r="AX232" s="83" t="s">
        <v>3250</v>
      </c>
      <c r="AY232" s="78" t="s">
        <v>66</v>
      </c>
      <c r="AZ232" s="78" t="str">
        <f>REPLACE(INDEX(GroupVertices[Group],MATCH(Vertices[[#This Row],[Vertex]],GroupVertices[Vertex],0)),1,1,"")</f>
        <v>5</v>
      </c>
      <c r="BA232" s="48"/>
      <c r="BB232" s="48"/>
      <c r="BC232" s="48"/>
      <c r="BD232" s="48"/>
      <c r="BE232" s="48" t="s">
        <v>746</v>
      </c>
      <c r="BF232" s="48" t="s">
        <v>746</v>
      </c>
      <c r="BG232" s="116" t="s">
        <v>4306</v>
      </c>
      <c r="BH232" s="116" t="s">
        <v>4306</v>
      </c>
      <c r="BI232" s="116" t="s">
        <v>4433</v>
      </c>
      <c r="BJ232" s="116" t="s">
        <v>4433</v>
      </c>
      <c r="BK232" s="116">
        <v>0</v>
      </c>
      <c r="BL232" s="120">
        <v>0</v>
      </c>
      <c r="BM232" s="116">
        <v>0</v>
      </c>
      <c r="BN232" s="120">
        <v>0</v>
      </c>
      <c r="BO232" s="116">
        <v>0</v>
      </c>
      <c r="BP232" s="120">
        <v>0</v>
      </c>
      <c r="BQ232" s="116">
        <v>24</v>
      </c>
      <c r="BR232" s="120">
        <v>100</v>
      </c>
      <c r="BS232" s="116">
        <v>24</v>
      </c>
      <c r="BT232" s="2"/>
      <c r="BU232" s="3"/>
      <c r="BV232" s="3"/>
      <c r="BW232" s="3"/>
      <c r="BX232" s="3"/>
    </row>
    <row r="233" spans="1:76" ht="15">
      <c r="A233" s="64" t="s">
        <v>399</v>
      </c>
      <c r="B233" s="65"/>
      <c r="C233" s="65" t="s">
        <v>64</v>
      </c>
      <c r="D233" s="66">
        <v>162.20690677290736</v>
      </c>
      <c r="E233" s="68"/>
      <c r="F233" s="100" t="s">
        <v>894</v>
      </c>
      <c r="G233" s="65"/>
      <c r="H233" s="69" t="s">
        <v>399</v>
      </c>
      <c r="I233" s="70"/>
      <c r="J233" s="70"/>
      <c r="K233" s="69" t="s">
        <v>3545</v>
      </c>
      <c r="L233" s="73">
        <v>1</v>
      </c>
      <c r="M233" s="74">
        <v>5121.70947265625</v>
      </c>
      <c r="N233" s="74">
        <v>9646.09375</v>
      </c>
      <c r="O233" s="75"/>
      <c r="P233" s="76"/>
      <c r="Q233" s="76"/>
      <c r="R233" s="86"/>
      <c r="S233" s="48">
        <v>0</v>
      </c>
      <c r="T233" s="48">
        <v>1</v>
      </c>
      <c r="U233" s="49">
        <v>0</v>
      </c>
      <c r="V233" s="49">
        <v>0.034483</v>
      </c>
      <c r="W233" s="49">
        <v>0</v>
      </c>
      <c r="X233" s="49">
        <v>0.556521</v>
      </c>
      <c r="Y233" s="49">
        <v>0</v>
      </c>
      <c r="Z233" s="49">
        <v>0</v>
      </c>
      <c r="AA233" s="71">
        <v>233</v>
      </c>
      <c r="AB233" s="71"/>
      <c r="AC233" s="72"/>
      <c r="AD233" s="78" t="s">
        <v>2082</v>
      </c>
      <c r="AE233" s="78">
        <v>4645</v>
      </c>
      <c r="AF233" s="78">
        <v>773</v>
      </c>
      <c r="AG233" s="78">
        <v>70113</v>
      </c>
      <c r="AH233" s="78">
        <v>52783</v>
      </c>
      <c r="AI233" s="78"/>
      <c r="AJ233" s="78"/>
      <c r="AK233" s="78"/>
      <c r="AL233" s="78"/>
      <c r="AM233" s="78"/>
      <c r="AN233" s="80">
        <v>43010.29033564815</v>
      </c>
      <c r="AO233" s="78"/>
      <c r="AP233" s="78" t="b">
        <v>1</v>
      </c>
      <c r="AQ233" s="78" t="b">
        <v>1</v>
      </c>
      <c r="AR233" s="78" t="b">
        <v>0</v>
      </c>
      <c r="AS233" s="78"/>
      <c r="AT233" s="78">
        <v>2</v>
      </c>
      <c r="AU233" s="78"/>
      <c r="AV233" s="78" t="b">
        <v>0</v>
      </c>
      <c r="AW233" s="78" t="s">
        <v>3020</v>
      </c>
      <c r="AX233" s="83" t="s">
        <v>3251</v>
      </c>
      <c r="AY233" s="78" t="s">
        <v>66</v>
      </c>
      <c r="AZ233" s="78" t="str">
        <f>REPLACE(INDEX(GroupVertices[Group],MATCH(Vertices[[#This Row],[Vertex]],GroupVertices[Vertex],0)),1,1,"")</f>
        <v>5</v>
      </c>
      <c r="BA233" s="48"/>
      <c r="BB233" s="48"/>
      <c r="BC233" s="48"/>
      <c r="BD233" s="48"/>
      <c r="BE233" s="48" t="s">
        <v>746</v>
      </c>
      <c r="BF233" s="48" t="s">
        <v>746</v>
      </c>
      <c r="BG233" s="116" t="s">
        <v>4306</v>
      </c>
      <c r="BH233" s="116" t="s">
        <v>4306</v>
      </c>
      <c r="BI233" s="116" t="s">
        <v>4433</v>
      </c>
      <c r="BJ233" s="116" t="s">
        <v>4433</v>
      </c>
      <c r="BK233" s="116">
        <v>0</v>
      </c>
      <c r="BL233" s="120">
        <v>0</v>
      </c>
      <c r="BM233" s="116">
        <v>0</v>
      </c>
      <c r="BN233" s="120">
        <v>0</v>
      </c>
      <c r="BO233" s="116">
        <v>0</v>
      </c>
      <c r="BP233" s="120">
        <v>0</v>
      </c>
      <c r="BQ233" s="116">
        <v>24</v>
      </c>
      <c r="BR233" s="120">
        <v>100</v>
      </c>
      <c r="BS233" s="116">
        <v>24</v>
      </c>
      <c r="BT233" s="2"/>
      <c r="BU233" s="3"/>
      <c r="BV233" s="3"/>
      <c r="BW233" s="3"/>
      <c r="BX233" s="3"/>
    </row>
    <row r="234" spans="1:76" ht="15">
      <c r="A234" s="64" t="s">
        <v>400</v>
      </c>
      <c r="B234" s="65"/>
      <c r="C234" s="65" t="s">
        <v>64</v>
      </c>
      <c r="D234" s="66">
        <v>163.29898909303927</v>
      </c>
      <c r="E234" s="68"/>
      <c r="F234" s="100" t="s">
        <v>1054</v>
      </c>
      <c r="G234" s="65"/>
      <c r="H234" s="69" t="s">
        <v>400</v>
      </c>
      <c r="I234" s="70"/>
      <c r="J234" s="70"/>
      <c r="K234" s="69" t="s">
        <v>3546</v>
      </c>
      <c r="L234" s="73">
        <v>1</v>
      </c>
      <c r="M234" s="74">
        <v>5194.7919921875</v>
      </c>
      <c r="N234" s="74">
        <v>6655.962890625</v>
      </c>
      <c r="O234" s="75"/>
      <c r="P234" s="76"/>
      <c r="Q234" s="76"/>
      <c r="R234" s="86"/>
      <c r="S234" s="48">
        <v>0</v>
      </c>
      <c r="T234" s="48">
        <v>1</v>
      </c>
      <c r="U234" s="49">
        <v>0</v>
      </c>
      <c r="V234" s="49">
        <v>0.034483</v>
      </c>
      <c r="W234" s="49">
        <v>0</v>
      </c>
      <c r="X234" s="49">
        <v>0.556521</v>
      </c>
      <c r="Y234" s="49">
        <v>0</v>
      </c>
      <c r="Z234" s="49">
        <v>0</v>
      </c>
      <c r="AA234" s="71">
        <v>234</v>
      </c>
      <c r="AB234" s="71"/>
      <c r="AC234" s="72"/>
      <c r="AD234" s="78" t="s">
        <v>2083</v>
      </c>
      <c r="AE234" s="78">
        <v>1860</v>
      </c>
      <c r="AF234" s="78">
        <v>4853</v>
      </c>
      <c r="AG234" s="78">
        <v>50618</v>
      </c>
      <c r="AH234" s="78">
        <v>17769</v>
      </c>
      <c r="AI234" s="78"/>
      <c r="AJ234" s="78" t="s">
        <v>2344</v>
      </c>
      <c r="AK234" s="78"/>
      <c r="AL234" s="78"/>
      <c r="AM234" s="78"/>
      <c r="AN234" s="80">
        <v>39996.885462962964</v>
      </c>
      <c r="AO234" s="83" t="s">
        <v>2884</v>
      </c>
      <c r="AP234" s="78" t="b">
        <v>1</v>
      </c>
      <c r="AQ234" s="78" t="b">
        <v>0</v>
      </c>
      <c r="AR234" s="78" t="b">
        <v>0</v>
      </c>
      <c r="AS234" s="78"/>
      <c r="AT234" s="78">
        <v>144</v>
      </c>
      <c r="AU234" s="83" t="s">
        <v>2938</v>
      </c>
      <c r="AV234" s="78" t="b">
        <v>0</v>
      </c>
      <c r="AW234" s="78" t="s">
        <v>3020</v>
      </c>
      <c r="AX234" s="83" t="s">
        <v>3252</v>
      </c>
      <c r="AY234" s="78" t="s">
        <v>66</v>
      </c>
      <c r="AZ234" s="78" t="str">
        <f>REPLACE(INDEX(GroupVertices[Group],MATCH(Vertices[[#This Row],[Vertex]],GroupVertices[Vertex],0)),1,1,"")</f>
        <v>5</v>
      </c>
      <c r="BA234" s="48"/>
      <c r="BB234" s="48"/>
      <c r="BC234" s="48"/>
      <c r="BD234" s="48"/>
      <c r="BE234" s="48" t="s">
        <v>746</v>
      </c>
      <c r="BF234" s="48" t="s">
        <v>746</v>
      </c>
      <c r="BG234" s="116" t="s">
        <v>4306</v>
      </c>
      <c r="BH234" s="116" t="s">
        <v>4306</v>
      </c>
      <c r="BI234" s="116" t="s">
        <v>4433</v>
      </c>
      <c r="BJ234" s="116" t="s">
        <v>4433</v>
      </c>
      <c r="BK234" s="116">
        <v>0</v>
      </c>
      <c r="BL234" s="120">
        <v>0</v>
      </c>
      <c r="BM234" s="116">
        <v>0</v>
      </c>
      <c r="BN234" s="120">
        <v>0</v>
      </c>
      <c r="BO234" s="116">
        <v>0</v>
      </c>
      <c r="BP234" s="120">
        <v>0</v>
      </c>
      <c r="BQ234" s="116">
        <v>24</v>
      </c>
      <c r="BR234" s="120">
        <v>100</v>
      </c>
      <c r="BS234" s="116">
        <v>24</v>
      </c>
      <c r="BT234" s="2"/>
      <c r="BU234" s="3"/>
      <c r="BV234" s="3"/>
      <c r="BW234" s="3"/>
      <c r="BX234" s="3"/>
    </row>
    <row r="235" spans="1:76" ht="15">
      <c r="A235" s="64" t="s">
        <v>401</v>
      </c>
      <c r="B235" s="65"/>
      <c r="C235" s="65" t="s">
        <v>64</v>
      </c>
      <c r="D235" s="66">
        <v>162.129550941898</v>
      </c>
      <c r="E235" s="68"/>
      <c r="F235" s="100" t="s">
        <v>1055</v>
      </c>
      <c r="G235" s="65"/>
      <c r="H235" s="69" t="s">
        <v>401</v>
      </c>
      <c r="I235" s="70"/>
      <c r="J235" s="70"/>
      <c r="K235" s="69" t="s">
        <v>3547</v>
      </c>
      <c r="L235" s="73">
        <v>1</v>
      </c>
      <c r="M235" s="74">
        <v>4405.017578125</v>
      </c>
      <c r="N235" s="74">
        <v>1242.1717529296875</v>
      </c>
      <c r="O235" s="75"/>
      <c r="P235" s="76"/>
      <c r="Q235" s="76"/>
      <c r="R235" s="86"/>
      <c r="S235" s="48">
        <v>0</v>
      </c>
      <c r="T235" s="48">
        <v>1</v>
      </c>
      <c r="U235" s="49">
        <v>0</v>
      </c>
      <c r="V235" s="49">
        <v>0.034483</v>
      </c>
      <c r="W235" s="49">
        <v>0</v>
      </c>
      <c r="X235" s="49">
        <v>0.556521</v>
      </c>
      <c r="Y235" s="49">
        <v>0</v>
      </c>
      <c r="Z235" s="49">
        <v>0</v>
      </c>
      <c r="AA235" s="71">
        <v>235</v>
      </c>
      <c r="AB235" s="71"/>
      <c r="AC235" s="72"/>
      <c r="AD235" s="78" t="s">
        <v>2084</v>
      </c>
      <c r="AE235" s="78">
        <v>140</v>
      </c>
      <c r="AF235" s="78">
        <v>484</v>
      </c>
      <c r="AG235" s="78">
        <v>7974</v>
      </c>
      <c r="AH235" s="78">
        <v>4308</v>
      </c>
      <c r="AI235" s="78"/>
      <c r="AJ235" s="78" t="s">
        <v>2345</v>
      </c>
      <c r="AK235" s="78"/>
      <c r="AL235" s="83" t="s">
        <v>2682</v>
      </c>
      <c r="AM235" s="78"/>
      <c r="AN235" s="80">
        <v>41256.805138888885</v>
      </c>
      <c r="AO235" s="83" t="s">
        <v>2885</v>
      </c>
      <c r="AP235" s="78" t="b">
        <v>0</v>
      </c>
      <c r="AQ235" s="78" t="b">
        <v>0</v>
      </c>
      <c r="AR235" s="78" t="b">
        <v>1</v>
      </c>
      <c r="AS235" s="78"/>
      <c r="AT235" s="78">
        <v>28</v>
      </c>
      <c r="AU235" s="83" t="s">
        <v>2939</v>
      </c>
      <c r="AV235" s="78" t="b">
        <v>0</v>
      </c>
      <c r="AW235" s="78" t="s">
        <v>3020</v>
      </c>
      <c r="AX235" s="83" t="s">
        <v>3253</v>
      </c>
      <c r="AY235" s="78" t="s">
        <v>66</v>
      </c>
      <c r="AZ235" s="78" t="str">
        <f>REPLACE(INDEX(GroupVertices[Group],MATCH(Vertices[[#This Row],[Vertex]],GroupVertices[Vertex],0)),1,1,"")</f>
        <v>6</v>
      </c>
      <c r="BA235" s="48"/>
      <c r="BB235" s="48"/>
      <c r="BC235" s="48"/>
      <c r="BD235" s="48"/>
      <c r="BE235" s="48"/>
      <c r="BF235" s="48"/>
      <c r="BG235" s="116" t="s">
        <v>4223</v>
      </c>
      <c r="BH235" s="116" t="s">
        <v>4223</v>
      </c>
      <c r="BI235" s="116" t="s">
        <v>4359</v>
      </c>
      <c r="BJ235" s="116" t="s">
        <v>4359</v>
      </c>
      <c r="BK235" s="116">
        <v>1</v>
      </c>
      <c r="BL235" s="120">
        <v>4.166666666666667</v>
      </c>
      <c r="BM235" s="116">
        <v>0</v>
      </c>
      <c r="BN235" s="120">
        <v>0</v>
      </c>
      <c r="BO235" s="116">
        <v>0</v>
      </c>
      <c r="BP235" s="120">
        <v>0</v>
      </c>
      <c r="BQ235" s="116">
        <v>23</v>
      </c>
      <c r="BR235" s="120">
        <v>95.83333333333333</v>
      </c>
      <c r="BS235" s="116">
        <v>24</v>
      </c>
      <c r="BT235" s="2"/>
      <c r="BU235" s="3"/>
      <c r="BV235" s="3"/>
      <c r="BW235" s="3"/>
      <c r="BX235" s="3"/>
    </row>
    <row r="236" spans="1:76" ht="15">
      <c r="A236" s="64" t="s">
        <v>402</v>
      </c>
      <c r="B236" s="65"/>
      <c r="C236" s="65" t="s">
        <v>64</v>
      </c>
      <c r="D236" s="66">
        <v>162.1477523139002</v>
      </c>
      <c r="E236" s="68"/>
      <c r="F236" s="100" t="s">
        <v>1056</v>
      </c>
      <c r="G236" s="65"/>
      <c r="H236" s="69" t="s">
        <v>402</v>
      </c>
      <c r="I236" s="70"/>
      <c r="J236" s="70"/>
      <c r="K236" s="69" t="s">
        <v>3548</v>
      </c>
      <c r="L236" s="73">
        <v>1</v>
      </c>
      <c r="M236" s="74">
        <v>5548.2177734375</v>
      </c>
      <c r="N236" s="74">
        <v>6797.93701171875</v>
      </c>
      <c r="O236" s="75"/>
      <c r="P236" s="76"/>
      <c r="Q236" s="76"/>
      <c r="R236" s="86"/>
      <c r="S236" s="48">
        <v>0</v>
      </c>
      <c r="T236" s="48">
        <v>1</v>
      </c>
      <c r="U236" s="49">
        <v>0</v>
      </c>
      <c r="V236" s="49">
        <v>0.034483</v>
      </c>
      <c r="W236" s="49">
        <v>0</v>
      </c>
      <c r="X236" s="49">
        <v>0.556521</v>
      </c>
      <c r="Y236" s="49">
        <v>0</v>
      </c>
      <c r="Z236" s="49">
        <v>0</v>
      </c>
      <c r="AA236" s="71">
        <v>236</v>
      </c>
      <c r="AB236" s="71"/>
      <c r="AC236" s="72"/>
      <c r="AD236" s="78" t="s">
        <v>2085</v>
      </c>
      <c r="AE236" s="78">
        <v>935</v>
      </c>
      <c r="AF236" s="78">
        <v>552</v>
      </c>
      <c r="AG236" s="78">
        <v>11619</v>
      </c>
      <c r="AH236" s="78">
        <v>18685</v>
      </c>
      <c r="AI236" s="78"/>
      <c r="AJ236" s="78" t="s">
        <v>2346</v>
      </c>
      <c r="AK236" s="78"/>
      <c r="AL236" s="78"/>
      <c r="AM236" s="78"/>
      <c r="AN236" s="80">
        <v>41205.34873842593</v>
      </c>
      <c r="AO236" s="83" t="s">
        <v>2886</v>
      </c>
      <c r="AP236" s="78" t="b">
        <v>1</v>
      </c>
      <c r="AQ236" s="78" t="b">
        <v>0</v>
      </c>
      <c r="AR236" s="78" t="b">
        <v>0</v>
      </c>
      <c r="AS236" s="78"/>
      <c r="AT236" s="78">
        <v>8</v>
      </c>
      <c r="AU236" s="83" t="s">
        <v>2938</v>
      </c>
      <c r="AV236" s="78" t="b">
        <v>0</v>
      </c>
      <c r="AW236" s="78" t="s">
        <v>3020</v>
      </c>
      <c r="AX236" s="83" t="s">
        <v>3254</v>
      </c>
      <c r="AY236" s="78" t="s">
        <v>66</v>
      </c>
      <c r="AZ236" s="78" t="str">
        <f>REPLACE(INDEX(GroupVertices[Group],MATCH(Vertices[[#This Row],[Vertex]],GroupVertices[Vertex],0)),1,1,"")</f>
        <v>5</v>
      </c>
      <c r="BA236" s="48"/>
      <c r="BB236" s="48"/>
      <c r="BC236" s="48"/>
      <c r="BD236" s="48"/>
      <c r="BE236" s="48" t="s">
        <v>746</v>
      </c>
      <c r="BF236" s="48" t="s">
        <v>746</v>
      </c>
      <c r="BG236" s="116" t="s">
        <v>4306</v>
      </c>
      <c r="BH236" s="116" t="s">
        <v>4306</v>
      </c>
      <c r="BI236" s="116" t="s">
        <v>4433</v>
      </c>
      <c r="BJ236" s="116" t="s">
        <v>4433</v>
      </c>
      <c r="BK236" s="116">
        <v>0</v>
      </c>
      <c r="BL236" s="120">
        <v>0</v>
      </c>
      <c r="BM236" s="116">
        <v>0</v>
      </c>
      <c r="BN236" s="120">
        <v>0</v>
      </c>
      <c r="BO236" s="116">
        <v>0</v>
      </c>
      <c r="BP236" s="120">
        <v>0</v>
      </c>
      <c r="BQ236" s="116">
        <v>24</v>
      </c>
      <c r="BR236" s="120">
        <v>100</v>
      </c>
      <c r="BS236" s="116">
        <v>24</v>
      </c>
      <c r="BT236" s="2"/>
      <c r="BU236" s="3"/>
      <c r="BV236" s="3"/>
      <c r="BW236" s="3"/>
      <c r="BX236" s="3"/>
    </row>
    <row r="237" spans="1:76" ht="15">
      <c r="A237" s="64" t="s">
        <v>404</v>
      </c>
      <c r="B237" s="65"/>
      <c r="C237" s="65" t="s">
        <v>64</v>
      </c>
      <c r="D237" s="66">
        <v>162.0706641501262</v>
      </c>
      <c r="E237" s="68"/>
      <c r="F237" s="100" t="s">
        <v>1058</v>
      </c>
      <c r="G237" s="65"/>
      <c r="H237" s="69" t="s">
        <v>404</v>
      </c>
      <c r="I237" s="70"/>
      <c r="J237" s="70"/>
      <c r="K237" s="69" t="s">
        <v>3549</v>
      </c>
      <c r="L237" s="73">
        <v>1</v>
      </c>
      <c r="M237" s="74">
        <v>2792.653564453125</v>
      </c>
      <c r="N237" s="74">
        <v>664.627197265625</v>
      </c>
      <c r="O237" s="75"/>
      <c r="P237" s="76"/>
      <c r="Q237" s="76"/>
      <c r="R237" s="86"/>
      <c r="S237" s="48">
        <v>0</v>
      </c>
      <c r="T237" s="48">
        <v>1</v>
      </c>
      <c r="U237" s="49">
        <v>0</v>
      </c>
      <c r="V237" s="49">
        <v>0.034483</v>
      </c>
      <c r="W237" s="49">
        <v>0</v>
      </c>
      <c r="X237" s="49">
        <v>0.556521</v>
      </c>
      <c r="Y237" s="49">
        <v>0</v>
      </c>
      <c r="Z237" s="49">
        <v>0</v>
      </c>
      <c r="AA237" s="71">
        <v>237</v>
      </c>
      <c r="AB237" s="71"/>
      <c r="AC237" s="72"/>
      <c r="AD237" s="78" t="s">
        <v>2086</v>
      </c>
      <c r="AE237" s="78">
        <v>140</v>
      </c>
      <c r="AF237" s="78">
        <v>264</v>
      </c>
      <c r="AG237" s="78">
        <v>60391</v>
      </c>
      <c r="AH237" s="78">
        <v>6</v>
      </c>
      <c r="AI237" s="78"/>
      <c r="AJ237" s="78" t="s">
        <v>2347</v>
      </c>
      <c r="AK237" s="78" t="s">
        <v>2531</v>
      </c>
      <c r="AL237" s="83" t="s">
        <v>2683</v>
      </c>
      <c r="AM237" s="78"/>
      <c r="AN237" s="80">
        <v>41478.968252314815</v>
      </c>
      <c r="AO237" s="83" t="s">
        <v>2887</v>
      </c>
      <c r="AP237" s="78" t="b">
        <v>0</v>
      </c>
      <c r="AQ237" s="78" t="b">
        <v>0</v>
      </c>
      <c r="AR237" s="78" t="b">
        <v>1</v>
      </c>
      <c r="AS237" s="78"/>
      <c r="AT237" s="78">
        <v>5</v>
      </c>
      <c r="AU237" s="83" t="s">
        <v>2939</v>
      </c>
      <c r="AV237" s="78" t="b">
        <v>0</v>
      </c>
      <c r="AW237" s="78" t="s">
        <v>3020</v>
      </c>
      <c r="AX237" s="83" t="s">
        <v>3255</v>
      </c>
      <c r="AY237" s="78" t="s">
        <v>66</v>
      </c>
      <c r="AZ237" s="78" t="str">
        <f>REPLACE(INDEX(GroupVertices[Group],MATCH(Vertices[[#This Row],[Vertex]],GroupVertices[Vertex],0)),1,1,"")</f>
        <v>6</v>
      </c>
      <c r="BA237" s="48"/>
      <c r="BB237" s="48"/>
      <c r="BC237" s="48"/>
      <c r="BD237" s="48"/>
      <c r="BE237" s="48"/>
      <c r="BF237" s="48"/>
      <c r="BG237" s="116" t="s">
        <v>4223</v>
      </c>
      <c r="BH237" s="116" t="s">
        <v>4223</v>
      </c>
      <c r="BI237" s="116" t="s">
        <v>4359</v>
      </c>
      <c r="BJ237" s="116" t="s">
        <v>4359</v>
      </c>
      <c r="BK237" s="116">
        <v>1</v>
      </c>
      <c r="BL237" s="120">
        <v>4.166666666666667</v>
      </c>
      <c r="BM237" s="116">
        <v>0</v>
      </c>
      <c r="BN237" s="120">
        <v>0</v>
      </c>
      <c r="BO237" s="116">
        <v>0</v>
      </c>
      <c r="BP237" s="120">
        <v>0</v>
      </c>
      <c r="BQ237" s="116">
        <v>23</v>
      </c>
      <c r="BR237" s="120">
        <v>95.83333333333333</v>
      </c>
      <c r="BS237" s="116">
        <v>24</v>
      </c>
      <c r="BT237" s="2"/>
      <c r="BU237" s="3"/>
      <c r="BV237" s="3"/>
      <c r="BW237" s="3"/>
      <c r="BX237" s="3"/>
    </row>
    <row r="238" spans="1:76" ht="15">
      <c r="A238" s="64" t="s">
        <v>405</v>
      </c>
      <c r="B238" s="65"/>
      <c r="C238" s="65" t="s">
        <v>64</v>
      </c>
      <c r="D238" s="66">
        <v>162.52088043994527</v>
      </c>
      <c r="E238" s="68"/>
      <c r="F238" s="100" t="s">
        <v>1059</v>
      </c>
      <c r="G238" s="65"/>
      <c r="H238" s="69" t="s">
        <v>405</v>
      </c>
      <c r="I238" s="70"/>
      <c r="J238" s="70"/>
      <c r="K238" s="69" t="s">
        <v>3550</v>
      </c>
      <c r="L238" s="73">
        <v>1.5871692846865364</v>
      </c>
      <c r="M238" s="74">
        <v>1672.7686767578125</v>
      </c>
      <c r="N238" s="74">
        <v>5078.84228515625</v>
      </c>
      <c r="O238" s="75"/>
      <c r="P238" s="76"/>
      <c r="Q238" s="76"/>
      <c r="R238" s="86"/>
      <c r="S238" s="48">
        <v>0</v>
      </c>
      <c r="T238" s="48">
        <v>3</v>
      </c>
      <c r="U238" s="49">
        <v>0.057143</v>
      </c>
      <c r="V238" s="49">
        <v>0.014493</v>
      </c>
      <c r="W238" s="49">
        <v>0.022322</v>
      </c>
      <c r="X238" s="49">
        <v>0.572138</v>
      </c>
      <c r="Y238" s="49">
        <v>0.3333333333333333</v>
      </c>
      <c r="Z238" s="49">
        <v>0</v>
      </c>
      <c r="AA238" s="71">
        <v>238</v>
      </c>
      <c r="AB238" s="71"/>
      <c r="AC238" s="72"/>
      <c r="AD238" s="78" t="s">
        <v>2087</v>
      </c>
      <c r="AE238" s="78">
        <v>2482</v>
      </c>
      <c r="AF238" s="78">
        <v>1946</v>
      </c>
      <c r="AG238" s="78">
        <v>123422</v>
      </c>
      <c r="AH238" s="78">
        <v>79264</v>
      </c>
      <c r="AI238" s="78"/>
      <c r="AJ238" s="78" t="s">
        <v>2348</v>
      </c>
      <c r="AK238" s="78" t="s">
        <v>2538</v>
      </c>
      <c r="AL238" s="78"/>
      <c r="AM238" s="78"/>
      <c r="AN238" s="80">
        <v>40003.15902777778</v>
      </c>
      <c r="AO238" s="83" t="s">
        <v>2888</v>
      </c>
      <c r="AP238" s="78" t="b">
        <v>1</v>
      </c>
      <c r="AQ238" s="78" t="b">
        <v>0</v>
      </c>
      <c r="AR238" s="78" t="b">
        <v>0</v>
      </c>
      <c r="AS238" s="78"/>
      <c r="AT238" s="78">
        <v>53</v>
      </c>
      <c r="AU238" s="83" t="s">
        <v>2938</v>
      </c>
      <c r="AV238" s="78" t="b">
        <v>0</v>
      </c>
      <c r="AW238" s="78" t="s">
        <v>3020</v>
      </c>
      <c r="AX238" s="83" t="s">
        <v>3256</v>
      </c>
      <c r="AY238" s="78" t="s">
        <v>66</v>
      </c>
      <c r="AZ238" s="78" t="str">
        <f>REPLACE(INDEX(GroupVertices[Group],MATCH(Vertices[[#This Row],[Vertex]],GroupVertices[Vertex],0)),1,1,"")</f>
        <v>1</v>
      </c>
      <c r="BA238" s="48"/>
      <c r="BB238" s="48"/>
      <c r="BC238" s="48"/>
      <c r="BD238" s="48"/>
      <c r="BE238" s="48"/>
      <c r="BF238" s="48"/>
      <c r="BG238" s="116" t="s">
        <v>4305</v>
      </c>
      <c r="BH238" s="116" t="s">
        <v>4305</v>
      </c>
      <c r="BI238" s="116" t="s">
        <v>4432</v>
      </c>
      <c r="BJ238" s="116" t="s">
        <v>4432</v>
      </c>
      <c r="BK238" s="116">
        <v>0</v>
      </c>
      <c r="BL238" s="120">
        <v>0</v>
      </c>
      <c r="BM238" s="116">
        <v>0</v>
      </c>
      <c r="BN238" s="120">
        <v>0</v>
      </c>
      <c r="BO238" s="116">
        <v>0</v>
      </c>
      <c r="BP238" s="120">
        <v>0</v>
      </c>
      <c r="BQ238" s="116">
        <v>21</v>
      </c>
      <c r="BR238" s="120">
        <v>100</v>
      </c>
      <c r="BS238" s="116">
        <v>21</v>
      </c>
      <c r="BT238" s="2"/>
      <c r="BU238" s="3"/>
      <c r="BV238" s="3"/>
      <c r="BW238" s="3"/>
      <c r="BX238" s="3"/>
    </row>
    <row r="239" spans="1:76" ht="15">
      <c r="A239" s="64" t="s">
        <v>406</v>
      </c>
      <c r="B239" s="65"/>
      <c r="C239" s="65" t="s">
        <v>64</v>
      </c>
      <c r="D239" s="66">
        <v>162.49411371641264</v>
      </c>
      <c r="E239" s="68"/>
      <c r="F239" s="100" t="s">
        <v>1060</v>
      </c>
      <c r="G239" s="65"/>
      <c r="H239" s="69" t="s">
        <v>406</v>
      </c>
      <c r="I239" s="70"/>
      <c r="J239" s="70"/>
      <c r="K239" s="69" t="s">
        <v>3551</v>
      </c>
      <c r="L239" s="73">
        <v>1.5871692846865364</v>
      </c>
      <c r="M239" s="74">
        <v>818.5254516601562</v>
      </c>
      <c r="N239" s="74">
        <v>8608.8203125</v>
      </c>
      <c r="O239" s="75"/>
      <c r="P239" s="76"/>
      <c r="Q239" s="76"/>
      <c r="R239" s="86"/>
      <c r="S239" s="48">
        <v>0</v>
      </c>
      <c r="T239" s="48">
        <v>3</v>
      </c>
      <c r="U239" s="49">
        <v>0.057143</v>
      </c>
      <c r="V239" s="49">
        <v>0.014493</v>
      </c>
      <c r="W239" s="49">
        <v>0.022322</v>
      </c>
      <c r="X239" s="49">
        <v>0.572138</v>
      </c>
      <c r="Y239" s="49">
        <v>0.3333333333333333</v>
      </c>
      <c r="Z239" s="49">
        <v>0</v>
      </c>
      <c r="AA239" s="71">
        <v>239</v>
      </c>
      <c r="AB239" s="71"/>
      <c r="AC239" s="72"/>
      <c r="AD239" s="78" t="s">
        <v>2088</v>
      </c>
      <c r="AE239" s="78">
        <v>2650</v>
      </c>
      <c r="AF239" s="78">
        <v>1846</v>
      </c>
      <c r="AG239" s="78">
        <v>57576</v>
      </c>
      <c r="AH239" s="78">
        <v>40659</v>
      </c>
      <c r="AI239" s="78"/>
      <c r="AJ239" s="78" t="s">
        <v>2349</v>
      </c>
      <c r="AK239" s="78" t="s">
        <v>2539</v>
      </c>
      <c r="AL239" s="78"/>
      <c r="AM239" s="78"/>
      <c r="AN239" s="80">
        <v>39741.62400462963</v>
      </c>
      <c r="AO239" s="83" t="s">
        <v>2889</v>
      </c>
      <c r="AP239" s="78" t="b">
        <v>1</v>
      </c>
      <c r="AQ239" s="78" t="b">
        <v>0</v>
      </c>
      <c r="AR239" s="78" t="b">
        <v>1</v>
      </c>
      <c r="AS239" s="78"/>
      <c r="AT239" s="78">
        <v>57</v>
      </c>
      <c r="AU239" s="83" t="s">
        <v>2938</v>
      </c>
      <c r="AV239" s="78" t="b">
        <v>0</v>
      </c>
      <c r="AW239" s="78" t="s">
        <v>3020</v>
      </c>
      <c r="AX239" s="83" t="s">
        <v>3257</v>
      </c>
      <c r="AY239" s="78" t="s">
        <v>66</v>
      </c>
      <c r="AZ239" s="78" t="str">
        <f>REPLACE(INDEX(GroupVertices[Group],MATCH(Vertices[[#This Row],[Vertex]],GroupVertices[Vertex],0)),1,1,"")</f>
        <v>1</v>
      </c>
      <c r="BA239" s="48"/>
      <c r="BB239" s="48"/>
      <c r="BC239" s="48"/>
      <c r="BD239" s="48"/>
      <c r="BE239" s="48"/>
      <c r="BF239" s="48"/>
      <c r="BG239" s="116" t="s">
        <v>4305</v>
      </c>
      <c r="BH239" s="116" t="s">
        <v>4305</v>
      </c>
      <c r="BI239" s="116" t="s">
        <v>4432</v>
      </c>
      <c r="BJ239" s="116" t="s">
        <v>4432</v>
      </c>
      <c r="BK239" s="116">
        <v>0</v>
      </c>
      <c r="BL239" s="120">
        <v>0</v>
      </c>
      <c r="BM239" s="116">
        <v>0</v>
      </c>
      <c r="BN239" s="120">
        <v>0</v>
      </c>
      <c r="BO239" s="116">
        <v>0</v>
      </c>
      <c r="BP239" s="120">
        <v>0</v>
      </c>
      <c r="BQ239" s="116">
        <v>21</v>
      </c>
      <c r="BR239" s="120">
        <v>100</v>
      </c>
      <c r="BS239" s="116">
        <v>21</v>
      </c>
      <c r="BT239" s="2"/>
      <c r="BU239" s="3"/>
      <c r="BV239" s="3"/>
      <c r="BW239" s="3"/>
      <c r="BX239" s="3"/>
    </row>
    <row r="240" spans="1:76" ht="15">
      <c r="A240" s="64" t="s">
        <v>407</v>
      </c>
      <c r="B240" s="65"/>
      <c r="C240" s="65" t="s">
        <v>64</v>
      </c>
      <c r="D240" s="66">
        <v>165.71174155227192</v>
      </c>
      <c r="E240" s="68"/>
      <c r="F240" s="100" t="s">
        <v>1061</v>
      </c>
      <c r="G240" s="65"/>
      <c r="H240" s="69" t="s">
        <v>407</v>
      </c>
      <c r="I240" s="70"/>
      <c r="J240" s="70"/>
      <c r="K240" s="69" t="s">
        <v>3552</v>
      </c>
      <c r="L240" s="73">
        <v>1.5871692846865364</v>
      </c>
      <c r="M240" s="74">
        <v>1140.8245849609375</v>
      </c>
      <c r="N240" s="74">
        <v>8965.33203125</v>
      </c>
      <c r="O240" s="75"/>
      <c r="P240" s="76"/>
      <c r="Q240" s="76"/>
      <c r="R240" s="86"/>
      <c r="S240" s="48">
        <v>0</v>
      </c>
      <c r="T240" s="48">
        <v>3</v>
      </c>
      <c r="U240" s="49">
        <v>0.057143</v>
      </c>
      <c r="V240" s="49">
        <v>0.014493</v>
      </c>
      <c r="W240" s="49">
        <v>0.022322</v>
      </c>
      <c r="X240" s="49">
        <v>0.572138</v>
      </c>
      <c r="Y240" s="49">
        <v>0.3333333333333333</v>
      </c>
      <c r="Z240" s="49">
        <v>0</v>
      </c>
      <c r="AA240" s="71">
        <v>240</v>
      </c>
      <c r="AB240" s="71"/>
      <c r="AC240" s="72"/>
      <c r="AD240" s="78" t="s">
        <v>2089</v>
      </c>
      <c r="AE240" s="78">
        <v>15202</v>
      </c>
      <c r="AF240" s="78">
        <v>13867</v>
      </c>
      <c r="AG240" s="78">
        <v>289939</v>
      </c>
      <c r="AH240" s="78">
        <v>502839</v>
      </c>
      <c r="AI240" s="78"/>
      <c r="AJ240" s="78" t="s">
        <v>2350</v>
      </c>
      <c r="AK240" s="78" t="s">
        <v>2540</v>
      </c>
      <c r="AL240" s="78"/>
      <c r="AM240" s="78"/>
      <c r="AN240" s="80">
        <v>41054.09082175926</v>
      </c>
      <c r="AO240" s="83" t="s">
        <v>2890</v>
      </c>
      <c r="AP240" s="78" t="b">
        <v>0</v>
      </c>
      <c r="AQ240" s="78" t="b">
        <v>0</v>
      </c>
      <c r="AR240" s="78" t="b">
        <v>1</v>
      </c>
      <c r="AS240" s="78"/>
      <c r="AT240" s="78">
        <v>27</v>
      </c>
      <c r="AU240" s="83" t="s">
        <v>2948</v>
      </c>
      <c r="AV240" s="78" t="b">
        <v>0</v>
      </c>
      <c r="AW240" s="78" t="s">
        <v>3020</v>
      </c>
      <c r="AX240" s="83" t="s">
        <v>3258</v>
      </c>
      <c r="AY240" s="78" t="s">
        <v>66</v>
      </c>
      <c r="AZ240" s="78" t="str">
        <f>REPLACE(INDEX(GroupVertices[Group],MATCH(Vertices[[#This Row],[Vertex]],GroupVertices[Vertex],0)),1,1,"")</f>
        <v>1</v>
      </c>
      <c r="BA240" s="48"/>
      <c r="BB240" s="48"/>
      <c r="BC240" s="48"/>
      <c r="BD240" s="48"/>
      <c r="BE240" s="48"/>
      <c r="BF240" s="48"/>
      <c r="BG240" s="116" t="s">
        <v>4305</v>
      </c>
      <c r="BH240" s="116" t="s">
        <v>4305</v>
      </c>
      <c r="BI240" s="116" t="s">
        <v>4432</v>
      </c>
      <c r="BJ240" s="116" t="s">
        <v>4432</v>
      </c>
      <c r="BK240" s="116">
        <v>0</v>
      </c>
      <c r="BL240" s="120">
        <v>0</v>
      </c>
      <c r="BM240" s="116">
        <v>0</v>
      </c>
      <c r="BN240" s="120">
        <v>0</v>
      </c>
      <c r="BO240" s="116">
        <v>0</v>
      </c>
      <c r="BP240" s="120">
        <v>0</v>
      </c>
      <c r="BQ240" s="116">
        <v>21</v>
      </c>
      <c r="BR240" s="120">
        <v>100</v>
      </c>
      <c r="BS240" s="116">
        <v>21</v>
      </c>
      <c r="BT240" s="2"/>
      <c r="BU240" s="3"/>
      <c r="BV240" s="3"/>
      <c r="BW240" s="3"/>
      <c r="BX240" s="3"/>
    </row>
    <row r="241" spans="1:76" ht="15">
      <c r="A241" s="64" t="s">
        <v>408</v>
      </c>
      <c r="B241" s="65"/>
      <c r="C241" s="65" t="s">
        <v>64</v>
      </c>
      <c r="D241" s="66">
        <v>162.14507564154692</v>
      </c>
      <c r="E241" s="68"/>
      <c r="F241" s="100" t="s">
        <v>3006</v>
      </c>
      <c r="G241" s="65"/>
      <c r="H241" s="69" t="s">
        <v>408</v>
      </c>
      <c r="I241" s="70"/>
      <c r="J241" s="70"/>
      <c r="K241" s="69" t="s">
        <v>3553</v>
      </c>
      <c r="L241" s="73">
        <v>1</v>
      </c>
      <c r="M241" s="74">
        <v>9680.6435546875</v>
      </c>
      <c r="N241" s="74">
        <v>1173.412109375</v>
      </c>
      <c r="O241" s="75"/>
      <c r="P241" s="76"/>
      <c r="Q241" s="76"/>
      <c r="R241" s="86"/>
      <c r="S241" s="48">
        <v>2</v>
      </c>
      <c r="T241" s="48">
        <v>1</v>
      </c>
      <c r="U241" s="49">
        <v>0</v>
      </c>
      <c r="V241" s="49">
        <v>1</v>
      </c>
      <c r="W241" s="49">
        <v>0</v>
      </c>
      <c r="X241" s="49">
        <v>0.999998</v>
      </c>
      <c r="Y241" s="49">
        <v>0</v>
      </c>
      <c r="Z241" s="49">
        <v>0</v>
      </c>
      <c r="AA241" s="71">
        <v>241</v>
      </c>
      <c r="AB241" s="71"/>
      <c r="AC241" s="72"/>
      <c r="AD241" s="78" t="s">
        <v>2090</v>
      </c>
      <c r="AE241" s="78">
        <v>734</v>
      </c>
      <c r="AF241" s="78">
        <v>542</v>
      </c>
      <c r="AG241" s="78">
        <v>2593</v>
      </c>
      <c r="AH241" s="78">
        <v>1446</v>
      </c>
      <c r="AI241" s="78"/>
      <c r="AJ241" s="78" t="s">
        <v>2351</v>
      </c>
      <c r="AK241" s="78" t="s">
        <v>2541</v>
      </c>
      <c r="AL241" s="78"/>
      <c r="AM241" s="78"/>
      <c r="AN241" s="80">
        <v>40336.77310185185</v>
      </c>
      <c r="AO241" s="83" t="s">
        <v>2891</v>
      </c>
      <c r="AP241" s="78" t="b">
        <v>0</v>
      </c>
      <c r="AQ241" s="78" t="b">
        <v>0</v>
      </c>
      <c r="AR241" s="78" t="b">
        <v>1</v>
      </c>
      <c r="AS241" s="78"/>
      <c r="AT241" s="78">
        <v>31</v>
      </c>
      <c r="AU241" s="83" t="s">
        <v>2939</v>
      </c>
      <c r="AV241" s="78" t="b">
        <v>0</v>
      </c>
      <c r="AW241" s="78" t="s">
        <v>3020</v>
      </c>
      <c r="AX241" s="83" t="s">
        <v>3259</v>
      </c>
      <c r="AY241" s="78" t="s">
        <v>66</v>
      </c>
      <c r="AZ241" s="78" t="str">
        <f>REPLACE(INDEX(GroupVertices[Group],MATCH(Vertices[[#This Row],[Vertex]],GroupVertices[Vertex],0)),1,1,"")</f>
        <v>31</v>
      </c>
      <c r="BA241" s="48" t="s">
        <v>708</v>
      </c>
      <c r="BB241" s="48" t="s">
        <v>708</v>
      </c>
      <c r="BC241" s="48" t="s">
        <v>722</v>
      </c>
      <c r="BD241" s="48" t="s">
        <v>722</v>
      </c>
      <c r="BE241" s="48" t="s">
        <v>808</v>
      </c>
      <c r="BF241" s="48" t="s">
        <v>808</v>
      </c>
      <c r="BG241" s="116" t="s">
        <v>4309</v>
      </c>
      <c r="BH241" s="116" t="s">
        <v>4309</v>
      </c>
      <c r="BI241" s="116" t="s">
        <v>4435</v>
      </c>
      <c r="BJ241" s="116" t="s">
        <v>4435</v>
      </c>
      <c r="BK241" s="116">
        <v>0</v>
      </c>
      <c r="BL241" s="120">
        <v>0</v>
      </c>
      <c r="BM241" s="116">
        <v>1</v>
      </c>
      <c r="BN241" s="120">
        <v>5</v>
      </c>
      <c r="BO241" s="116">
        <v>0</v>
      </c>
      <c r="BP241" s="120">
        <v>0</v>
      </c>
      <c r="BQ241" s="116">
        <v>19</v>
      </c>
      <c r="BR241" s="120">
        <v>95</v>
      </c>
      <c r="BS241" s="116">
        <v>20</v>
      </c>
      <c r="BT241" s="2"/>
      <c r="BU241" s="3"/>
      <c r="BV241" s="3"/>
      <c r="BW241" s="3"/>
      <c r="BX241" s="3"/>
    </row>
    <row r="242" spans="1:76" ht="15">
      <c r="A242" s="64" t="s">
        <v>409</v>
      </c>
      <c r="B242" s="65"/>
      <c r="C242" s="65" t="s">
        <v>64</v>
      </c>
      <c r="D242" s="66">
        <v>162.18040771661003</v>
      </c>
      <c r="E242" s="68"/>
      <c r="F242" s="100" t="s">
        <v>1062</v>
      </c>
      <c r="G242" s="65"/>
      <c r="H242" s="69" t="s">
        <v>409</v>
      </c>
      <c r="I242" s="70"/>
      <c r="J242" s="70"/>
      <c r="K242" s="69" t="s">
        <v>3554</v>
      </c>
      <c r="L242" s="73">
        <v>1</v>
      </c>
      <c r="M242" s="74">
        <v>9680.6435546875</v>
      </c>
      <c r="N242" s="74">
        <v>626.407958984375</v>
      </c>
      <c r="O242" s="75"/>
      <c r="P242" s="76"/>
      <c r="Q242" s="76"/>
      <c r="R242" s="86"/>
      <c r="S242" s="48">
        <v>1</v>
      </c>
      <c r="T242" s="48">
        <v>2</v>
      </c>
      <c r="U242" s="49">
        <v>0</v>
      </c>
      <c r="V242" s="49">
        <v>1</v>
      </c>
      <c r="W242" s="49">
        <v>0</v>
      </c>
      <c r="X242" s="49">
        <v>0.999998</v>
      </c>
      <c r="Y242" s="49">
        <v>0</v>
      </c>
      <c r="Z242" s="49">
        <v>0</v>
      </c>
      <c r="AA242" s="71">
        <v>242</v>
      </c>
      <c r="AB242" s="71"/>
      <c r="AC242" s="72"/>
      <c r="AD242" s="78" t="s">
        <v>2091</v>
      </c>
      <c r="AE242" s="78">
        <v>370</v>
      </c>
      <c r="AF242" s="78">
        <v>674</v>
      </c>
      <c r="AG242" s="78">
        <v>8475</v>
      </c>
      <c r="AH242" s="78">
        <v>426</v>
      </c>
      <c r="AI242" s="78"/>
      <c r="AJ242" s="78" t="s">
        <v>2352</v>
      </c>
      <c r="AK242" s="78" t="s">
        <v>2542</v>
      </c>
      <c r="AL242" s="83" t="s">
        <v>2684</v>
      </c>
      <c r="AM242" s="78"/>
      <c r="AN242" s="80">
        <v>40270.69158564815</v>
      </c>
      <c r="AO242" s="83" t="s">
        <v>2892</v>
      </c>
      <c r="AP242" s="78" t="b">
        <v>0</v>
      </c>
      <c r="AQ242" s="78" t="b">
        <v>0</v>
      </c>
      <c r="AR242" s="78" t="b">
        <v>1</v>
      </c>
      <c r="AS242" s="78"/>
      <c r="AT242" s="78">
        <v>87</v>
      </c>
      <c r="AU242" s="83" t="s">
        <v>2939</v>
      </c>
      <c r="AV242" s="78" t="b">
        <v>0</v>
      </c>
      <c r="AW242" s="78" t="s">
        <v>3020</v>
      </c>
      <c r="AX242" s="83" t="s">
        <v>3260</v>
      </c>
      <c r="AY242" s="78" t="s">
        <v>66</v>
      </c>
      <c r="AZ242" s="78" t="str">
        <f>REPLACE(INDEX(GroupVertices[Group],MATCH(Vertices[[#This Row],[Vertex]],GroupVertices[Vertex],0)),1,1,"")</f>
        <v>31</v>
      </c>
      <c r="BA242" s="48" t="s">
        <v>709</v>
      </c>
      <c r="BB242" s="48" t="s">
        <v>709</v>
      </c>
      <c r="BC242" s="48" t="s">
        <v>722</v>
      </c>
      <c r="BD242" s="48" t="s">
        <v>722</v>
      </c>
      <c r="BE242" s="48" t="s">
        <v>808</v>
      </c>
      <c r="BF242" s="48" t="s">
        <v>808</v>
      </c>
      <c r="BG242" s="116" t="s">
        <v>4310</v>
      </c>
      <c r="BH242" s="116" t="s">
        <v>4350</v>
      </c>
      <c r="BI242" s="116" t="s">
        <v>4436</v>
      </c>
      <c r="BJ242" s="116" t="s">
        <v>4465</v>
      </c>
      <c r="BK242" s="116">
        <v>0</v>
      </c>
      <c r="BL242" s="120">
        <v>0</v>
      </c>
      <c r="BM242" s="116">
        <v>2</v>
      </c>
      <c r="BN242" s="120">
        <v>4.545454545454546</v>
      </c>
      <c r="BO242" s="116">
        <v>0</v>
      </c>
      <c r="BP242" s="120">
        <v>0</v>
      </c>
      <c r="BQ242" s="116">
        <v>42</v>
      </c>
      <c r="BR242" s="120">
        <v>95.45454545454545</v>
      </c>
      <c r="BS242" s="116">
        <v>44</v>
      </c>
      <c r="BT242" s="2"/>
      <c r="BU242" s="3"/>
      <c r="BV242" s="3"/>
      <c r="BW242" s="3"/>
      <c r="BX242" s="3"/>
    </row>
    <row r="243" spans="1:76" ht="15">
      <c r="A243" s="64" t="s">
        <v>410</v>
      </c>
      <c r="B243" s="65"/>
      <c r="C243" s="65" t="s">
        <v>64</v>
      </c>
      <c r="D243" s="66">
        <v>168.68177719545426</v>
      </c>
      <c r="E243" s="68"/>
      <c r="F243" s="100" t="s">
        <v>1063</v>
      </c>
      <c r="G243" s="65"/>
      <c r="H243" s="69" t="s">
        <v>410</v>
      </c>
      <c r="I243" s="70"/>
      <c r="J243" s="70"/>
      <c r="K243" s="69" t="s">
        <v>3555</v>
      </c>
      <c r="L243" s="73">
        <v>1</v>
      </c>
      <c r="M243" s="74">
        <v>4690.77734375</v>
      </c>
      <c r="N243" s="74">
        <v>8819.7216796875</v>
      </c>
      <c r="O243" s="75"/>
      <c r="P243" s="76"/>
      <c r="Q243" s="76"/>
      <c r="R243" s="86"/>
      <c r="S243" s="48">
        <v>0</v>
      </c>
      <c r="T243" s="48">
        <v>1</v>
      </c>
      <c r="U243" s="49">
        <v>0</v>
      </c>
      <c r="V243" s="49">
        <v>0.034483</v>
      </c>
      <c r="W243" s="49">
        <v>0</v>
      </c>
      <c r="X243" s="49">
        <v>0.556521</v>
      </c>
      <c r="Y243" s="49">
        <v>0</v>
      </c>
      <c r="Z243" s="49">
        <v>0</v>
      </c>
      <c r="AA243" s="71">
        <v>243</v>
      </c>
      <c r="AB243" s="71"/>
      <c r="AC243" s="72"/>
      <c r="AD243" s="78" t="s">
        <v>2092</v>
      </c>
      <c r="AE243" s="78">
        <v>14391</v>
      </c>
      <c r="AF243" s="78">
        <v>24963</v>
      </c>
      <c r="AG243" s="78">
        <v>357943</v>
      </c>
      <c r="AH243" s="78">
        <v>176540</v>
      </c>
      <c r="AI243" s="78"/>
      <c r="AJ243" s="78" t="s">
        <v>2353</v>
      </c>
      <c r="AK243" s="78" t="s">
        <v>2543</v>
      </c>
      <c r="AL243" s="83" t="s">
        <v>2685</v>
      </c>
      <c r="AM243" s="78"/>
      <c r="AN243" s="80">
        <v>42352.064259259256</v>
      </c>
      <c r="AO243" s="83" t="s">
        <v>2893</v>
      </c>
      <c r="AP243" s="78" t="b">
        <v>1</v>
      </c>
      <c r="AQ243" s="78" t="b">
        <v>0</v>
      </c>
      <c r="AR243" s="78" t="b">
        <v>0</v>
      </c>
      <c r="AS243" s="78"/>
      <c r="AT243" s="78">
        <v>29</v>
      </c>
      <c r="AU243" s="78"/>
      <c r="AV243" s="78" t="b">
        <v>0</v>
      </c>
      <c r="AW243" s="78" t="s">
        <v>3020</v>
      </c>
      <c r="AX243" s="83" t="s">
        <v>3261</v>
      </c>
      <c r="AY243" s="78" t="s">
        <v>66</v>
      </c>
      <c r="AZ243" s="78" t="str">
        <f>REPLACE(INDEX(GroupVertices[Group],MATCH(Vertices[[#This Row],[Vertex]],GroupVertices[Vertex],0)),1,1,"")</f>
        <v>5</v>
      </c>
      <c r="BA243" s="48"/>
      <c r="BB243" s="48"/>
      <c r="BC243" s="48"/>
      <c r="BD243" s="48"/>
      <c r="BE243" s="48" t="s">
        <v>746</v>
      </c>
      <c r="BF243" s="48" t="s">
        <v>746</v>
      </c>
      <c r="BG243" s="116" t="s">
        <v>4306</v>
      </c>
      <c r="BH243" s="116" t="s">
        <v>4306</v>
      </c>
      <c r="BI243" s="116" t="s">
        <v>4433</v>
      </c>
      <c r="BJ243" s="116" t="s">
        <v>4433</v>
      </c>
      <c r="BK243" s="116">
        <v>0</v>
      </c>
      <c r="BL243" s="120">
        <v>0</v>
      </c>
      <c r="BM243" s="116">
        <v>0</v>
      </c>
      <c r="BN243" s="120">
        <v>0</v>
      </c>
      <c r="BO243" s="116">
        <v>0</v>
      </c>
      <c r="BP243" s="120">
        <v>0</v>
      </c>
      <c r="BQ243" s="116">
        <v>24</v>
      </c>
      <c r="BR243" s="120">
        <v>100</v>
      </c>
      <c r="BS243" s="116">
        <v>24</v>
      </c>
      <c r="BT243" s="2"/>
      <c r="BU243" s="3"/>
      <c r="BV243" s="3"/>
      <c r="BW243" s="3"/>
      <c r="BX243" s="3"/>
    </row>
    <row r="244" spans="1:76" ht="15">
      <c r="A244" s="64" t="s">
        <v>411</v>
      </c>
      <c r="B244" s="65"/>
      <c r="C244" s="65" t="s">
        <v>64</v>
      </c>
      <c r="D244" s="66">
        <v>162.0414884214756</v>
      </c>
      <c r="E244" s="68"/>
      <c r="F244" s="100" t="s">
        <v>1064</v>
      </c>
      <c r="G244" s="65"/>
      <c r="H244" s="69" t="s">
        <v>411</v>
      </c>
      <c r="I244" s="70"/>
      <c r="J244" s="70"/>
      <c r="K244" s="69" t="s">
        <v>3556</v>
      </c>
      <c r="L244" s="73">
        <v>1</v>
      </c>
      <c r="M244" s="74">
        <v>3663.97705078125</v>
      </c>
      <c r="N244" s="74">
        <v>4553.525390625</v>
      </c>
      <c r="O244" s="75"/>
      <c r="P244" s="76"/>
      <c r="Q244" s="76"/>
      <c r="R244" s="86"/>
      <c r="S244" s="48">
        <v>0</v>
      </c>
      <c r="T244" s="48">
        <v>2</v>
      </c>
      <c r="U244" s="49">
        <v>0</v>
      </c>
      <c r="V244" s="49">
        <v>0.020408</v>
      </c>
      <c r="W244" s="49">
        <v>0</v>
      </c>
      <c r="X244" s="49">
        <v>0.692399</v>
      </c>
      <c r="Y244" s="49">
        <v>0.5</v>
      </c>
      <c r="Z244" s="49">
        <v>0</v>
      </c>
      <c r="AA244" s="71">
        <v>244</v>
      </c>
      <c r="AB244" s="71"/>
      <c r="AC244" s="72"/>
      <c r="AD244" s="78" t="s">
        <v>2093</v>
      </c>
      <c r="AE244" s="78">
        <v>450</v>
      </c>
      <c r="AF244" s="78">
        <v>155</v>
      </c>
      <c r="AG244" s="78">
        <v>9725</v>
      </c>
      <c r="AH244" s="78">
        <v>21889</v>
      </c>
      <c r="AI244" s="78"/>
      <c r="AJ244" s="78" t="s">
        <v>2354</v>
      </c>
      <c r="AK244" s="78" t="s">
        <v>2405</v>
      </c>
      <c r="AL244" s="83" t="s">
        <v>2686</v>
      </c>
      <c r="AM244" s="78"/>
      <c r="AN244" s="80">
        <v>40743.255740740744</v>
      </c>
      <c r="AO244" s="83" t="s">
        <v>2894</v>
      </c>
      <c r="AP244" s="78" t="b">
        <v>0</v>
      </c>
      <c r="AQ244" s="78" t="b">
        <v>0</v>
      </c>
      <c r="AR244" s="78" t="b">
        <v>0</v>
      </c>
      <c r="AS244" s="78"/>
      <c r="AT244" s="78">
        <v>11</v>
      </c>
      <c r="AU244" s="83" t="s">
        <v>2947</v>
      </c>
      <c r="AV244" s="78" t="b">
        <v>0</v>
      </c>
      <c r="AW244" s="78" t="s">
        <v>3020</v>
      </c>
      <c r="AX244" s="83" t="s">
        <v>3262</v>
      </c>
      <c r="AY244" s="78" t="s">
        <v>66</v>
      </c>
      <c r="AZ244" s="78" t="str">
        <f>REPLACE(INDEX(GroupVertices[Group],MATCH(Vertices[[#This Row],[Vertex]],GroupVertices[Vertex],0)),1,1,"")</f>
        <v>4</v>
      </c>
      <c r="BA244" s="48"/>
      <c r="BB244" s="48"/>
      <c r="BC244" s="48"/>
      <c r="BD244" s="48"/>
      <c r="BE244" s="48" t="s">
        <v>746</v>
      </c>
      <c r="BF244" s="48" t="s">
        <v>746</v>
      </c>
      <c r="BG244" s="116" t="s">
        <v>4311</v>
      </c>
      <c r="BH244" s="116" t="s">
        <v>4351</v>
      </c>
      <c r="BI244" s="116" t="s">
        <v>4431</v>
      </c>
      <c r="BJ244" s="116" t="s">
        <v>4431</v>
      </c>
      <c r="BK244" s="116">
        <v>0</v>
      </c>
      <c r="BL244" s="120">
        <v>0</v>
      </c>
      <c r="BM244" s="116">
        <v>3</v>
      </c>
      <c r="BN244" s="120">
        <v>6.976744186046512</v>
      </c>
      <c r="BO244" s="116">
        <v>0</v>
      </c>
      <c r="BP244" s="120">
        <v>0</v>
      </c>
      <c r="BQ244" s="116">
        <v>40</v>
      </c>
      <c r="BR244" s="120">
        <v>93.02325581395348</v>
      </c>
      <c r="BS244" s="116">
        <v>43</v>
      </c>
      <c r="BT244" s="2"/>
      <c r="BU244" s="3"/>
      <c r="BV244" s="3"/>
      <c r="BW244" s="3"/>
      <c r="BX244" s="3"/>
    </row>
    <row r="245" spans="1:76" ht="15">
      <c r="A245" s="64" t="s">
        <v>412</v>
      </c>
      <c r="B245" s="65"/>
      <c r="C245" s="65" t="s">
        <v>64</v>
      </c>
      <c r="D245" s="66">
        <v>162.2117247831432</v>
      </c>
      <c r="E245" s="68"/>
      <c r="F245" s="100" t="s">
        <v>1065</v>
      </c>
      <c r="G245" s="65"/>
      <c r="H245" s="69" t="s">
        <v>412</v>
      </c>
      <c r="I245" s="70"/>
      <c r="J245" s="70"/>
      <c r="K245" s="69" t="s">
        <v>3557</v>
      </c>
      <c r="L245" s="73">
        <v>1.5871692846865364</v>
      </c>
      <c r="M245" s="74">
        <v>342.64178466796875</v>
      </c>
      <c r="N245" s="74">
        <v>5996.2158203125</v>
      </c>
      <c r="O245" s="75"/>
      <c r="P245" s="76"/>
      <c r="Q245" s="76"/>
      <c r="R245" s="86"/>
      <c r="S245" s="48">
        <v>0</v>
      </c>
      <c r="T245" s="48">
        <v>3</v>
      </c>
      <c r="U245" s="49">
        <v>0.057143</v>
      </c>
      <c r="V245" s="49">
        <v>0.014493</v>
      </c>
      <c r="W245" s="49">
        <v>0.022322</v>
      </c>
      <c r="X245" s="49">
        <v>0.572138</v>
      </c>
      <c r="Y245" s="49">
        <v>0.3333333333333333</v>
      </c>
      <c r="Z245" s="49">
        <v>0</v>
      </c>
      <c r="AA245" s="71">
        <v>245</v>
      </c>
      <c r="AB245" s="71"/>
      <c r="AC245" s="72"/>
      <c r="AD245" s="78" t="s">
        <v>2094</v>
      </c>
      <c r="AE245" s="78">
        <v>1221</v>
      </c>
      <c r="AF245" s="78">
        <v>791</v>
      </c>
      <c r="AG245" s="78">
        <v>95429</v>
      </c>
      <c r="AH245" s="78">
        <v>4140</v>
      </c>
      <c r="AI245" s="78"/>
      <c r="AJ245" s="78" t="s">
        <v>2355</v>
      </c>
      <c r="AK245" s="78"/>
      <c r="AL245" s="78"/>
      <c r="AM245" s="78"/>
      <c r="AN245" s="80">
        <v>39978.71810185185</v>
      </c>
      <c r="AO245" s="83" t="s">
        <v>2895</v>
      </c>
      <c r="AP245" s="78" t="b">
        <v>0</v>
      </c>
      <c r="AQ245" s="78" t="b">
        <v>0</v>
      </c>
      <c r="AR245" s="78" t="b">
        <v>0</v>
      </c>
      <c r="AS245" s="78"/>
      <c r="AT245" s="78">
        <v>9</v>
      </c>
      <c r="AU245" s="83" t="s">
        <v>2951</v>
      </c>
      <c r="AV245" s="78" t="b">
        <v>0</v>
      </c>
      <c r="AW245" s="78" t="s">
        <v>3020</v>
      </c>
      <c r="AX245" s="83" t="s">
        <v>3263</v>
      </c>
      <c r="AY245" s="78" t="s">
        <v>66</v>
      </c>
      <c r="AZ245" s="78" t="str">
        <f>REPLACE(INDEX(GroupVertices[Group],MATCH(Vertices[[#This Row],[Vertex]],GroupVertices[Vertex],0)),1,1,"")</f>
        <v>1</v>
      </c>
      <c r="BA245" s="48"/>
      <c r="BB245" s="48"/>
      <c r="BC245" s="48"/>
      <c r="BD245" s="48"/>
      <c r="BE245" s="48"/>
      <c r="BF245" s="48"/>
      <c r="BG245" s="116" t="s">
        <v>4305</v>
      </c>
      <c r="BH245" s="116" t="s">
        <v>4305</v>
      </c>
      <c r="BI245" s="116" t="s">
        <v>4432</v>
      </c>
      <c r="BJ245" s="116" t="s">
        <v>4432</v>
      </c>
      <c r="BK245" s="116">
        <v>0</v>
      </c>
      <c r="BL245" s="120">
        <v>0</v>
      </c>
      <c r="BM245" s="116">
        <v>0</v>
      </c>
      <c r="BN245" s="120">
        <v>0</v>
      </c>
      <c r="BO245" s="116">
        <v>0</v>
      </c>
      <c r="BP245" s="120">
        <v>0</v>
      </c>
      <c r="BQ245" s="116">
        <v>21</v>
      </c>
      <c r="BR245" s="120">
        <v>100</v>
      </c>
      <c r="BS245" s="116">
        <v>21</v>
      </c>
      <c r="BT245" s="2"/>
      <c r="BU245" s="3"/>
      <c r="BV245" s="3"/>
      <c r="BW245" s="3"/>
      <c r="BX245" s="3"/>
    </row>
    <row r="246" spans="1:76" ht="15">
      <c r="A246" s="64" t="s">
        <v>413</v>
      </c>
      <c r="B246" s="65"/>
      <c r="C246" s="65" t="s">
        <v>64</v>
      </c>
      <c r="D246" s="66">
        <v>162.18629639578722</v>
      </c>
      <c r="E246" s="68"/>
      <c r="F246" s="100" t="s">
        <v>1066</v>
      </c>
      <c r="G246" s="65"/>
      <c r="H246" s="69" t="s">
        <v>413</v>
      </c>
      <c r="I246" s="70"/>
      <c r="J246" s="70"/>
      <c r="K246" s="69" t="s">
        <v>3558</v>
      </c>
      <c r="L246" s="73">
        <v>1</v>
      </c>
      <c r="M246" s="74">
        <v>1581.6651611328125</v>
      </c>
      <c r="N246" s="74">
        <v>3801.965087890625</v>
      </c>
      <c r="O246" s="75"/>
      <c r="P246" s="76"/>
      <c r="Q246" s="76"/>
      <c r="R246" s="86"/>
      <c r="S246" s="48">
        <v>0</v>
      </c>
      <c r="T246" s="48">
        <v>1</v>
      </c>
      <c r="U246" s="49">
        <v>0</v>
      </c>
      <c r="V246" s="49">
        <v>0.009259</v>
      </c>
      <c r="W246" s="49">
        <v>0</v>
      </c>
      <c r="X246" s="49">
        <v>0.518732</v>
      </c>
      <c r="Y246" s="49">
        <v>0</v>
      </c>
      <c r="Z246" s="49">
        <v>0</v>
      </c>
      <c r="AA246" s="71">
        <v>246</v>
      </c>
      <c r="AB246" s="71"/>
      <c r="AC246" s="72"/>
      <c r="AD246" s="78" t="s">
        <v>2095</v>
      </c>
      <c r="AE246" s="78">
        <v>2333</v>
      </c>
      <c r="AF246" s="78">
        <v>696</v>
      </c>
      <c r="AG246" s="78">
        <v>10298</v>
      </c>
      <c r="AH246" s="78">
        <v>16341</v>
      </c>
      <c r="AI246" s="78"/>
      <c r="AJ246" s="78" t="s">
        <v>2356</v>
      </c>
      <c r="AK246" s="78"/>
      <c r="AL246" s="83" t="s">
        <v>2687</v>
      </c>
      <c r="AM246" s="78"/>
      <c r="AN246" s="80">
        <v>43258.20480324074</v>
      </c>
      <c r="AO246" s="83" t="s">
        <v>2896</v>
      </c>
      <c r="AP246" s="78" t="b">
        <v>1</v>
      </c>
      <c r="AQ246" s="78" t="b">
        <v>0</v>
      </c>
      <c r="AR246" s="78" t="b">
        <v>0</v>
      </c>
      <c r="AS246" s="78"/>
      <c r="AT246" s="78">
        <v>5</v>
      </c>
      <c r="AU246" s="78"/>
      <c r="AV246" s="78" t="b">
        <v>0</v>
      </c>
      <c r="AW246" s="78" t="s">
        <v>3020</v>
      </c>
      <c r="AX246" s="83" t="s">
        <v>3264</v>
      </c>
      <c r="AY246" s="78" t="s">
        <v>66</v>
      </c>
      <c r="AZ246" s="78" t="str">
        <f>REPLACE(INDEX(GroupVertices[Group],MATCH(Vertices[[#This Row],[Vertex]],GroupVertices[Vertex],0)),1,1,"")</f>
        <v>2</v>
      </c>
      <c r="BA246" s="48" t="s">
        <v>682</v>
      </c>
      <c r="BB246" s="48" t="s">
        <v>682</v>
      </c>
      <c r="BC246" s="48" t="s">
        <v>726</v>
      </c>
      <c r="BD246" s="48" t="s">
        <v>726</v>
      </c>
      <c r="BE246" s="48" t="s">
        <v>772</v>
      </c>
      <c r="BF246" s="48" t="s">
        <v>772</v>
      </c>
      <c r="BG246" s="116" t="s">
        <v>4271</v>
      </c>
      <c r="BH246" s="116" t="s">
        <v>4271</v>
      </c>
      <c r="BI246" s="116" t="s">
        <v>4400</v>
      </c>
      <c r="BJ246" s="116" t="s">
        <v>4400</v>
      </c>
      <c r="BK246" s="116">
        <v>3</v>
      </c>
      <c r="BL246" s="120">
        <v>16.666666666666668</v>
      </c>
      <c r="BM246" s="116">
        <v>0</v>
      </c>
      <c r="BN246" s="120">
        <v>0</v>
      </c>
      <c r="BO246" s="116">
        <v>0</v>
      </c>
      <c r="BP246" s="120">
        <v>0</v>
      </c>
      <c r="BQ246" s="116">
        <v>15</v>
      </c>
      <c r="BR246" s="120">
        <v>83.33333333333333</v>
      </c>
      <c r="BS246" s="116">
        <v>18</v>
      </c>
      <c r="BT246" s="2"/>
      <c r="BU246" s="3"/>
      <c r="BV246" s="3"/>
      <c r="BW246" s="3"/>
      <c r="BX246" s="3"/>
    </row>
    <row r="247" spans="1:76" ht="15">
      <c r="A247" s="64" t="s">
        <v>414</v>
      </c>
      <c r="B247" s="65"/>
      <c r="C247" s="65" t="s">
        <v>64</v>
      </c>
      <c r="D247" s="66">
        <v>162.03613507676909</v>
      </c>
      <c r="E247" s="68"/>
      <c r="F247" s="100" t="s">
        <v>1067</v>
      </c>
      <c r="G247" s="65"/>
      <c r="H247" s="69" t="s">
        <v>414</v>
      </c>
      <c r="I247" s="70"/>
      <c r="J247" s="70"/>
      <c r="K247" s="69" t="s">
        <v>3559</v>
      </c>
      <c r="L247" s="73">
        <v>1</v>
      </c>
      <c r="M247" s="74">
        <v>4863.09765625</v>
      </c>
      <c r="N247" s="74">
        <v>6092.72607421875</v>
      </c>
      <c r="O247" s="75"/>
      <c r="P247" s="76"/>
      <c r="Q247" s="76"/>
      <c r="R247" s="86"/>
      <c r="S247" s="48">
        <v>0</v>
      </c>
      <c r="T247" s="48">
        <v>1</v>
      </c>
      <c r="U247" s="49">
        <v>0</v>
      </c>
      <c r="V247" s="49">
        <v>0.034483</v>
      </c>
      <c r="W247" s="49">
        <v>0</v>
      </c>
      <c r="X247" s="49">
        <v>0.556521</v>
      </c>
      <c r="Y247" s="49">
        <v>0</v>
      </c>
      <c r="Z247" s="49">
        <v>0</v>
      </c>
      <c r="AA247" s="71">
        <v>247</v>
      </c>
      <c r="AB247" s="71"/>
      <c r="AC247" s="72"/>
      <c r="AD247" s="78" t="s">
        <v>2096</v>
      </c>
      <c r="AE247" s="78">
        <v>125</v>
      </c>
      <c r="AF247" s="78">
        <v>135</v>
      </c>
      <c r="AG247" s="78">
        <v>61931</v>
      </c>
      <c r="AH247" s="78">
        <v>3050</v>
      </c>
      <c r="AI247" s="78"/>
      <c r="AJ247" s="78" t="s">
        <v>2357</v>
      </c>
      <c r="AK247" s="78" t="s">
        <v>2544</v>
      </c>
      <c r="AL247" s="83" t="s">
        <v>2688</v>
      </c>
      <c r="AM247" s="78"/>
      <c r="AN247" s="80">
        <v>39848.74459490741</v>
      </c>
      <c r="AO247" s="78"/>
      <c r="AP247" s="78" t="b">
        <v>0</v>
      </c>
      <c r="AQ247" s="78" t="b">
        <v>0</v>
      </c>
      <c r="AR247" s="78" t="b">
        <v>0</v>
      </c>
      <c r="AS247" s="78"/>
      <c r="AT247" s="78">
        <v>13</v>
      </c>
      <c r="AU247" s="83" t="s">
        <v>2944</v>
      </c>
      <c r="AV247" s="78" t="b">
        <v>0</v>
      </c>
      <c r="AW247" s="78" t="s">
        <v>3020</v>
      </c>
      <c r="AX247" s="83" t="s">
        <v>3265</v>
      </c>
      <c r="AY247" s="78" t="s">
        <v>66</v>
      </c>
      <c r="AZ247" s="78" t="str">
        <f>REPLACE(INDEX(GroupVertices[Group],MATCH(Vertices[[#This Row],[Vertex]],GroupVertices[Vertex],0)),1,1,"")</f>
        <v>5</v>
      </c>
      <c r="BA247" s="48"/>
      <c r="BB247" s="48"/>
      <c r="BC247" s="48"/>
      <c r="BD247" s="48"/>
      <c r="BE247" s="48" t="s">
        <v>746</v>
      </c>
      <c r="BF247" s="48" t="s">
        <v>746</v>
      </c>
      <c r="BG247" s="116" t="s">
        <v>4306</v>
      </c>
      <c r="BH247" s="116" t="s">
        <v>4306</v>
      </c>
      <c r="BI247" s="116" t="s">
        <v>4433</v>
      </c>
      <c r="BJ247" s="116" t="s">
        <v>4433</v>
      </c>
      <c r="BK247" s="116">
        <v>0</v>
      </c>
      <c r="BL247" s="120">
        <v>0</v>
      </c>
      <c r="BM247" s="116">
        <v>0</v>
      </c>
      <c r="BN247" s="120">
        <v>0</v>
      </c>
      <c r="BO247" s="116">
        <v>0</v>
      </c>
      <c r="BP247" s="120">
        <v>0</v>
      </c>
      <c r="BQ247" s="116">
        <v>24</v>
      </c>
      <c r="BR247" s="120">
        <v>100</v>
      </c>
      <c r="BS247" s="116">
        <v>24</v>
      </c>
      <c r="BT247" s="2"/>
      <c r="BU247" s="3"/>
      <c r="BV247" s="3"/>
      <c r="BW247" s="3"/>
      <c r="BX247" s="3"/>
    </row>
    <row r="248" spans="1:76" ht="15">
      <c r="A248" s="64" t="s">
        <v>415</v>
      </c>
      <c r="B248" s="65"/>
      <c r="C248" s="65" t="s">
        <v>64</v>
      </c>
      <c r="D248" s="66">
        <v>162.04068541976963</v>
      </c>
      <c r="E248" s="68"/>
      <c r="F248" s="100" t="s">
        <v>894</v>
      </c>
      <c r="G248" s="65"/>
      <c r="H248" s="69" t="s">
        <v>415</v>
      </c>
      <c r="I248" s="70"/>
      <c r="J248" s="70"/>
      <c r="K248" s="69" t="s">
        <v>3560</v>
      </c>
      <c r="L248" s="73">
        <v>1.5871692846865364</v>
      </c>
      <c r="M248" s="74">
        <v>977.0314331054688</v>
      </c>
      <c r="N248" s="74">
        <v>5833.44921875</v>
      </c>
      <c r="O248" s="75"/>
      <c r="P248" s="76"/>
      <c r="Q248" s="76"/>
      <c r="R248" s="86"/>
      <c r="S248" s="48">
        <v>0</v>
      </c>
      <c r="T248" s="48">
        <v>3</v>
      </c>
      <c r="U248" s="49">
        <v>0.057143</v>
      </c>
      <c r="V248" s="49">
        <v>0.014493</v>
      </c>
      <c r="W248" s="49">
        <v>0.022322</v>
      </c>
      <c r="X248" s="49">
        <v>0.572138</v>
      </c>
      <c r="Y248" s="49">
        <v>0.3333333333333333</v>
      </c>
      <c r="Z248" s="49">
        <v>0</v>
      </c>
      <c r="AA248" s="71">
        <v>248</v>
      </c>
      <c r="AB248" s="71"/>
      <c r="AC248" s="72"/>
      <c r="AD248" s="78" t="s">
        <v>2097</v>
      </c>
      <c r="AE248" s="78">
        <v>143</v>
      </c>
      <c r="AF248" s="78">
        <v>152</v>
      </c>
      <c r="AG248" s="78">
        <v>44375</v>
      </c>
      <c r="AH248" s="78">
        <v>78476</v>
      </c>
      <c r="AI248" s="78"/>
      <c r="AJ248" s="78"/>
      <c r="AK248" s="78"/>
      <c r="AL248" s="78"/>
      <c r="AM248" s="78"/>
      <c r="AN248" s="80">
        <v>42035.2427662037</v>
      </c>
      <c r="AO248" s="78"/>
      <c r="AP248" s="78" t="b">
        <v>1</v>
      </c>
      <c r="AQ248" s="78" t="b">
        <v>1</v>
      </c>
      <c r="AR248" s="78" t="b">
        <v>0</v>
      </c>
      <c r="AS248" s="78"/>
      <c r="AT248" s="78">
        <v>0</v>
      </c>
      <c r="AU248" s="83" t="s">
        <v>2938</v>
      </c>
      <c r="AV248" s="78" t="b">
        <v>0</v>
      </c>
      <c r="AW248" s="78" t="s">
        <v>3020</v>
      </c>
      <c r="AX248" s="83" t="s">
        <v>3266</v>
      </c>
      <c r="AY248" s="78" t="s">
        <v>66</v>
      </c>
      <c r="AZ248" s="78" t="str">
        <f>REPLACE(INDEX(GroupVertices[Group],MATCH(Vertices[[#This Row],[Vertex]],GroupVertices[Vertex],0)),1,1,"")</f>
        <v>1</v>
      </c>
      <c r="BA248" s="48"/>
      <c r="BB248" s="48"/>
      <c r="BC248" s="48"/>
      <c r="BD248" s="48"/>
      <c r="BE248" s="48"/>
      <c r="BF248" s="48"/>
      <c r="BG248" s="116" t="s">
        <v>4305</v>
      </c>
      <c r="BH248" s="116" t="s">
        <v>4305</v>
      </c>
      <c r="BI248" s="116" t="s">
        <v>4432</v>
      </c>
      <c r="BJ248" s="116" t="s">
        <v>4432</v>
      </c>
      <c r="BK248" s="116">
        <v>0</v>
      </c>
      <c r="BL248" s="120">
        <v>0</v>
      </c>
      <c r="BM248" s="116">
        <v>0</v>
      </c>
      <c r="BN248" s="120">
        <v>0</v>
      </c>
      <c r="BO248" s="116">
        <v>0</v>
      </c>
      <c r="BP248" s="120">
        <v>0</v>
      </c>
      <c r="BQ248" s="116">
        <v>21</v>
      </c>
      <c r="BR248" s="120">
        <v>100</v>
      </c>
      <c r="BS248" s="116">
        <v>21</v>
      </c>
      <c r="BT248" s="2"/>
      <c r="BU248" s="3"/>
      <c r="BV248" s="3"/>
      <c r="BW248" s="3"/>
      <c r="BX248" s="3"/>
    </row>
    <row r="249" spans="1:76" ht="15">
      <c r="A249" s="64" t="s">
        <v>416</v>
      </c>
      <c r="B249" s="65"/>
      <c r="C249" s="65" t="s">
        <v>64</v>
      </c>
      <c r="D249" s="66">
        <v>162.00856535153045</v>
      </c>
      <c r="E249" s="68"/>
      <c r="F249" s="100" t="s">
        <v>3007</v>
      </c>
      <c r="G249" s="65"/>
      <c r="H249" s="69" t="s">
        <v>416</v>
      </c>
      <c r="I249" s="70"/>
      <c r="J249" s="70"/>
      <c r="K249" s="69" t="s">
        <v>3561</v>
      </c>
      <c r="L249" s="73">
        <v>1</v>
      </c>
      <c r="M249" s="74">
        <v>3090.6591796875</v>
      </c>
      <c r="N249" s="74">
        <v>7958.02783203125</v>
      </c>
      <c r="O249" s="75"/>
      <c r="P249" s="76"/>
      <c r="Q249" s="76"/>
      <c r="R249" s="86"/>
      <c r="S249" s="48">
        <v>1</v>
      </c>
      <c r="T249" s="48">
        <v>1</v>
      </c>
      <c r="U249" s="49">
        <v>0</v>
      </c>
      <c r="V249" s="49">
        <v>0</v>
      </c>
      <c r="W249" s="49">
        <v>0</v>
      </c>
      <c r="X249" s="49">
        <v>0.999998</v>
      </c>
      <c r="Y249" s="49">
        <v>0</v>
      </c>
      <c r="Z249" s="49" t="s">
        <v>3703</v>
      </c>
      <c r="AA249" s="71">
        <v>249</v>
      </c>
      <c r="AB249" s="71"/>
      <c r="AC249" s="72"/>
      <c r="AD249" s="78" t="s">
        <v>2098</v>
      </c>
      <c r="AE249" s="78">
        <v>12</v>
      </c>
      <c r="AF249" s="78">
        <v>32</v>
      </c>
      <c r="AG249" s="78">
        <v>9200</v>
      </c>
      <c r="AH249" s="78">
        <v>0</v>
      </c>
      <c r="AI249" s="78"/>
      <c r="AJ249" s="78" t="s">
        <v>2358</v>
      </c>
      <c r="AK249" s="78" t="s">
        <v>2545</v>
      </c>
      <c r="AL249" s="83" t="s">
        <v>2689</v>
      </c>
      <c r="AM249" s="78"/>
      <c r="AN249" s="80">
        <v>43468.920219907406</v>
      </c>
      <c r="AO249" s="83" t="s">
        <v>2897</v>
      </c>
      <c r="AP249" s="78" t="b">
        <v>1</v>
      </c>
      <c r="AQ249" s="78" t="b">
        <v>0</v>
      </c>
      <c r="AR249" s="78" t="b">
        <v>0</v>
      </c>
      <c r="AS249" s="78"/>
      <c r="AT249" s="78">
        <v>0</v>
      </c>
      <c r="AU249" s="78"/>
      <c r="AV249" s="78" t="b">
        <v>0</v>
      </c>
      <c r="AW249" s="78" t="s">
        <v>3020</v>
      </c>
      <c r="AX249" s="83" t="s">
        <v>3267</v>
      </c>
      <c r="AY249" s="78" t="s">
        <v>66</v>
      </c>
      <c r="AZ249" s="78" t="str">
        <f>REPLACE(INDEX(GroupVertices[Group],MATCH(Vertices[[#This Row],[Vertex]],GroupVertices[Vertex],0)),1,1,"")</f>
        <v>3</v>
      </c>
      <c r="BA249" s="48"/>
      <c r="BB249" s="48"/>
      <c r="BC249" s="48"/>
      <c r="BD249" s="48"/>
      <c r="BE249" s="48" t="s">
        <v>809</v>
      </c>
      <c r="BF249" s="48" t="s">
        <v>809</v>
      </c>
      <c r="BG249" s="116" t="s">
        <v>4312</v>
      </c>
      <c r="BH249" s="116" t="s">
        <v>4312</v>
      </c>
      <c r="BI249" s="116" t="s">
        <v>4437</v>
      </c>
      <c r="BJ249" s="116" t="s">
        <v>4437</v>
      </c>
      <c r="BK249" s="116">
        <v>0</v>
      </c>
      <c r="BL249" s="120">
        <v>0</v>
      </c>
      <c r="BM249" s="116">
        <v>0</v>
      </c>
      <c r="BN249" s="120">
        <v>0</v>
      </c>
      <c r="BO249" s="116">
        <v>0</v>
      </c>
      <c r="BP249" s="120">
        <v>0</v>
      </c>
      <c r="BQ249" s="116">
        <v>32</v>
      </c>
      <c r="BR249" s="120">
        <v>100</v>
      </c>
      <c r="BS249" s="116">
        <v>32</v>
      </c>
      <c r="BT249" s="2"/>
      <c r="BU249" s="3"/>
      <c r="BV249" s="3"/>
      <c r="BW249" s="3"/>
      <c r="BX249" s="3"/>
    </row>
    <row r="250" spans="1:76" ht="15">
      <c r="A250" s="64" t="s">
        <v>418</v>
      </c>
      <c r="B250" s="65"/>
      <c r="C250" s="65" t="s">
        <v>64</v>
      </c>
      <c r="D250" s="66">
        <v>162.02087804435547</v>
      </c>
      <c r="E250" s="68"/>
      <c r="F250" s="100" t="s">
        <v>1068</v>
      </c>
      <c r="G250" s="65"/>
      <c r="H250" s="69" t="s">
        <v>418</v>
      </c>
      <c r="I250" s="70"/>
      <c r="J250" s="70"/>
      <c r="K250" s="69" t="s">
        <v>3562</v>
      </c>
      <c r="L250" s="73">
        <v>1</v>
      </c>
      <c r="M250" s="74">
        <v>4066.8583984375</v>
      </c>
      <c r="N250" s="74">
        <v>4354.947265625</v>
      </c>
      <c r="O250" s="75"/>
      <c r="P250" s="76"/>
      <c r="Q250" s="76"/>
      <c r="R250" s="86"/>
      <c r="S250" s="48">
        <v>0</v>
      </c>
      <c r="T250" s="48">
        <v>2</v>
      </c>
      <c r="U250" s="49">
        <v>0</v>
      </c>
      <c r="V250" s="49">
        <v>0.020408</v>
      </c>
      <c r="W250" s="49">
        <v>0</v>
      </c>
      <c r="X250" s="49">
        <v>0.692399</v>
      </c>
      <c r="Y250" s="49">
        <v>0.5</v>
      </c>
      <c r="Z250" s="49">
        <v>0</v>
      </c>
      <c r="AA250" s="71">
        <v>250</v>
      </c>
      <c r="AB250" s="71"/>
      <c r="AC250" s="72"/>
      <c r="AD250" s="78" t="s">
        <v>2099</v>
      </c>
      <c r="AE250" s="78">
        <v>20</v>
      </c>
      <c r="AF250" s="78">
        <v>78</v>
      </c>
      <c r="AG250" s="78">
        <v>2164</v>
      </c>
      <c r="AH250" s="78">
        <v>1010</v>
      </c>
      <c r="AI250" s="78"/>
      <c r="AJ250" s="78" t="s">
        <v>2359</v>
      </c>
      <c r="AK250" s="78" t="s">
        <v>2546</v>
      </c>
      <c r="AL250" s="78"/>
      <c r="AM250" s="78"/>
      <c r="AN250" s="80">
        <v>40045.69703703704</v>
      </c>
      <c r="AO250" s="78"/>
      <c r="AP250" s="78" t="b">
        <v>1</v>
      </c>
      <c r="AQ250" s="78" t="b">
        <v>0</v>
      </c>
      <c r="AR250" s="78" t="b">
        <v>1</v>
      </c>
      <c r="AS250" s="78"/>
      <c r="AT250" s="78">
        <v>3</v>
      </c>
      <c r="AU250" s="83" t="s">
        <v>2938</v>
      </c>
      <c r="AV250" s="78" t="b">
        <v>0</v>
      </c>
      <c r="AW250" s="78" t="s">
        <v>3020</v>
      </c>
      <c r="AX250" s="83" t="s">
        <v>3268</v>
      </c>
      <c r="AY250" s="78" t="s">
        <v>66</v>
      </c>
      <c r="AZ250" s="78" t="str">
        <f>REPLACE(INDEX(GroupVertices[Group],MATCH(Vertices[[#This Row],[Vertex]],GroupVertices[Vertex],0)),1,1,"")</f>
        <v>4</v>
      </c>
      <c r="BA250" s="48"/>
      <c r="BB250" s="48"/>
      <c r="BC250" s="48"/>
      <c r="BD250" s="48"/>
      <c r="BE250" s="48" t="s">
        <v>810</v>
      </c>
      <c r="BF250" s="48" t="s">
        <v>4211</v>
      </c>
      <c r="BG250" s="116" t="s">
        <v>4313</v>
      </c>
      <c r="BH250" s="116" t="s">
        <v>4352</v>
      </c>
      <c r="BI250" s="116" t="s">
        <v>4438</v>
      </c>
      <c r="BJ250" s="116" t="s">
        <v>4466</v>
      </c>
      <c r="BK250" s="116">
        <v>0</v>
      </c>
      <c r="BL250" s="120">
        <v>0</v>
      </c>
      <c r="BM250" s="116">
        <v>2</v>
      </c>
      <c r="BN250" s="120">
        <v>5</v>
      </c>
      <c r="BO250" s="116">
        <v>0</v>
      </c>
      <c r="BP250" s="120">
        <v>0</v>
      </c>
      <c r="BQ250" s="116">
        <v>38</v>
      </c>
      <c r="BR250" s="120">
        <v>95</v>
      </c>
      <c r="BS250" s="116">
        <v>40</v>
      </c>
      <c r="BT250" s="2"/>
      <c r="BU250" s="3"/>
      <c r="BV250" s="3"/>
      <c r="BW250" s="3"/>
      <c r="BX250" s="3"/>
    </row>
    <row r="251" spans="1:76" ht="15">
      <c r="A251" s="64" t="s">
        <v>419</v>
      </c>
      <c r="B251" s="65"/>
      <c r="C251" s="65" t="s">
        <v>64</v>
      </c>
      <c r="D251" s="66">
        <v>162.66301174190363</v>
      </c>
      <c r="E251" s="68"/>
      <c r="F251" s="100" t="s">
        <v>1070</v>
      </c>
      <c r="G251" s="65"/>
      <c r="H251" s="69" t="s">
        <v>419</v>
      </c>
      <c r="I251" s="70"/>
      <c r="J251" s="70"/>
      <c r="K251" s="69" t="s">
        <v>3563</v>
      </c>
      <c r="L251" s="73">
        <v>1</v>
      </c>
      <c r="M251" s="74">
        <v>8303.2626953125</v>
      </c>
      <c r="N251" s="74">
        <v>567.5902709960938</v>
      </c>
      <c r="O251" s="75"/>
      <c r="P251" s="76"/>
      <c r="Q251" s="76"/>
      <c r="R251" s="86"/>
      <c r="S251" s="48">
        <v>1</v>
      </c>
      <c r="T251" s="48">
        <v>2</v>
      </c>
      <c r="U251" s="49">
        <v>0</v>
      </c>
      <c r="V251" s="49">
        <v>1</v>
      </c>
      <c r="W251" s="49">
        <v>0</v>
      </c>
      <c r="X251" s="49">
        <v>1.298243</v>
      </c>
      <c r="Y251" s="49">
        <v>0</v>
      </c>
      <c r="Z251" s="49">
        <v>0</v>
      </c>
      <c r="AA251" s="71">
        <v>251</v>
      </c>
      <c r="AB251" s="71"/>
      <c r="AC251" s="72"/>
      <c r="AD251" s="78" t="s">
        <v>2100</v>
      </c>
      <c r="AE251" s="78">
        <v>345</v>
      </c>
      <c r="AF251" s="78">
        <v>2477</v>
      </c>
      <c r="AG251" s="78">
        <v>2422</v>
      </c>
      <c r="AH251" s="78">
        <v>698</v>
      </c>
      <c r="AI251" s="78"/>
      <c r="AJ251" s="78" t="s">
        <v>2360</v>
      </c>
      <c r="AK251" s="78" t="s">
        <v>2547</v>
      </c>
      <c r="AL251" s="83" t="s">
        <v>2690</v>
      </c>
      <c r="AM251" s="78"/>
      <c r="AN251" s="80">
        <v>40865.81465277778</v>
      </c>
      <c r="AO251" s="83" t="s">
        <v>2898</v>
      </c>
      <c r="AP251" s="78" t="b">
        <v>0</v>
      </c>
      <c r="AQ251" s="78" t="b">
        <v>0</v>
      </c>
      <c r="AR251" s="78" t="b">
        <v>1</v>
      </c>
      <c r="AS251" s="78"/>
      <c r="AT251" s="78">
        <v>24</v>
      </c>
      <c r="AU251" s="83" t="s">
        <v>2938</v>
      </c>
      <c r="AV251" s="78" t="b">
        <v>1</v>
      </c>
      <c r="AW251" s="78" t="s">
        <v>3020</v>
      </c>
      <c r="AX251" s="83" t="s">
        <v>3269</v>
      </c>
      <c r="AY251" s="78" t="s">
        <v>66</v>
      </c>
      <c r="AZ251" s="78" t="str">
        <f>REPLACE(INDEX(GroupVertices[Group],MATCH(Vertices[[#This Row],[Vertex]],GroupVertices[Vertex],0)),1,1,"")</f>
        <v>30</v>
      </c>
      <c r="BA251" s="48"/>
      <c r="BB251" s="48"/>
      <c r="BC251" s="48"/>
      <c r="BD251" s="48"/>
      <c r="BE251" s="48" t="s">
        <v>4202</v>
      </c>
      <c r="BF251" s="48" t="s">
        <v>4218</v>
      </c>
      <c r="BG251" s="116" t="s">
        <v>4314</v>
      </c>
      <c r="BH251" s="116" t="s">
        <v>4353</v>
      </c>
      <c r="BI251" s="116" t="s">
        <v>4439</v>
      </c>
      <c r="BJ251" s="116" t="s">
        <v>4467</v>
      </c>
      <c r="BK251" s="116">
        <v>4</v>
      </c>
      <c r="BL251" s="120">
        <v>1.4760147601476015</v>
      </c>
      <c r="BM251" s="116">
        <v>9</v>
      </c>
      <c r="BN251" s="120">
        <v>3.321033210332103</v>
      </c>
      <c r="BO251" s="116">
        <v>1</v>
      </c>
      <c r="BP251" s="120">
        <v>0.36900369003690037</v>
      </c>
      <c r="BQ251" s="116">
        <v>258</v>
      </c>
      <c r="BR251" s="120">
        <v>95.20295202952029</v>
      </c>
      <c r="BS251" s="116">
        <v>271</v>
      </c>
      <c r="BT251" s="2"/>
      <c r="BU251" s="3"/>
      <c r="BV251" s="3"/>
      <c r="BW251" s="3"/>
      <c r="BX251" s="3"/>
    </row>
    <row r="252" spans="1:76" ht="15">
      <c r="A252" s="64" t="s">
        <v>496</v>
      </c>
      <c r="B252" s="65"/>
      <c r="C252" s="65" t="s">
        <v>64</v>
      </c>
      <c r="D252" s="66">
        <v>318.07408824650173</v>
      </c>
      <c r="E252" s="68"/>
      <c r="F252" s="100" t="s">
        <v>3008</v>
      </c>
      <c r="G252" s="65"/>
      <c r="H252" s="69" t="s">
        <v>496</v>
      </c>
      <c r="I252" s="70"/>
      <c r="J252" s="70"/>
      <c r="K252" s="69" t="s">
        <v>3564</v>
      </c>
      <c r="L252" s="73">
        <v>1</v>
      </c>
      <c r="M252" s="74">
        <v>8303.2626953125</v>
      </c>
      <c r="N252" s="74">
        <v>996.9591064453125</v>
      </c>
      <c r="O252" s="75"/>
      <c r="P252" s="76"/>
      <c r="Q252" s="76"/>
      <c r="R252" s="86"/>
      <c r="S252" s="48">
        <v>1</v>
      </c>
      <c r="T252" s="48">
        <v>0</v>
      </c>
      <c r="U252" s="49">
        <v>0</v>
      </c>
      <c r="V252" s="49">
        <v>1</v>
      </c>
      <c r="W252" s="49">
        <v>0</v>
      </c>
      <c r="X252" s="49">
        <v>0.701753</v>
      </c>
      <c r="Y252" s="49">
        <v>0</v>
      </c>
      <c r="Z252" s="49">
        <v>0</v>
      </c>
      <c r="AA252" s="71">
        <v>252</v>
      </c>
      <c r="AB252" s="71"/>
      <c r="AC252" s="72"/>
      <c r="AD252" s="78" t="s">
        <v>2101</v>
      </c>
      <c r="AE252" s="78">
        <v>721</v>
      </c>
      <c r="AF252" s="78">
        <v>583090</v>
      </c>
      <c r="AG252" s="78">
        <v>70561</v>
      </c>
      <c r="AH252" s="78">
        <v>12319</v>
      </c>
      <c r="AI252" s="78"/>
      <c r="AJ252" s="78" t="s">
        <v>2361</v>
      </c>
      <c r="AK252" s="78" t="s">
        <v>2470</v>
      </c>
      <c r="AL252" s="83" t="s">
        <v>2691</v>
      </c>
      <c r="AM252" s="78"/>
      <c r="AN252" s="80">
        <v>41719.777546296296</v>
      </c>
      <c r="AO252" s="83" t="s">
        <v>2899</v>
      </c>
      <c r="AP252" s="78" t="b">
        <v>0</v>
      </c>
      <c r="AQ252" s="78" t="b">
        <v>0</v>
      </c>
      <c r="AR252" s="78" t="b">
        <v>1</v>
      </c>
      <c r="AS252" s="78"/>
      <c r="AT252" s="78">
        <v>724</v>
      </c>
      <c r="AU252" s="83" t="s">
        <v>2938</v>
      </c>
      <c r="AV252" s="78" t="b">
        <v>1</v>
      </c>
      <c r="AW252" s="78" t="s">
        <v>3020</v>
      </c>
      <c r="AX252" s="83" t="s">
        <v>3270</v>
      </c>
      <c r="AY252" s="78" t="s">
        <v>65</v>
      </c>
      <c r="AZ252" s="78" t="str">
        <f>REPLACE(INDEX(GroupVertices[Group],MATCH(Vertices[[#This Row],[Vertex]],GroupVertices[Vertex],0)),1,1,"")</f>
        <v>30</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420</v>
      </c>
      <c r="B253" s="65"/>
      <c r="C253" s="65" t="s">
        <v>64</v>
      </c>
      <c r="D253" s="66">
        <v>162.1597973394899</v>
      </c>
      <c r="E253" s="68"/>
      <c r="F253" s="100" t="s">
        <v>1071</v>
      </c>
      <c r="G253" s="65"/>
      <c r="H253" s="69" t="s">
        <v>420</v>
      </c>
      <c r="I253" s="70"/>
      <c r="J253" s="70"/>
      <c r="K253" s="69" t="s">
        <v>3565</v>
      </c>
      <c r="L253" s="73">
        <v>179.10756766084273</v>
      </c>
      <c r="M253" s="74">
        <v>8013.99365234375</v>
      </c>
      <c r="N253" s="74">
        <v>8902.7314453125</v>
      </c>
      <c r="O253" s="75"/>
      <c r="P253" s="76"/>
      <c r="Q253" s="76"/>
      <c r="R253" s="86"/>
      <c r="S253" s="48">
        <v>5</v>
      </c>
      <c r="T253" s="48">
        <v>4</v>
      </c>
      <c r="U253" s="49">
        <v>17.333333</v>
      </c>
      <c r="V253" s="49">
        <v>0.1</v>
      </c>
      <c r="W253" s="49">
        <v>0</v>
      </c>
      <c r="X253" s="49">
        <v>1.627116</v>
      </c>
      <c r="Y253" s="49">
        <v>0.26666666666666666</v>
      </c>
      <c r="Z253" s="49">
        <v>0.5</v>
      </c>
      <c r="AA253" s="71">
        <v>253</v>
      </c>
      <c r="AB253" s="71"/>
      <c r="AC253" s="72"/>
      <c r="AD253" s="78" t="s">
        <v>2102</v>
      </c>
      <c r="AE253" s="78">
        <v>405</v>
      </c>
      <c r="AF253" s="78">
        <v>597</v>
      </c>
      <c r="AG253" s="78">
        <v>4266</v>
      </c>
      <c r="AH253" s="78">
        <v>2914</v>
      </c>
      <c r="AI253" s="78"/>
      <c r="AJ253" s="78" t="s">
        <v>2362</v>
      </c>
      <c r="AK253" s="78" t="s">
        <v>2548</v>
      </c>
      <c r="AL253" s="83" t="s">
        <v>2692</v>
      </c>
      <c r="AM253" s="78"/>
      <c r="AN253" s="80">
        <v>40196.314675925925</v>
      </c>
      <c r="AO253" s="83" t="s">
        <v>2900</v>
      </c>
      <c r="AP253" s="78" t="b">
        <v>1</v>
      </c>
      <c r="AQ253" s="78" t="b">
        <v>0</v>
      </c>
      <c r="AR253" s="78" t="b">
        <v>1</v>
      </c>
      <c r="AS253" s="78"/>
      <c r="AT253" s="78">
        <v>52</v>
      </c>
      <c r="AU253" s="83" t="s">
        <v>2938</v>
      </c>
      <c r="AV253" s="78" t="b">
        <v>0</v>
      </c>
      <c r="AW253" s="78" t="s">
        <v>3020</v>
      </c>
      <c r="AX253" s="83" t="s">
        <v>3271</v>
      </c>
      <c r="AY253" s="78" t="s">
        <v>66</v>
      </c>
      <c r="AZ253" s="78" t="str">
        <f>REPLACE(INDEX(GroupVertices[Group],MATCH(Vertices[[#This Row],[Vertex]],GroupVertices[Vertex],0)),1,1,"")</f>
        <v>9</v>
      </c>
      <c r="BA253" s="48" t="s">
        <v>713</v>
      </c>
      <c r="BB253" s="48" t="s">
        <v>713</v>
      </c>
      <c r="BC253" s="48" t="s">
        <v>719</v>
      </c>
      <c r="BD253" s="48" t="s">
        <v>719</v>
      </c>
      <c r="BE253" s="48" t="s">
        <v>816</v>
      </c>
      <c r="BF253" s="48" t="s">
        <v>816</v>
      </c>
      <c r="BG253" s="116" t="s">
        <v>4315</v>
      </c>
      <c r="BH253" s="116" t="s">
        <v>4315</v>
      </c>
      <c r="BI253" s="116" t="s">
        <v>4063</v>
      </c>
      <c r="BJ253" s="116" t="s">
        <v>4063</v>
      </c>
      <c r="BK253" s="116">
        <v>2</v>
      </c>
      <c r="BL253" s="120">
        <v>4.444444444444445</v>
      </c>
      <c r="BM253" s="116">
        <v>0</v>
      </c>
      <c r="BN253" s="120">
        <v>0</v>
      </c>
      <c r="BO253" s="116">
        <v>0</v>
      </c>
      <c r="BP253" s="120">
        <v>0</v>
      </c>
      <c r="BQ253" s="116">
        <v>43</v>
      </c>
      <c r="BR253" s="120">
        <v>95.55555555555556</v>
      </c>
      <c r="BS253" s="116">
        <v>45</v>
      </c>
      <c r="BT253" s="2"/>
      <c r="BU253" s="3"/>
      <c r="BV253" s="3"/>
      <c r="BW253" s="3"/>
      <c r="BX253" s="3"/>
    </row>
    <row r="254" spans="1:76" ht="15">
      <c r="A254" s="64" t="s">
        <v>497</v>
      </c>
      <c r="B254" s="65"/>
      <c r="C254" s="65" t="s">
        <v>64</v>
      </c>
      <c r="D254" s="66">
        <v>162.94459767346706</v>
      </c>
      <c r="E254" s="68"/>
      <c r="F254" s="100" t="s">
        <v>3009</v>
      </c>
      <c r="G254" s="65"/>
      <c r="H254" s="69" t="s">
        <v>497</v>
      </c>
      <c r="I254" s="70"/>
      <c r="J254" s="70"/>
      <c r="K254" s="69" t="s">
        <v>3566</v>
      </c>
      <c r="L254" s="73">
        <v>1</v>
      </c>
      <c r="M254" s="74">
        <v>7945.083984375</v>
      </c>
      <c r="N254" s="74">
        <v>9646.09375</v>
      </c>
      <c r="O254" s="75"/>
      <c r="P254" s="76"/>
      <c r="Q254" s="76"/>
      <c r="R254" s="86"/>
      <c r="S254" s="48">
        <v>1</v>
      </c>
      <c r="T254" s="48">
        <v>0</v>
      </c>
      <c r="U254" s="49">
        <v>0</v>
      </c>
      <c r="V254" s="49">
        <v>0.058824</v>
      </c>
      <c r="W254" s="49">
        <v>0</v>
      </c>
      <c r="X254" s="49">
        <v>0.380508</v>
      </c>
      <c r="Y254" s="49">
        <v>0</v>
      </c>
      <c r="Z254" s="49">
        <v>0</v>
      </c>
      <c r="AA254" s="71">
        <v>254</v>
      </c>
      <c r="AB254" s="71"/>
      <c r="AC254" s="72"/>
      <c r="AD254" s="78" t="s">
        <v>2103</v>
      </c>
      <c r="AE254" s="78">
        <v>1061</v>
      </c>
      <c r="AF254" s="78">
        <v>3529</v>
      </c>
      <c r="AG254" s="78">
        <v>4755</v>
      </c>
      <c r="AH254" s="78">
        <v>448</v>
      </c>
      <c r="AI254" s="78"/>
      <c r="AJ254" s="78" t="s">
        <v>2363</v>
      </c>
      <c r="AK254" s="78" t="s">
        <v>2549</v>
      </c>
      <c r="AL254" s="83" t="s">
        <v>2693</v>
      </c>
      <c r="AM254" s="78"/>
      <c r="AN254" s="80">
        <v>40185.39619212963</v>
      </c>
      <c r="AO254" s="83" t="s">
        <v>2901</v>
      </c>
      <c r="AP254" s="78" t="b">
        <v>0</v>
      </c>
      <c r="AQ254" s="78" t="b">
        <v>0</v>
      </c>
      <c r="AR254" s="78" t="b">
        <v>1</v>
      </c>
      <c r="AS254" s="78"/>
      <c r="AT254" s="78">
        <v>104</v>
      </c>
      <c r="AU254" s="83" t="s">
        <v>2938</v>
      </c>
      <c r="AV254" s="78" t="b">
        <v>0</v>
      </c>
      <c r="AW254" s="78" t="s">
        <v>3020</v>
      </c>
      <c r="AX254" s="83" t="s">
        <v>3272</v>
      </c>
      <c r="AY254" s="78" t="s">
        <v>65</v>
      </c>
      <c r="AZ254" s="78" t="str">
        <f>REPLACE(INDEX(GroupVertices[Group],MATCH(Vertices[[#This Row],[Vertex]],GroupVertices[Vertex],0)),1,1,"")</f>
        <v>9</v>
      </c>
      <c r="BA254" s="48"/>
      <c r="BB254" s="48"/>
      <c r="BC254" s="48"/>
      <c r="BD254" s="48"/>
      <c r="BE254" s="48"/>
      <c r="BF254" s="48"/>
      <c r="BG254" s="48"/>
      <c r="BH254" s="48"/>
      <c r="BI254" s="48"/>
      <c r="BJ254" s="48"/>
      <c r="BK254" s="48"/>
      <c r="BL254" s="49"/>
      <c r="BM254" s="48"/>
      <c r="BN254" s="49"/>
      <c r="BO254" s="48"/>
      <c r="BP254" s="49"/>
      <c r="BQ254" s="48"/>
      <c r="BR254" s="49"/>
      <c r="BS254" s="48"/>
      <c r="BT254" s="2"/>
      <c r="BU254" s="3"/>
      <c r="BV254" s="3"/>
      <c r="BW254" s="3"/>
      <c r="BX254" s="3"/>
    </row>
    <row r="255" spans="1:76" ht="15">
      <c r="A255" s="64" t="s">
        <v>421</v>
      </c>
      <c r="B255" s="65"/>
      <c r="C255" s="65" t="s">
        <v>64</v>
      </c>
      <c r="D255" s="66">
        <v>162.02301938223806</v>
      </c>
      <c r="E255" s="68"/>
      <c r="F255" s="100" t="s">
        <v>1072</v>
      </c>
      <c r="G255" s="65"/>
      <c r="H255" s="69" t="s">
        <v>421</v>
      </c>
      <c r="I255" s="70"/>
      <c r="J255" s="70"/>
      <c r="K255" s="69" t="s">
        <v>3567</v>
      </c>
      <c r="L255" s="73">
        <v>1</v>
      </c>
      <c r="M255" s="74">
        <v>8628.1171875</v>
      </c>
      <c r="N255" s="74">
        <v>9101.169921875</v>
      </c>
      <c r="O255" s="75"/>
      <c r="P255" s="76"/>
      <c r="Q255" s="76"/>
      <c r="R255" s="86"/>
      <c r="S255" s="48">
        <v>2</v>
      </c>
      <c r="T255" s="48">
        <v>1</v>
      </c>
      <c r="U255" s="49">
        <v>0</v>
      </c>
      <c r="V255" s="49">
        <v>0.058824</v>
      </c>
      <c r="W255" s="49">
        <v>0</v>
      </c>
      <c r="X255" s="49">
        <v>0.65173</v>
      </c>
      <c r="Y255" s="49">
        <v>0</v>
      </c>
      <c r="Z255" s="49">
        <v>0</v>
      </c>
      <c r="AA255" s="71">
        <v>255</v>
      </c>
      <c r="AB255" s="71"/>
      <c r="AC255" s="72"/>
      <c r="AD255" s="78" t="s">
        <v>2104</v>
      </c>
      <c r="AE255" s="78">
        <v>102</v>
      </c>
      <c r="AF255" s="78">
        <v>86</v>
      </c>
      <c r="AG255" s="78">
        <v>199</v>
      </c>
      <c r="AH255" s="78">
        <v>197</v>
      </c>
      <c r="AI255" s="78"/>
      <c r="AJ255" s="78" t="s">
        <v>2364</v>
      </c>
      <c r="AK255" s="78" t="s">
        <v>2550</v>
      </c>
      <c r="AL255" s="78"/>
      <c r="AM255" s="78"/>
      <c r="AN255" s="80">
        <v>43283.96717592593</v>
      </c>
      <c r="AO255" s="78"/>
      <c r="AP255" s="78" t="b">
        <v>1</v>
      </c>
      <c r="AQ255" s="78" t="b">
        <v>0</v>
      </c>
      <c r="AR255" s="78" t="b">
        <v>0</v>
      </c>
      <c r="AS255" s="78"/>
      <c r="AT255" s="78">
        <v>2</v>
      </c>
      <c r="AU255" s="78"/>
      <c r="AV255" s="78" t="b">
        <v>0</v>
      </c>
      <c r="AW255" s="78" t="s">
        <v>3020</v>
      </c>
      <c r="AX255" s="83" t="s">
        <v>3273</v>
      </c>
      <c r="AY255" s="78" t="s">
        <v>66</v>
      </c>
      <c r="AZ255" s="78" t="str">
        <f>REPLACE(INDEX(GroupVertices[Group],MATCH(Vertices[[#This Row],[Vertex]],GroupVertices[Vertex],0)),1,1,"")</f>
        <v>9</v>
      </c>
      <c r="BA255" s="48" t="s">
        <v>714</v>
      </c>
      <c r="BB255" s="48" t="s">
        <v>714</v>
      </c>
      <c r="BC255" s="48" t="s">
        <v>728</v>
      </c>
      <c r="BD255" s="48" t="s">
        <v>728</v>
      </c>
      <c r="BE255" s="48" t="s">
        <v>817</v>
      </c>
      <c r="BF255" s="48" t="s">
        <v>817</v>
      </c>
      <c r="BG255" s="116" t="s">
        <v>4316</v>
      </c>
      <c r="BH255" s="116" t="s">
        <v>4316</v>
      </c>
      <c r="BI255" s="116" t="s">
        <v>4440</v>
      </c>
      <c r="BJ255" s="116" t="s">
        <v>4440</v>
      </c>
      <c r="BK255" s="116">
        <v>0</v>
      </c>
      <c r="BL255" s="120">
        <v>0</v>
      </c>
      <c r="BM255" s="116">
        <v>0</v>
      </c>
      <c r="BN255" s="120">
        <v>0</v>
      </c>
      <c r="BO255" s="116">
        <v>0</v>
      </c>
      <c r="BP255" s="120">
        <v>0</v>
      </c>
      <c r="BQ255" s="116">
        <v>14</v>
      </c>
      <c r="BR255" s="120">
        <v>100</v>
      </c>
      <c r="BS255" s="116">
        <v>14</v>
      </c>
      <c r="BT255" s="2"/>
      <c r="BU255" s="3"/>
      <c r="BV255" s="3"/>
      <c r="BW255" s="3"/>
      <c r="BX255" s="3"/>
    </row>
    <row r="256" spans="1:76" ht="15">
      <c r="A256" s="64" t="s">
        <v>422</v>
      </c>
      <c r="B256" s="65"/>
      <c r="C256" s="65" t="s">
        <v>64</v>
      </c>
      <c r="D256" s="66">
        <v>162.0473771006528</v>
      </c>
      <c r="E256" s="68"/>
      <c r="F256" s="100" t="s">
        <v>1073</v>
      </c>
      <c r="G256" s="65"/>
      <c r="H256" s="69" t="s">
        <v>422</v>
      </c>
      <c r="I256" s="70"/>
      <c r="J256" s="70"/>
      <c r="K256" s="69" t="s">
        <v>3568</v>
      </c>
      <c r="L256" s="73">
        <v>179.10756766084273</v>
      </c>
      <c r="M256" s="74">
        <v>8220.0537109375</v>
      </c>
      <c r="N256" s="74">
        <v>8749.107421875</v>
      </c>
      <c r="O256" s="75"/>
      <c r="P256" s="76"/>
      <c r="Q256" s="76"/>
      <c r="R256" s="86"/>
      <c r="S256" s="48">
        <v>5</v>
      </c>
      <c r="T256" s="48">
        <v>3</v>
      </c>
      <c r="U256" s="49">
        <v>17.333333</v>
      </c>
      <c r="V256" s="49">
        <v>0.1</v>
      </c>
      <c r="W256" s="49">
        <v>0</v>
      </c>
      <c r="X256" s="49">
        <v>1.586433</v>
      </c>
      <c r="Y256" s="49">
        <v>0.3</v>
      </c>
      <c r="Z256" s="49">
        <v>0.3333333333333333</v>
      </c>
      <c r="AA256" s="71">
        <v>256</v>
      </c>
      <c r="AB256" s="71"/>
      <c r="AC256" s="72"/>
      <c r="AD256" s="78" t="s">
        <v>2105</v>
      </c>
      <c r="AE256" s="78">
        <v>149</v>
      </c>
      <c r="AF256" s="78">
        <v>177</v>
      </c>
      <c r="AG256" s="78">
        <v>890</v>
      </c>
      <c r="AH256" s="78">
        <v>1240</v>
      </c>
      <c r="AI256" s="78"/>
      <c r="AJ256" s="78" t="s">
        <v>2365</v>
      </c>
      <c r="AK256" s="78" t="s">
        <v>2551</v>
      </c>
      <c r="AL256" s="83" t="s">
        <v>2692</v>
      </c>
      <c r="AM256" s="78"/>
      <c r="AN256" s="80">
        <v>43113.77149305555</v>
      </c>
      <c r="AO256" s="83" t="s">
        <v>2902</v>
      </c>
      <c r="AP256" s="78" t="b">
        <v>1</v>
      </c>
      <c r="AQ256" s="78" t="b">
        <v>0</v>
      </c>
      <c r="AR256" s="78" t="b">
        <v>0</v>
      </c>
      <c r="AS256" s="78"/>
      <c r="AT256" s="78">
        <v>2</v>
      </c>
      <c r="AU256" s="78"/>
      <c r="AV256" s="78" t="b">
        <v>0</v>
      </c>
      <c r="AW256" s="78" t="s">
        <v>3020</v>
      </c>
      <c r="AX256" s="83" t="s">
        <v>3274</v>
      </c>
      <c r="AY256" s="78" t="s">
        <v>66</v>
      </c>
      <c r="AZ256" s="78" t="str">
        <f>REPLACE(INDEX(GroupVertices[Group],MATCH(Vertices[[#This Row],[Vertex]],GroupVertices[Vertex],0)),1,1,"")</f>
        <v>9</v>
      </c>
      <c r="BA256" s="48" t="s">
        <v>714</v>
      </c>
      <c r="BB256" s="48" t="s">
        <v>714</v>
      </c>
      <c r="BC256" s="48" t="s">
        <v>728</v>
      </c>
      <c r="BD256" s="48" t="s">
        <v>728</v>
      </c>
      <c r="BE256" s="48" t="s">
        <v>4203</v>
      </c>
      <c r="BF256" s="48" t="s">
        <v>4203</v>
      </c>
      <c r="BG256" s="116" t="s">
        <v>4317</v>
      </c>
      <c r="BH256" s="116" t="s">
        <v>4319</v>
      </c>
      <c r="BI256" s="116" t="s">
        <v>4441</v>
      </c>
      <c r="BJ256" s="116" t="s">
        <v>4441</v>
      </c>
      <c r="BK256" s="116">
        <v>1</v>
      </c>
      <c r="BL256" s="120">
        <v>2.5</v>
      </c>
      <c r="BM256" s="116">
        <v>0</v>
      </c>
      <c r="BN256" s="120">
        <v>0</v>
      </c>
      <c r="BO256" s="116">
        <v>0</v>
      </c>
      <c r="BP256" s="120">
        <v>0</v>
      </c>
      <c r="BQ256" s="116">
        <v>39</v>
      </c>
      <c r="BR256" s="120">
        <v>97.5</v>
      </c>
      <c r="BS256" s="116">
        <v>40</v>
      </c>
      <c r="BT256" s="2"/>
      <c r="BU256" s="3"/>
      <c r="BV256" s="3"/>
      <c r="BW256" s="3"/>
      <c r="BX256" s="3"/>
    </row>
    <row r="257" spans="1:76" ht="15">
      <c r="A257" s="64" t="s">
        <v>423</v>
      </c>
      <c r="B257" s="65"/>
      <c r="C257" s="65" t="s">
        <v>64</v>
      </c>
      <c r="D257" s="66">
        <v>162.00321200682393</v>
      </c>
      <c r="E257" s="68"/>
      <c r="F257" s="100" t="s">
        <v>1074</v>
      </c>
      <c r="G257" s="65"/>
      <c r="H257" s="69" t="s">
        <v>423</v>
      </c>
      <c r="I257" s="70"/>
      <c r="J257" s="70"/>
      <c r="K257" s="69" t="s">
        <v>3569</v>
      </c>
      <c r="L257" s="73">
        <v>1</v>
      </c>
      <c r="M257" s="74">
        <v>8900.994140625</v>
      </c>
      <c r="N257" s="74">
        <v>2258.59765625</v>
      </c>
      <c r="O257" s="75"/>
      <c r="P257" s="76"/>
      <c r="Q257" s="76"/>
      <c r="R257" s="86"/>
      <c r="S257" s="48">
        <v>2</v>
      </c>
      <c r="T257" s="48">
        <v>1</v>
      </c>
      <c r="U257" s="49">
        <v>0</v>
      </c>
      <c r="V257" s="49">
        <v>1</v>
      </c>
      <c r="W257" s="49">
        <v>0</v>
      </c>
      <c r="X257" s="49">
        <v>1.298243</v>
      </c>
      <c r="Y257" s="49">
        <v>0</v>
      </c>
      <c r="Z257" s="49">
        <v>0</v>
      </c>
      <c r="AA257" s="71">
        <v>257</v>
      </c>
      <c r="AB257" s="71"/>
      <c r="AC257" s="72"/>
      <c r="AD257" s="78" t="s">
        <v>2106</v>
      </c>
      <c r="AE257" s="78">
        <v>449</v>
      </c>
      <c r="AF257" s="78">
        <v>12</v>
      </c>
      <c r="AG257" s="78">
        <v>575</v>
      </c>
      <c r="AH257" s="78">
        <v>207</v>
      </c>
      <c r="AI257" s="78"/>
      <c r="AJ257" s="78" t="s">
        <v>2366</v>
      </c>
      <c r="AK257" s="78" t="s">
        <v>2406</v>
      </c>
      <c r="AL257" s="83" t="s">
        <v>2694</v>
      </c>
      <c r="AM257" s="78"/>
      <c r="AN257" s="80">
        <v>43633.22263888889</v>
      </c>
      <c r="AO257" s="83" t="s">
        <v>2903</v>
      </c>
      <c r="AP257" s="78" t="b">
        <v>1</v>
      </c>
      <c r="AQ257" s="78" t="b">
        <v>0</v>
      </c>
      <c r="AR257" s="78" t="b">
        <v>0</v>
      </c>
      <c r="AS257" s="78"/>
      <c r="AT257" s="78">
        <v>0</v>
      </c>
      <c r="AU257" s="78"/>
      <c r="AV257" s="78" t="b">
        <v>0</v>
      </c>
      <c r="AW257" s="78" t="s">
        <v>3020</v>
      </c>
      <c r="AX257" s="83" t="s">
        <v>3275</v>
      </c>
      <c r="AY257" s="78" t="s">
        <v>66</v>
      </c>
      <c r="AZ257" s="78" t="str">
        <f>REPLACE(INDEX(GroupVertices[Group],MATCH(Vertices[[#This Row],[Vertex]],GroupVertices[Vertex],0)),1,1,"")</f>
        <v>29</v>
      </c>
      <c r="BA257" s="48" t="s">
        <v>715</v>
      </c>
      <c r="BB257" s="48" t="s">
        <v>715</v>
      </c>
      <c r="BC257" s="48" t="s">
        <v>743</v>
      </c>
      <c r="BD257" s="48" t="s">
        <v>743</v>
      </c>
      <c r="BE257" s="48" t="s">
        <v>818</v>
      </c>
      <c r="BF257" s="48" t="s">
        <v>818</v>
      </c>
      <c r="BG257" s="116" t="s">
        <v>3937</v>
      </c>
      <c r="BH257" s="116" t="s">
        <v>3937</v>
      </c>
      <c r="BI257" s="116" t="s">
        <v>4080</v>
      </c>
      <c r="BJ257" s="116" t="s">
        <v>4080</v>
      </c>
      <c r="BK257" s="116">
        <v>0</v>
      </c>
      <c r="BL257" s="120">
        <v>0</v>
      </c>
      <c r="BM257" s="116">
        <v>0</v>
      </c>
      <c r="BN257" s="120">
        <v>0</v>
      </c>
      <c r="BO257" s="116">
        <v>0</v>
      </c>
      <c r="BP257" s="120">
        <v>0</v>
      </c>
      <c r="BQ257" s="116">
        <v>17</v>
      </c>
      <c r="BR257" s="120">
        <v>100</v>
      </c>
      <c r="BS257" s="116">
        <v>17</v>
      </c>
      <c r="BT257" s="2"/>
      <c r="BU257" s="3"/>
      <c r="BV257" s="3"/>
      <c r="BW257" s="3"/>
      <c r="BX257" s="3"/>
    </row>
    <row r="258" spans="1:76" ht="15">
      <c r="A258" s="64" t="s">
        <v>424</v>
      </c>
      <c r="B258" s="65"/>
      <c r="C258" s="65" t="s">
        <v>64</v>
      </c>
      <c r="D258" s="66">
        <v>162.10679922689525</v>
      </c>
      <c r="E258" s="68"/>
      <c r="F258" s="100" t="s">
        <v>1075</v>
      </c>
      <c r="G258" s="65"/>
      <c r="H258" s="69" t="s">
        <v>424</v>
      </c>
      <c r="I258" s="70"/>
      <c r="J258" s="70"/>
      <c r="K258" s="69" t="s">
        <v>3570</v>
      </c>
      <c r="L258" s="73">
        <v>1</v>
      </c>
      <c r="M258" s="74">
        <v>8900.994140625</v>
      </c>
      <c r="N258" s="74">
        <v>1952.745849609375</v>
      </c>
      <c r="O258" s="75"/>
      <c r="P258" s="76"/>
      <c r="Q258" s="76"/>
      <c r="R258" s="86"/>
      <c r="S258" s="48">
        <v>0</v>
      </c>
      <c r="T258" s="48">
        <v>1</v>
      </c>
      <c r="U258" s="49">
        <v>0</v>
      </c>
      <c r="V258" s="49">
        <v>1</v>
      </c>
      <c r="W258" s="49">
        <v>0</v>
      </c>
      <c r="X258" s="49">
        <v>0.701753</v>
      </c>
      <c r="Y258" s="49">
        <v>0</v>
      </c>
      <c r="Z258" s="49">
        <v>0</v>
      </c>
      <c r="AA258" s="71">
        <v>258</v>
      </c>
      <c r="AB258" s="71"/>
      <c r="AC258" s="72"/>
      <c r="AD258" s="78" t="s">
        <v>2107</v>
      </c>
      <c r="AE258" s="78">
        <v>0</v>
      </c>
      <c r="AF258" s="78">
        <v>399</v>
      </c>
      <c r="AG258" s="78">
        <v>30472</v>
      </c>
      <c r="AH258" s="78">
        <v>0</v>
      </c>
      <c r="AI258" s="78"/>
      <c r="AJ258" s="78" t="s">
        <v>2367</v>
      </c>
      <c r="AK258" s="78"/>
      <c r="AL258" s="78"/>
      <c r="AM258" s="78"/>
      <c r="AN258" s="80">
        <v>42621.78459490741</v>
      </c>
      <c r="AO258" s="83" t="s">
        <v>2904</v>
      </c>
      <c r="AP258" s="78" t="b">
        <v>1</v>
      </c>
      <c r="AQ258" s="78" t="b">
        <v>0</v>
      </c>
      <c r="AR258" s="78" t="b">
        <v>0</v>
      </c>
      <c r="AS258" s="78"/>
      <c r="AT258" s="78">
        <v>48</v>
      </c>
      <c r="AU258" s="78"/>
      <c r="AV258" s="78" t="b">
        <v>0</v>
      </c>
      <c r="AW258" s="78" t="s">
        <v>3020</v>
      </c>
      <c r="AX258" s="83" t="s">
        <v>3276</v>
      </c>
      <c r="AY258" s="78" t="s">
        <v>66</v>
      </c>
      <c r="AZ258" s="78" t="str">
        <f>REPLACE(INDEX(GroupVertices[Group],MATCH(Vertices[[#This Row],[Vertex]],GroupVertices[Vertex],0)),1,1,"")</f>
        <v>29</v>
      </c>
      <c r="BA258" s="48" t="s">
        <v>715</v>
      </c>
      <c r="BB258" s="48" t="s">
        <v>715</v>
      </c>
      <c r="BC258" s="48" t="s">
        <v>743</v>
      </c>
      <c r="BD258" s="48" t="s">
        <v>743</v>
      </c>
      <c r="BE258" s="48" t="s">
        <v>818</v>
      </c>
      <c r="BF258" s="48" t="s">
        <v>818</v>
      </c>
      <c r="BG258" s="116" t="s">
        <v>4318</v>
      </c>
      <c r="BH258" s="116" t="s">
        <v>4318</v>
      </c>
      <c r="BI258" s="116" t="s">
        <v>4442</v>
      </c>
      <c r="BJ258" s="116" t="s">
        <v>4442</v>
      </c>
      <c r="BK258" s="116">
        <v>0</v>
      </c>
      <c r="BL258" s="120">
        <v>0</v>
      </c>
      <c r="BM258" s="116">
        <v>0</v>
      </c>
      <c r="BN258" s="120">
        <v>0</v>
      </c>
      <c r="BO258" s="116">
        <v>0</v>
      </c>
      <c r="BP258" s="120">
        <v>0</v>
      </c>
      <c r="BQ258" s="116">
        <v>19</v>
      </c>
      <c r="BR258" s="120">
        <v>100</v>
      </c>
      <c r="BS258" s="116">
        <v>19</v>
      </c>
      <c r="BT258" s="2"/>
      <c r="BU258" s="3"/>
      <c r="BV258" s="3"/>
      <c r="BW258" s="3"/>
      <c r="BX258" s="3"/>
    </row>
    <row r="259" spans="1:76" ht="15">
      <c r="A259" s="64" t="s">
        <v>425</v>
      </c>
      <c r="B259" s="65"/>
      <c r="C259" s="65" t="s">
        <v>64</v>
      </c>
      <c r="D259" s="66">
        <v>163.1209903815472</v>
      </c>
      <c r="E259" s="68"/>
      <c r="F259" s="100" t="s">
        <v>1076</v>
      </c>
      <c r="G259" s="65"/>
      <c r="H259" s="69" t="s">
        <v>425</v>
      </c>
      <c r="I259" s="70"/>
      <c r="J259" s="70"/>
      <c r="K259" s="69" t="s">
        <v>3571</v>
      </c>
      <c r="L259" s="73">
        <v>1</v>
      </c>
      <c r="M259" s="74">
        <v>8163.4453125</v>
      </c>
      <c r="N259" s="74">
        <v>8081.544921875</v>
      </c>
      <c r="O259" s="75"/>
      <c r="P259" s="76"/>
      <c r="Q259" s="76"/>
      <c r="R259" s="86"/>
      <c r="S259" s="48">
        <v>0</v>
      </c>
      <c r="T259" s="48">
        <v>3</v>
      </c>
      <c r="U259" s="49">
        <v>0</v>
      </c>
      <c r="V259" s="49">
        <v>0.071429</v>
      </c>
      <c r="W259" s="49">
        <v>0</v>
      </c>
      <c r="X259" s="49">
        <v>0.82817</v>
      </c>
      <c r="Y259" s="49">
        <v>1</v>
      </c>
      <c r="Z259" s="49">
        <v>0</v>
      </c>
      <c r="AA259" s="71">
        <v>259</v>
      </c>
      <c r="AB259" s="71"/>
      <c r="AC259" s="72"/>
      <c r="AD259" s="78" t="s">
        <v>2108</v>
      </c>
      <c r="AE259" s="78">
        <v>813</v>
      </c>
      <c r="AF259" s="78">
        <v>4188</v>
      </c>
      <c r="AG259" s="78">
        <v>5090</v>
      </c>
      <c r="AH259" s="78">
        <v>11273</v>
      </c>
      <c r="AI259" s="78"/>
      <c r="AJ259" s="78" t="s">
        <v>2368</v>
      </c>
      <c r="AK259" s="78" t="s">
        <v>2552</v>
      </c>
      <c r="AL259" s="83" t="s">
        <v>2695</v>
      </c>
      <c r="AM259" s="78"/>
      <c r="AN259" s="80">
        <v>39827.78810185185</v>
      </c>
      <c r="AO259" s="83" t="s">
        <v>2905</v>
      </c>
      <c r="AP259" s="78" t="b">
        <v>1</v>
      </c>
      <c r="AQ259" s="78" t="b">
        <v>0</v>
      </c>
      <c r="AR259" s="78" t="b">
        <v>1</v>
      </c>
      <c r="AS259" s="78"/>
      <c r="AT259" s="78">
        <v>91</v>
      </c>
      <c r="AU259" s="83" t="s">
        <v>2938</v>
      </c>
      <c r="AV259" s="78" t="b">
        <v>0</v>
      </c>
      <c r="AW259" s="78" t="s">
        <v>3020</v>
      </c>
      <c r="AX259" s="83" t="s">
        <v>3277</v>
      </c>
      <c r="AY259" s="78" t="s">
        <v>66</v>
      </c>
      <c r="AZ259" s="78" t="str">
        <f>REPLACE(INDEX(GroupVertices[Group],MATCH(Vertices[[#This Row],[Vertex]],GroupVertices[Vertex],0)),1,1,"")</f>
        <v>9</v>
      </c>
      <c r="BA259" s="48"/>
      <c r="BB259" s="48"/>
      <c r="BC259" s="48"/>
      <c r="BD259" s="48"/>
      <c r="BE259" s="48" t="s">
        <v>819</v>
      </c>
      <c r="BF259" s="48" t="s">
        <v>819</v>
      </c>
      <c r="BG259" s="116" t="s">
        <v>4319</v>
      </c>
      <c r="BH259" s="116" t="s">
        <v>4319</v>
      </c>
      <c r="BI259" s="116" t="s">
        <v>4441</v>
      </c>
      <c r="BJ259" s="116" t="s">
        <v>4441</v>
      </c>
      <c r="BK259" s="116">
        <v>1</v>
      </c>
      <c r="BL259" s="120">
        <v>4.166666666666667</v>
      </c>
      <c r="BM259" s="116">
        <v>0</v>
      </c>
      <c r="BN259" s="120">
        <v>0</v>
      </c>
      <c r="BO259" s="116">
        <v>0</v>
      </c>
      <c r="BP259" s="120">
        <v>0</v>
      </c>
      <c r="BQ259" s="116">
        <v>23</v>
      </c>
      <c r="BR259" s="120">
        <v>95.83333333333333</v>
      </c>
      <c r="BS259" s="116">
        <v>24</v>
      </c>
      <c r="BT259" s="2"/>
      <c r="BU259" s="3"/>
      <c r="BV259" s="3"/>
      <c r="BW259" s="3"/>
      <c r="BX259" s="3"/>
    </row>
    <row r="260" spans="1:76" ht="15">
      <c r="A260" s="64" t="s">
        <v>453</v>
      </c>
      <c r="B260" s="65"/>
      <c r="C260" s="65" t="s">
        <v>64</v>
      </c>
      <c r="D260" s="66">
        <v>162.99438377923778</v>
      </c>
      <c r="E260" s="68"/>
      <c r="F260" s="100" t="s">
        <v>1099</v>
      </c>
      <c r="G260" s="65"/>
      <c r="H260" s="69" t="s">
        <v>453</v>
      </c>
      <c r="I260" s="70"/>
      <c r="J260" s="70"/>
      <c r="K260" s="69" t="s">
        <v>3572</v>
      </c>
      <c r="L260" s="73">
        <v>35.25145255292909</v>
      </c>
      <c r="M260" s="74">
        <v>7983.9609375</v>
      </c>
      <c r="N260" s="74">
        <v>8377.8388671875</v>
      </c>
      <c r="O260" s="75"/>
      <c r="P260" s="76"/>
      <c r="Q260" s="76"/>
      <c r="R260" s="86"/>
      <c r="S260" s="48">
        <v>5</v>
      </c>
      <c r="T260" s="48">
        <v>2</v>
      </c>
      <c r="U260" s="49">
        <v>3.333333</v>
      </c>
      <c r="V260" s="49">
        <v>0.090909</v>
      </c>
      <c r="W260" s="49">
        <v>0</v>
      </c>
      <c r="X260" s="49">
        <v>1.311276</v>
      </c>
      <c r="Y260" s="49">
        <v>0.45</v>
      </c>
      <c r="Z260" s="49">
        <v>0.4</v>
      </c>
      <c r="AA260" s="71">
        <v>260</v>
      </c>
      <c r="AB260" s="71"/>
      <c r="AC260" s="72"/>
      <c r="AD260" s="78" t="s">
        <v>2109</v>
      </c>
      <c r="AE260" s="78">
        <v>398</v>
      </c>
      <c r="AF260" s="78">
        <v>3715</v>
      </c>
      <c r="AG260" s="78">
        <v>6426</v>
      </c>
      <c r="AH260" s="78">
        <v>5890</v>
      </c>
      <c r="AI260" s="78"/>
      <c r="AJ260" s="78" t="s">
        <v>2369</v>
      </c>
      <c r="AK260" s="78">
        <v>255</v>
      </c>
      <c r="AL260" s="83" t="s">
        <v>2696</v>
      </c>
      <c r="AM260" s="78"/>
      <c r="AN260" s="80">
        <v>41765.56082175926</v>
      </c>
      <c r="AO260" s="83" t="s">
        <v>2906</v>
      </c>
      <c r="AP260" s="78" t="b">
        <v>0</v>
      </c>
      <c r="AQ260" s="78" t="b">
        <v>0</v>
      </c>
      <c r="AR260" s="78" t="b">
        <v>1</v>
      </c>
      <c r="AS260" s="78"/>
      <c r="AT260" s="78">
        <v>106</v>
      </c>
      <c r="AU260" s="83" t="s">
        <v>2938</v>
      </c>
      <c r="AV260" s="78" t="b">
        <v>0</v>
      </c>
      <c r="AW260" s="78" t="s">
        <v>3020</v>
      </c>
      <c r="AX260" s="83" t="s">
        <v>3278</v>
      </c>
      <c r="AY260" s="78" t="s">
        <v>66</v>
      </c>
      <c r="AZ260" s="78" t="str">
        <f>REPLACE(INDEX(GroupVertices[Group],MATCH(Vertices[[#This Row],[Vertex]],GroupVertices[Vertex],0)),1,1,"")</f>
        <v>9</v>
      </c>
      <c r="BA260" s="48"/>
      <c r="BB260" s="48"/>
      <c r="BC260" s="48"/>
      <c r="BD260" s="48"/>
      <c r="BE260" s="48" t="s">
        <v>819</v>
      </c>
      <c r="BF260" s="48" t="s">
        <v>819</v>
      </c>
      <c r="BG260" s="116" t="s">
        <v>4319</v>
      </c>
      <c r="BH260" s="116" t="s">
        <v>4319</v>
      </c>
      <c r="BI260" s="116" t="s">
        <v>4441</v>
      </c>
      <c r="BJ260" s="116" t="s">
        <v>4441</v>
      </c>
      <c r="BK260" s="116">
        <v>1</v>
      </c>
      <c r="BL260" s="120">
        <v>4.166666666666667</v>
      </c>
      <c r="BM260" s="116">
        <v>0</v>
      </c>
      <c r="BN260" s="120">
        <v>0</v>
      </c>
      <c r="BO260" s="116">
        <v>0</v>
      </c>
      <c r="BP260" s="120">
        <v>0</v>
      </c>
      <c r="BQ260" s="116">
        <v>23</v>
      </c>
      <c r="BR260" s="120">
        <v>95.83333333333333</v>
      </c>
      <c r="BS260" s="116">
        <v>24</v>
      </c>
      <c r="BT260" s="2"/>
      <c r="BU260" s="3"/>
      <c r="BV260" s="3"/>
      <c r="BW260" s="3"/>
      <c r="BX260" s="3"/>
    </row>
    <row r="261" spans="1:76" ht="15">
      <c r="A261" s="64" t="s">
        <v>427</v>
      </c>
      <c r="B261" s="65"/>
      <c r="C261" s="65" t="s">
        <v>64</v>
      </c>
      <c r="D261" s="66">
        <v>162.14480797431162</v>
      </c>
      <c r="E261" s="68"/>
      <c r="F261" s="100" t="s">
        <v>1077</v>
      </c>
      <c r="G261" s="65"/>
      <c r="H261" s="69" t="s">
        <v>427</v>
      </c>
      <c r="I261" s="70"/>
      <c r="J261" s="70"/>
      <c r="K261" s="69" t="s">
        <v>3573</v>
      </c>
      <c r="L261" s="73">
        <v>1</v>
      </c>
      <c r="M261" s="74">
        <v>4896.09375</v>
      </c>
      <c r="N261" s="74">
        <v>9379.259765625</v>
      </c>
      <c r="O261" s="75"/>
      <c r="P261" s="76"/>
      <c r="Q261" s="76"/>
      <c r="R261" s="86"/>
      <c r="S261" s="48">
        <v>0</v>
      </c>
      <c r="T261" s="48">
        <v>1</v>
      </c>
      <c r="U261" s="49">
        <v>0</v>
      </c>
      <c r="V261" s="49">
        <v>0.034483</v>
      </c>
      <c r="W261" s="49">
        <v>0</v>
      </c>
      <c r="X261" s="49">
        <v>0.556521</v>
      </c>
      <c r="Y261" s="49">
        <v>0</v>
      </c>
      <c r="Z261" s="49">
        <v>0</v>
      </c>
      <c r="AA261" s="71">
        <v>261</v>
      </c>
      <c r="AB261" s="71"/>
      <c r="AC261" s="72"/>
      <c r="AD261" s="78" t="s">
        <v>2110</v>
      </c>
      <c r="AE261" s="78">
        <v>1474</v>
      </c>
      <c r="AF261" s="78">
        <v>541</v>
      </c>
      <c r="AG261" s="78">
        <v>4029</v>
      </c>
      <c r="AH261" s="78">
        <v>16464</v>
      </c>
      <c r="AI261" s="78"/>
      <c r="AJ261" s="78" t="s">
        <v>2370</v>
      </c>
      <c r="AK261" s="78" t="s">
        <v>2553</v>
      </c>
      <c r="AL261" s="78"/>
      <c r="AM261" s="78"/>
      <c r="AN261" s="80">
        <v>43004.65005787037</v>
      </c>
      <c r="AO261" s="83" t="s">
        <v>2907</v>
      </c>
      <c r="AP261" s="78" t="b">
        <v>1</v>
      </c>
      <c r="AQ261" s="78" t="b">
        <v>0</v>
      </c>
      <c r="AR261" s="78" t="b">
        <v>0</v>
      </c>
      <c r="AS261" s="78"/>
      <c r="AT261" s="78">
        <v>1</v>
      </c>
      <c r="AU261" s="78"/>
      <c r="AV261" s="78" t="b">
        <v>0</v>
      </c>
      <c r="AW261" s="78" t="s">
        <v>3020</v>
      </c>
      <c r="AX261" s="83" t="s">
        <v>3279</v>
      </c>
      <c r="AY261" s="78" t="s">
        <v>66</v>
      </c>
      <c r="AZ261" s="78" t="str">
        <f>REPLACE(INDEX(GroupVertices[Group],MATCH(Vertices[[#This Row],[Vertex]],GroupVertices[Vertex],0)),1,1,"")</f>
        <v>5</v>
      </c>
      <c r="BA261" s="48"/>
      <c r="BB261" s="48"/>
      <c r="BC261" s="48"/>
      <c r="BD261" s="48"/>
      <c r="BE261" s="48" t="s">
        <v>746</v>
      </c>
      <c r="BF261" s="48" t="s">
        <v>746</v>
      </c>
      <c r="BG261" s="116" t="s">
        <v>4306</v>
      </c>
      <c r="BH261" s="116" t="s">
        <v>4306</v>
      </c>
      <c r="BI261" s="116" t="s">
        <v>4433</v>
      </c>
      <c r="BJ261" s="116" t="s">
        <v>4433</v>
      </c>
      <c r="BK261" s="116">
        <v>0</v>
      </c>
      <c r="BL261" s="120">
        <v>0</v>
      </c>
      <c r="BM261" s="116">
        <v>0</v>
      </c>
      <c r="BN261" s="120">
        <v>0</v>
      </c>
      <c r="BO261" s="116">
        <v>0</v>
      </c>
      <c r="BP261" s="120">
        <v>0</v>
      </c>
      <c r="BQ261" s="116">
        <v>24</v>
      </c>
      <c r="BR261" s="120">
        <v>100</v>
      </c>
      <c r="BS261" s="116">
        <v>24</v>
      </c>
      <c r="BT261" s="2"/>
      <c r="BU261" s="3"/>
      <c r="BV261" s="3"/>
      <c r="BW261" s="3"/>
      <c r="BX261" s="3"/>
    </row>
    <row r="262" spans="1:76" ht="15">
      <c r="A262" s="64" t="s">
        <v>428</v>
      </c>
      <c r="B262" s="65"/>
      <c r="C262" s="65" t="s">
        <v>64</v>
      </c>
      <c r="D262" s="66">
        <v>162.4188992232859</v>
      </c>
      <c r="E262" s="68"/>
      <c r="F262" s="100" t="s">
        <v>1078</v>
      </c>
      <c r="G262" s="65"/>
      <c r="H262" s="69" t="s">
        <v>428</v>
      </c>
      <c r="I262" s="70"/>
      <c r="J262" s="70"/>
      <c r="K262" s="69" t="s">
        <v>3574</v>
      </c>
      <c r="L262" s="73">
        <v>1.5871692846865364</v>
      </c>
      <c r="M262" s="74">
        <v>1740.4088134765625</v>
      </c>
      <c r="N262" s="74">
        <v>6024.04931640625</v>
      </c>
      <c r="O262" s="75"/>
      <c r="P262" s="76"/>
      <c r="Q262" s="76"/>
      <c r="R262" s="86"/>
      <c r="S262" s="48">
        <v>0</v>
      </c>
      <c r="T262" s="48">
        <v>3</v>
      </c>
      <c r="U262" s="49">
        <v>0.057143</v>
      </c>
      <c r="V262" s="49">
        <v>0.014493</v>
      </c>
      <c r="W262" s="49">
        <v>0.022322</v>
      </c>
      <c r="X262" s="49">
        <v>0.572138</v>
      </c>
      <c r="Y262" s="49">
        <v>0.3333333333333333</v>
      </c>
      <c r="Z262" s="49">
        <v>0</v>
      </c>
      <c r="AA262" s="71">
        <v>262</v>
      </c>
      <c r="AB262" s="71"/>
      <c r="AC262" s="72"/>
      <c r="AD262" s="78" t="s">
        <v>2111</v>
      </c>
      <c r="AE262" s="78">
        <v>2016</v>
      </c>
      <c r="AF262" s="78">
        <v>1565</v>
      </c>
      <c r="AG262" s="78">
        <v>300417</v>
      </c>
      <c r="AH262" s="78">
        <v>231010</v>
      </c>
      <c r="AI262" s="78"/>
      <c r="AJ262" s="78" t="s">
        <v>2371</v>
      </c>
      <c r="AK262" s="78"/>
      <c r="AL262" s="78"/>
      <c r="AM262" s="78"/>
      <c r="AN262" s="80">
        <v>39728.79416666667</v>
      </c>
      <c r="AO262" s="83" t="s">
        <v>2908</v>
      </c>
      <c r="AP262" s="78" t="b">
        <v>1</v>
      </c>
      <c r="AQ262" s="78" t="b">
        <v>0</v>
      </c>
      <c r="AR262" s="78" t="b">
        <v>1</v>
      </c>
      <c r="AS262" s="78"/>
      <c r="AT262" s="78">
        <v>100</v>
      </c>
      <c r="AU262" s="83" t="s">
        <v>2938</v>
      </c>
      <c r="AV262" s="78" t="b">
        <v>0</v>
      </c>
      <c r="AW262" s="78" t="s">
        <v>3020</v>
      </c>
      <c r="AX262" s="83" t="s">
        <v>3280</v>
      </c>
      <c r="AY262" s="78" t="s">
        <v>66</v>
      </c>
      <c r="AZ262" s="78" t="str">
        <f>REPLACE(INDEX(GroupVertices[Group],MATCH(Vertices[[#This Row],[Vertex]],GroupVertices[Vertex],0)),1,1,"")</f>
        <v>1</v>
      </c>
      <c r="BA262" s="48"/>
      <c r="BB262" s="48"/>
      <c r="BC262" s="48"/>
      <c r="BD262" s="48"/>
      <c r="BE262" s="48"/>
      <c r="BF262" s="48"/>
      <c r="BG262" s="116" t="s">
        <v>4305</v>
      </c>
      <c r="BH262" s="116" t="s">
        <v>4305</v>
      </c>
      <c r="BI262" s="116" t="s">
        <v>4432</v>
      </c>
      <c r="BJ262" s="116" t="s">
        <v>4432</v>
      </c>
      <c r="BK262" s="116">
        <v>0</v>
      </c>
      <c r="BL262" s="120">
        <v>0</v>
      </c>
      <c r="BM262" s="116">
        <v>0</v>
      </c>
      <c r="BN262" s="120">
        <v>0</v>
      </c>
      <c r="BO262" s="116">
        <v>0</v>
      </c>
      <c r="BP262" s="120">
        <v>0</v>
      </c>
      <c r="BQ262" s="116">
        <v>21</v>
      </c>
      <c r="BR262" s="120">
        <v>100</v>
      </c>
      <c r="BS262" s="116">
        <v>21</v>
      </c>
      <c r="BT262" s="2"/>
      <c r="BU262" s="3"/>
      <c r="BV262" s="3"/>
      <c r="BW262" s="3"/>
      <c r="BX262" s="3"/>
    </row>
    <row r="263" spans="1:76" ht="15">
      <c r="A263" s="64" t="s">
        <v>429</v>
      </c>
      <c r="B263" s="65"/>
      <c r="C263" s="65" t="s">
        <v>64</v>
      </c>
      <c r="D263" s="66">
        <v>162.46467032052672</v>
      </c>
      <c r="E263" s="68"/>
      <c r="F263" s="100" t="s">
        <v>1079</v>
      </c>
      <c r="G263" s="65"/>
      <c r="H263" s="69" t="s">
        <v>429</v>
      </c>
      <c r="I263" s="70"/>
      <c r="J263" s="70"/>
      <c r="K263" s="69" t="s">
        <v>3575</v>
      </c>
      <c r="L263" s="73">
        <v>1.5871692846865364</v>
      </c>
      <c r="M263" s="74">
        <v>1939.8358154296875</v>
      </c>
      <c r="N263" s="74">
        <v>5380.19482421875</v>
      </c>
      <c r="O263" s="75"/>
      <c r="P263" s="76"/>
      <c r="Q263" s="76"/>
      <c r="R263" s="86"/>
      <c r="S263" s="48">
        <v>0</v>
      </c>
      <c r="T263" s="48">
        <v>3</v>
      </c>
      <c r="U263" s="49">
        <v>0.057143</v>
      </c>
      <c r="V263" s="49">
        <v>0.014493</v>
      </c>
      <c r="W263" s="49">
        <v>0.022322</v>
      </c>
      <c r="X263" s="49">
        <v>0.572138</v>
      </c>
      <c r="Y263" s="49">
        <v>0.3333333333333333</v>
      </c>
      <c r="Z263" s="49">
        <v>0</v>
      </c>
      <c r="AA263" s="71">
        <v>263</v>
      </c>
      <c r="AB263" s="71"/>
      <c r="AC263" s="72"/>
      <c r="AD263" s="78" t="s">
        <v>2112</v>
      </c>
      <c r="AE263" s="78">
        <v>2077</v>
      </c>
      <c r="AF263" s="78">
        <v>1736</v>
      </c>
      <c r="AG263" s="78">
        <v>87911</v>
      </c>
      <c r="AH263" s="78">
        <v>67726</v>
      </c>
      <c r="AI263" s="78"/>
      <c r="AJ263" s="78" t="s">
        <v>2372</v>
      </c>
      <c r="AK263" s="78" t="s">
        <v>2554</v>
      </c>
      <c r="AL263" s="78"/>
      <c r="AM263" s="78"/>
      <c r="AN263" s="80">
        <v>41605.71696759259</v>
      </c>
      <c r="AO263" s="83" t="s">
        <v>2909</v>
      </c>
      <c r="AP263" s="78" t="b">
        <v>1</v>
      </c>
      <c r="AQ263" s="78" t="b">
        <v>0</v>
      </c>
      <c r="AR263" s="78" t="b">
        <v>1</v>
      </c>
      <c r="AS263" s="78"/>
      <c r="AT263" s="78">
        <v>16</v>
      </c>
      <c r="AU263" s="83" t="s">
        <v>2938</v>
      </c>
      <c r="AV263" s="78" t="b">
        <v>0</v>
      </c>
      <c r="AW263" s="78" t="s">
        <v>3020</v>
      </c>
      <c r="AX263" s="83" t="s">
        <v>3281</v>
      </c>
      <c r="AY263" s="78" t="s">
        <v>66</v>
      </c>
      <c r="AZ263" s="78" t="str">
        <f>REPLACE(INDEX(GroupVertices[Group],MATCH(Vertices[[#This Row],[Vertex]],GroupVertices[Vertex],0)),1,1,"")</f>
        <v>1</v>
      </c>
      <c r="BA263" s="48"/>
      <c r="BB263" s="48"/>
      <c r="BC263" s="48"/>
      <c r="BD263" s="48"/>
      <c r="BE263" s="48"/>
      <c r="BF263" s="48"/>
      <c r="BG263" s="116" t="s">
        <v>4305</v>
      </c>
      <c r="BH263" s="116" t="s">
        <v>4305</v>
      </c>
      <c r="BI263" s="116" t="s">
        <v>4432</v>
      </c>
      <c r="BJ263" s="116" t="s">
        <v>4432</v>
      </c>
      <c r="BK263" s="116">
        <v>0</v>
      </c>
      <c r="BL263" s="120">
        <v>0</v>
      </c>
      <c r="BM263" s="116">
        <v>0</v>
      </c>
      <c r="BN263" s="120">
        <v>0</v>
      </c>
      <c r="BO263" s="116">
        <v>0</v>
      </c>
      <c r="BP263" s="120">
        <v>0</v>
      </c>
      <c r="BQ263" s="116">
        <v>21</v>
      </c>
      <c r="BR263" s="120">
        <v>100</v>
      </c>
      <c r="BS263" s="116">
        <v>21</v>
      </c>
      <c r="BT263" s="2"/>
      <c r="BU263" s="3"/>
      <c r="BV263" s="3"/>
      <c r="BW263" s="3"/>
      <c r="BX263" s="3"/>
    </row>
    <row r="264" spans="1:76" ht="15">
      <c r="A264" s="64" t="s">
        <v>430</v>
      </c>
      <c r="B264" s="65"/>
      <c r="C264" s="65" t="s">
        <v>64</v>
      </c>
      <c r="D264" s="66">
        <v>166.64697087250255</v>
      </c>
      <c r="E264" s="68"/>
      <c r="F264" s="100" t="s">
        <v>1080</v>
      </c>
      <c r="G264" s="65"/>
      <c r="H264" s="69" t="s">
        <v>430</v>
      </c>
      <c r="I264" s="70"/>
      <c r="J264" s="70"/>
      <c r="K264" s="69" t="s">
        <v>3576</v>
      </c>
      <c r="L264" s="73">
        <v>1.5871692846865364</v>
      </c>
      <c r="M264" s="74">
        <v>1498.0126953125</v>
      </c>
      <c r="N264" s="74">
        <v>9549.1845703125</v>
      </c>
      <c r="O264" s="75"/>
      <c r="P264" s="76"/>
      <c r="Q264" s="76"/>
      <c r="R264" s="86"/>
      <c r="S264" s="48">
        <v>0</v>
      </c>
      <c r="T264" s="48">
        <v>3</v>
      </c>
      <c r="U264" s="49">
        <v>0.057143</v>
      </c>
      <c r="V264" s="49">
        <v>0.014493</v>
      </c>
      <c r="W264" s="49">
        <v>0.022322</v>
      </c>
      <c r="X264" s="49">
        <v>0.572138</v>
      </c>
      <c r="Y264" s="49">
        <v>0.3333333333333333</v>
      </c>
      <c r="Z264" s="49">
        <v>0</v>
      </c>
      <c r="AA264" s="71">
        <v>264</v>
      </c>
      <c r="AB264" s="71"/>
      <c r="AC264" s="72"/>
      <c r="AD264" s="78" t="s">
        <v>2113</v>
      </c>
      <c r="AE264" s="78">
        <v>17297</v>
      </c>
      <c r="AF264" s="78">
        <v>17361</v>
      </c>
      <c r="AG264" s="78">
        <v>770841</v>
      </c>
      <c r="AH264" s="78">
        <v>120492</v>
      </c>
      <c r="AI264" s="78"/>
      <c r="AJ264" s="78" t="s">
        <v>2373</v>
      </c>
      <c r="AK264" s="78"/>
      <c r="AL264" s="78"/>
      <c r="AM264" s="78"/>
      <c r="AN264" s="80">
        <v>40815.97758101852</v>
      </c>
      <c r="AO264" s="83" t="s">
        <v>2910</v>
      </c>
      <c r="AP264" s="78" t="b">
        <v>0</v>
      </c>
      <c r="AQ264" s="78" t="b">
        <v>0</v>
      </c>
      <c r="AR264" s="78" t="b">
        <v>0</v>
      </c>
      <c r="AS264" s="78"/>
      <c r="AT264" s="78">
        <v>466</v>
      </c>
      <c r="AU264" s="83" t="s">
        <v>2938</v>
      </c>
      <c r="AV264" s="78" t="b">
        <v>0</v>
      </c>
      <c r="AW264" s="78" t="s">
        <v>3020</v>
      </c>
      <c r="AX264" s="83" t="s">
        <v>3282</v>
      </c>
      <c r="AY264" s="78" t="s">
        <v>66</v>
      </c>
      <c r="AZ264" s="78" t="str">
        <f>REPLACE(INDEX(GroupVertices[Group],MATCH(Vertices[[#This Row],[Vertex]],GroupVertices[Vertex],0)),1,1,"")</f>
        <v>1</v>
      </c>
      <c r="BA264" s="48"/>
      <c r="BB264" s="48"/>
      <c r="BC264" s="48"/>
      <c r="BD264" s="48"/>
      <c r="BE264" s="48"/>
      <c r="BF264" s="48"/>
      <c r="BG264" s="116" t="s">
        <v>4305</v>
      </c>
      <c r="BH264" s="116" t="s">
        <v>4305</v>
      </c>
      <c r="BI264" s="116" t="s">
        <v>4432</v>
      </c>
      <c r="BJ264" s="116" t="s">
        <v>4432</v>
      </c>
      <c r="BK264" s="116">
        <v>0</v>
      </c>
      <c r="BL264" s="120">
        <v>0</v>
      </c>
      <c r="BM264" s="116">
        <v>0</v>
      </c>
      <c r="BN264" s="120">
        <v>0</v>
      </c>
      <c r="BO264" s="116">
        <v>0</v>
      </c>
      <c r="BP264" s="120">
        <v>0</v>
      </c>
      <c r="BQ264" s="116">
        <v>21</v>
      </c>
      <c r="BR264" s="120">
        <v>100</v>
      </c>
      <c r="BS264" s="116">
        <v>21</v>
      </c>
      <c r="BT264" s="2"/>
      <c r="BU264" s="3"/>
      <c r="BV264" s="3"/>
      <c r="BW264" s="3"/>
      <c r="BX264" s="3"/>
    </row>
    <row r="265" spans="1:76" ht="15">
      <c r="A265" s="64" t="s">
        <v>431</v>
      </c>
      <c r="B265" s="65"/>
      <c r="C265" s="65" t="s">
        <v>64</v>
      </c>
      <c r="D265" s="66">
        <v>162.53667280682953</v>
      </c>
      <c r="E265" s="68"/>
      <c r="F265" s="100" t="s">
        <v>1081</v>
      </c>
      <c r="G265" s="65"/>
      <c r="H265" s="69" t="s">
        <v>431</v>
      </c>
      <c r="I265" s="70"/>
      <c r="J265" s="70"/>
      <c r="K265" s="69" t="s">
        <v>3577</v>
      </c>
      <c r="L265" s="73">
        <v>1.5871692846865364</v>
      </c>
      <c r="M265" s="74">
        <v>1941.4847412109375</v>
      </c>
      <c r="N265" s="74">
        <v>7675.44873046875</v>
      </c>
      <c r="O265" s="75"/>
      <c r="P265" s="76"/>
      <c r="Q265" s="76"/>
      <c r="R265" s="86"/>
      <c r="S265" s="48">
        <v>0</v>
      </c>
      <c r="T265" s="48">
        <v>3</v>
      </c>
      <c r="U265" s="49">
        <v>0.057143</v>
      </c>
      <c r="V265" s="49">
        <v>0.014493</v>
      </c>
      <c r="W265" s="49">
        <v>0.022322</v>
      </c>
      <c r="X265" s="49">
        <v>0.572138</v>
      </c>
      <c r="Y265" s="49">
        <v>0.3333333333333333</v>
      </c>
      <c r="Z265" s="49">
        <v>0</v>
      </c>
      <c r="AA265" s="71">
        <v>265</v>
      </c>
      <c r="AB265" s="71"/>
      <c r="AC265" s="72"/>
      <c r="AD265" s="78" t="s">
        <v>2114</v>
      </c>
      <c r="AE265" s="78">
        <v>2578</v>
      </c>
      <c r="AF265" s="78">
        <v>2005</v>
      </c>
      <c r="AG265" s="78">
        <v>78482</v>
      </c>
      <c r="AH265" s="78">
        <v>706</v>
      </c>
      <c r="AI265" s="78"/>
      <c r="AJ265" s="78" t="s">
        <v>2374</v>
      </c>
      <c r="AK265" s="78" t="s">
        <v>2454</v>
      </c>
      <c r="AL265" s="78"/>
      <c r="AM265" s="78"/>
      <c r="AN265" s="80">
        <v>39985.453101851854</v>
      </c>
      <c r="AO265" s="83" t="s">
        <v>2911</v>
      </c>
      <c r="AP265" s="78" t="b">
        <v>0</v>
      </c>
      <c r="AQ265" s="78" t="b">
        <v>0</v>
      </c>
      <c r="AR265" s="78" t="b">
        <v>0</v>
      </c>
      <c r="AS265" s="78"/>
      <c r="AT265" s="78">
        <v>90</v>
      </c>
      <c r="AU265" s="83" t="s">
        <v>2951</v>
      </c>
      <c r="AV265" s="78" t="b">
        <v>0</v>
      </c>
      <c r="AW265" s="78" t="s">
        <v>3020</v>
      </c>
      <c r="AX265" s="83" t="s">
        <v>3283</v>
      </c>
      <c r="AY265" s="78" t="s">
        <v>66</v>
      </c>
      <c r="AZ265" s="78" t="str">
        <f>REPLACE(INDEX(GroupVertices[Group],MATCH(Vertices[[#This Row],[Vertex]],GroupVertices[Vertex],0)),1,1,"")</f>
        <v>1</v>
      </c>
      <c r="BA265" s="48"/>
      <c r="BB265" s="48"/>
      <c r="BC265" s="48"/>
      <c r="BD265" s="48"/>
      <c r="BE265" s="48"/>
      <c r="BF265" s="48"/>
      <c r="BG265" s="116" t="s">
        <v>4305</v>
      </c>
      <c r="BH265" s="116" t="s">
        <v>4305</v>
      </c>
      <c r="BI265" s="116" t="s">
        <v>4432</v>
      </c>
      <c r="BJ265" s="116" t="s">
        <v>4432</v>
      </c>
      <c r="BK265" s="116">
        <v>0</v>
      </c>
      <c r="BL265" s="120">
        <v>0</v>
      </c>
      <c r="BM265" s="116">
        <v>0</v>
      </c>
      <c r="BN265" s="120">
        <v>0</v>
      </c>
      <c r="BO265" s="116">
        <v>0</v>
      </c>
      <c r="BP265" s="120">
        <v>0</v>
      </c>
      <c r="BQ265" s="116">
        <v>21</v>
      </c>
      <c r="BR265" s="120">
        <v>100</v>
      </c>
      <c r="BS265" s="116">
        <v>21</v>
      </c>
      <c r="BT265" s="2"/>
      <c r="BU265" s="3"/>
      <c r="BV265" s="3"/>
      <c r="BW265" s="3"/>
      <c r="BX265" s="3"/>
    </row>
    <row r="266" spans="1:76" ht="15">
      <c r="A266" s="64" t="s">
        <v>432</v>
      </c>
      <c r="B266" s="65"/>
      <c r="C266" s="65" t="s">
        <v>64</v>
      </c>
      <c r="D266" s="66">
        <v>162.1204502558969</v>
      </c>
      <c r="E266" s="68"/>
      <c r="F266" s="100" t="s">
        <v>1082</v>
      </c>
      <c r="G266" s="65"/>
      <c r="H266" s="69" t="s">
        <v>432</v>
      </c>
      <c r="I266" s="70"/>
      <c r="J266" s="70"/>
      <c r="K266" s="69" t="s">
        <v>3578</v>
      </c>
      <c r="L266" s="73">
        <v>1.5871692846865364</v>
      </c>
      <c r="M266" s="74">
        <v>2137.576416015625</v>
      </c>
      <c r="N266" s="74">
        <v>5880.72509765625</v>
      </c>
      <c r="O266" s="75"/>
      <c r="P266" s="76"/>
      <c r="Q266" s="76"/>
      <c r="R266" s="86"/>
      <c r="S266" s="48">
        <v>0</v>
      </c>
      <c r="T266" s="48">
        <v>3</v>
      </c>
      <c r="U266" s="49">
        <v>0.057143</v>
      </c>
      <c r="V266" s="49">
        <v>0.014493</v>
      </c>
      <c r="W266" s="49">
        <v>0.022322</v>
      </c>
      <c r="X266" s="49">
        <v>0.572138</v>
      </c>
      <c r="Y266" s="49">
        <v>0.3333333333333333</v>
      </c>
      <c r="Z266" s="49">
        <v>0</v>
      </c>
      <c r="AA266" s="71">
        <v>266</v>
      </c>
      <c r="AB266" s="71"/>
      <c r="AC266" s="72"/>
      <c r="AD266" s="78" t="s">
        <v>2115</v>
      </c>
      <c r="AE266" s="78">
        <v>1388</v>
      </c>
      <c r="AF266" s="78">
        <v>450</v>
      </c>
      <c r="AG266" s="78">
        <v>40071</v>
      </c>
      <c r="AH266" s="78">
        <v>109987</v>
      </c>
      <c r="AI266" s="78"/>
      <c r="AJ266" s="78" t="s">
        <v>2375</v>
      </c>
      <c r="AK266" s="78" t="s">
        <v>2456</v>
      </c>
      <c r="AL266" s="78"/>
      <c r="AM266" s="78"/>
      <c r="AN266" s="80">
        <v>39919.92954861111</v>
      </c>
      <c r="AO266" s="83" t="s">
        <v>2912</v>
      </c>
      <c r="AP266" s="78" t="b">
        <v>1</v>
      </c>
      <c r="AQ266" s="78" t="b">
        <v>0</v>
      </c>
      <c r="AR266" s="78" t="b">
        <v>0</v>
      </c>
      <c r="AS266" s="78"/>
      <c r="AT266" s="78">
        <v>3</v>
      </c>
      <c r="AU266" s="83" t="s">
        <v>2938</v>
      </c>
      <c r="AV266" s="78" t="b">
        <v>0</v>
      </c>
      <c r="AW266" s="78" t="s">
        <v>3020</v>
      </c>
      <c r="AX266" s="83" t="s">
        <v>3284</v>
      </c>
      <c r="AY266" s="78" t="s">
        <v>66</v>
      </c>
      <c r="AZ266" s="78" t="str">
        <f>REPLACE(INDEX(GroupVertices[Group],MATCH(Vertices[[#This Row],[Vertex]],GroupVertices[Vertex],0)),1,1,"")</f>
        <v>1</v>
      </c>
      <c r="BA266" s="48"/>
      <c r="BB266" s="48"/>
      <c r="BC266" s="48"/>
      <c r="BD266" s="48"/>
      <c r="BE266" s="48"/>
      <c r="BF266" s="48"/>
      <c r="BG266" s="116" t="s">
        <v>4305</v>
      </c>
      <c r="BH266" s="116" t="s">
        <v>4305</v>
      </c>
      <c r="BI266" s="116" t="s">
        <v>4432</v>
      </c>
      <c r="BJ266" s="116" t="s">
        <v>4432</v>
      </c>
      <c r="BK266" s="116">
        <v>0</v>
      </c>
      <c r="BL266" s="120">
        <v>0</v>
      </c>
      <c r="BM266" s="116">
        <v>0</v>
      </c>
      <c r="BN266" s="120">
        <v>0</v>
      </c>
      <c r="BO266" s="116">
        <v>0</v>
      </c>
      <c r="BP266" s="120">
        <v>0</v>
      </c>
      <c r="BQ266" s="116">
        <v>21</v>
      </c>
      <c r="BR266" s="120">
        <v>100</v>
      </c>
      <c r="BS266" s="116">
        <v>21</v>
      </c>
      <c r="BT266" s="2"/>
      <c r="BU266" s="3"/>
      <c r="BV266" s="3"/>
      <c r="BW266" s="3"/>
      <c r="BX266" s="3"/>
    </row>
    <row r="267" spans="1:76" ht="15">
      <c r="A267" s="64" t="s">
        <v>433</v>
      </c>
      <c r="B267" s="65"/>
      <c r="C267" s="65" t="s">
        <v>64</v>
      </c>
      <c r="D267" s="66">
        <v>162.05728078835986</v>
      </c>
      <c r="E267" s="68"/>
      <c r="F267" s="100" t="s">
        <v>1083</v>
      </c>
      <c r="G267" s="65"/>
      <c r="H267" s="69" t="s">
        <v>433</v>
      </c>
      <c r="I267" s="70"/>
      <c r="J267" s="70"/>
      <c r="K267" s="69" t="s">
        <v>3579</v>
      </c>
      <c r="L267" s="73">
        <v>1.5871692846865364</v>
      </c>
      <c r="M267" s="74">
        <v>1840.236328125</v>
      </c>
      <c r="N267" s="74">
        <v>8495.5712890625</v>
      </c>
      <c r="O267" s="75"/>
      <c r="P267" s="76"/>
      <c r="Q267" s="76"/>
      <c r="R267" s="86"/>
      <c r="S267" s="48">
        <v>0</v>
      </c>
      <c r="T267" s="48">
        <v>3</v>
      </c>
      <c r="U267" s="49">
        <v>0.057143</v>
      </c>
      <c r="V267" s="49">
        <v>0.014493</v>
      </c>
      <c r="W267" s="49">
        <v>0.022322</v>
      </c>
      <c r="X267" s="49">
        <v>0.572138</v>
      </c>
      <c r="Y267" s="49">
        <v>0.3333333333333333</v>
      </c>
      <c r="Z267" s="49">
        <v>0</v>
      </c>
      <c r="AA267" s="71">
        <v>267</v>
      </c>
      <c r="AB267" s="71"/>
      <c r="AC267" s="72"/>
      <c r="AD267" s="78" t="s">
        <v>433</v>
      </c>
      <c r="AE267" s="78">
        <v>670</v>
      </c>
      <c r="AF267" s="78">
        <v>214</v>
      </c>
      <c r="AG267" s="78">
        <v>2417</v>
      </c>
      <c r="AH267" s="78">
        <v>3549</v>
      </c>
      <c r="AI267" s="78"/>
      <c r="AJ267" s="78" t="s">
        <v>2376</v>
      </c>
      <c r="AK267" s="78"/>
      <c r="AL267" s="78"/>
      <c r="AM267" s="78"/>
      <c r="AN267" s="80">
        <v>43781.59547453704</v>
      </c>
      <c r="AO267" s="83" t="s">
        <v>2913</v>
      </c>
      <c r="AP267" s="78" t="b">
        <v>1</v>
      </c>
      <c r="AQ267" s="78" t="b">
        <v>0</v>
      </c>
      <c r="AR267" s="78" t="b">
        <v>0</v>
      </c>
      <c r="AS267" s="78"/>
      <c r="AT267" s="78">
        <v>0</v>
      </c>
      <c r="AU267" s="78"/>
      <c r="AV267" s="78" t="b">
        <v>0</v>
      </c>
      <c r="AW267" s="78" t="s">
        <v>3020</v>
      </c>
      <c r="AX267" s="83" t="s">
        <v>3285</v>
      </c>
      <c r="AY267" s="78" t="s">
        <v>66</v>
      </c>
      <c r="AZ267" s="78" t="str">
        <f>REPLACE(INDEX(GroupVertices[Group],MATCH(Vertices[[#This Row],[Vertex]],GroupVertices[Vertex],0)),1,1,"")</f>
        <v>1</v>
      </c>
      <c r="BA267" s="48"/>
      <c r="BB267" s="48"/>
      <c r="BC267" s="48"/>
      <c r="BD267" s="48"/>
      <c r="BE267" s="48"/>
      <c r="BF267" s="48"/>
      <c r="BG267" s="116" t="s">
        <v>4305</v>
      </c>
      <c r="BH267" s="116" t="s">
        <v>4305</v>
      </c>
      <c r="BI267" s="116" t="s">
        <v>4432</v>
      </c>
      <c r="BJ267" s="116" t="s">
        <v>4432</v>
      </c>
      <c r="BK267" s="116">
        <v>0</v>
      </c>
      <c r="BL267" s="120">
        <v>0</v>
      </c>
      <c r="BM267" s="116">
        <v>0</v>
      </c>
      <c r="BN267" s="120">
        <v>0</v>
      </c>
      <c r="BO267" s="116">
        <v>0</v>
      </c>
      <c r="BP267" s="120">
        <v>0</v>
      </c>
      <c r="BQ267" s="116">
        <v>21</v>
      </c>
      <c r="BR267" s="120">
        <v>100</v>
      </c>
      <c r="BS267" s="116">
        <v>21</v>
      </c>
      <c r="BT267" s="2"/>
      <c r="BU267" s="3"/>
      <c r="BV267" s="3"/>
      <c r="BW267" s="3"/>
      <c r="BX267" s="3"/>
    </row>
    <row r="268" spans="1:76" ht="15">
      <c r="A268" s="64" t="s">
        <v>435</v>
      </c>
      <c r="B268" s="65"/>
      <c r="C268" s="65" t="s">
        <v>64</v>
      </c>
      <c r="D268" s="66">
        <v>162.0029443395886</v>
      </c>
      <c r="E268" s="68"/>
      <c r="F268" s="100" t="s">
        <v>1085</v>
      </c>
      <c r="G268" s="65"/>
      <c r="H268" s="69" t="s">
        <v>435</v>
      </c>
      <c r="I268" s="70"/>
      <c r="J268" s="70"/>
      <c r="K268" s="69" t="s">
        <v>3580</v>
      </c>
      <c r="L268" s="73">
        <v>1.5871692846865364</v>
      </c>
      <c r="M268" s="74">
        <v>2332.4501953125</v>
      </c>
      <c r="N268" s="74">
        <v>7049.10546875</v>
      </c>
      <c r="O268" s="75"/>
      <c r="P268" s="76"/>
      <c r="Q268" s="76"/>
      <c r="R268" s="86"/>
      <c r="S268" s="48">
        <v>0</v>
      </c>
      <c r="T268" s="48">
        <v>3</v>
      </c>
      <c r="U268" s="49">
        <v>0.057143</v>
      </c>
      <c r="V268" s="49">
        <v>0.014493</v>
      </c>
      <c r="W268" s="49">
        <v>0.022322</v>
      </c>
      <c r="X268" s="49">
        <v>0.572138</v>
      </c>
      <c r="Y268" s="49">
        <v>0.3333333333333333</v>
      </c>
      <c r="Z268" s="49">
        <v>0</v>
      </c>
      <c r="AA268" s="71">
        <v>268</v>
      </c>
      <c r="AB268" s="71"/>
      <c r="AC268" s="72"/>
      <c r="AD268" s="78" t="s">
        <v>2116</v>
      </c>
      <c r="AE268" s="78">
        <v>330</v>
      </c>
      <c r="AF268" s="78">
        <v>11</v>
      </c>
      <c r="AG268" s="78">
        <v>330</v>
      </c>
      <c r="AH268" s="78">
        <v>68</v>
      </c>
      <c r="AI268" s="78"/>
      <c r="AJ268" s="78"/>
      <c r="AK268" s="78" t="s">
        <v>2555</v>
      </c>
      <c r="AL268" s="78"/>
      <c r="AM268" s="78"/>
      <c r="AN268" s="80">
        <v>43456.45982638889</v>
      </c>
      <c r="AO268" s="78"/>
      <c r="AP268" s="78" t="b">
        <v>1</v>
      </c>
      <c r="AQ268" s="78" t="b">
        <v>0</v>
      </c>
      <c r="AR268" s="78" t="b">
        <v>0</v>
      </c>
      <c r="AS268" s="78"/>
      <c r="AT268" s="78">
        <v>0</v>
      </c>
      <c r="AU268" s="78"/>
      <c r="AV268" s="78" t="b">
        <v>0</v>
      </c>
      <c r="AW268" s="78" t="s">
        <v>3020</v>
      </c>
      <c r="AX268" s="83" t="s">
        <v>3286</v>
      </c>
      <c r="AY268" s="78" t="s">
        <v>66</v>
      </c>
      <c r="AZ268" s="78" t="str">
        <f>REPLACE(INDEX(GroupVertices[Group],MATCH(Vertices[[#This Row],[Vertex]],GroupVertices[Vertex],0)),1,1,"")</f>
        <v>1</v>
      </c>
      <c r="BA268" s="48"/>
      <c r="BB268" s="48"/>
      <c r="BC268" s="48"/>
      <c r="BD268" s="48"/>
      <c r="BE268" s="48"/>
      <c r="BF268" s="48"/>
      <c r="BG268" s="116" t="s">
        <v>4305</v>
      </c>
      <c r="BH268" s="116" t="s">
        <v>4305</v>
      </c>
      <c r="BI268" s="116" t="s">
        <v>4432</v>
      </c>
      <c r="BJ268" s="116" t="s">
        <v>4432</v>
      </c>
      <c r="BK268" s="116">
        <v>0</v>
      </c>
      <c r="BL268" s="120">
        <v>0</v>
      </c>
      <c r="BM268" s="116">
        <v>0</v>
      </c>
      <c r="BN268" s="120">
        <v>0</v>
      </c>
      <c r="BO268" s="116">
        <v>0</v>
      </c>
      <c r="BP268" s="120">
        <v>0</v>
      </c>
      <c r="BQ268" s="116">
        <v>21</v>
      </c>
      <c r="BR268" s="120">
        <v>100</v>
      </c>
      <c r="BS268" s="116">
        <v>21</v>
      </c>
      <c r="BT268" s="2"/>
      <c r="BU268" s="3"/>
      <c r="BV268" s="3"/>
      <c r="BW268" s="3"/>
      <c r="BX268" s="3"/>
    </row>
    <row r="269" spans="1:76" ht="15">
      <c r="A269" s="64" t="s">
        <v>436</v>
      </c>
      <c r="B269" s="65"/>
      <c r="C269" s="65" t="s">
        <v>64</v>
      </c>
      <c r="D269" s="66">
        <v>162.1284802729567</v>
      </c>
      <c r="E269" s="68"/>
      <c r="F269" s="100" t="s">
        <v>1086</v>
      </c>
      <c r="G269" s="65"/>
      <c r="H269" s="69" t="s">
        <v>436</v>
      </c>
      <c r="I269" s="70"/>
      <c r="J269" s="70"/>
      <c r="K269" s="69" t="s">
        <v>3581</v>
      </c>
      <c r="L269" s="73">
        <v>1</v>
      </c>
      <c r="M269" s="74">
        <v>8426.4130859375</v>
      </c>
      <c r="N269" s="74">
        <v>8455.1318359375</v>
      </c>
      <c r="O269" s="75"/>
      <c r="P269" s="76"/>
      <c r="Q269" s="76"/>
      <c r="R269" s="86"/>
      <c r="S269" s="48">
        <v>0</v>
      </c>
      <c r="T269" s="48">
        <v>3</v>
      </c>
      <c r="U269" s="49">
        <v>0</v>
      </c>
      <c r="V269" s="49">
        <v>0.071429</v>
      </c>
      <c r="W269" s="49">
        <v>0</v>
      </c>
      <c r="X269" s="49">
        <v>0.82817</v>
      </c>
      <c r="Y269" s="49">
        <v>1</v>
      </c>
      <c r="Z269" s="49">
        <v>0</v>
      </c>
      <c r="AA269" s="71">
        <v>269</v>
      </c>
      <c r="AB269" s="71"/>
      <c r="AC269" s="72"/>
      <c r="AD269" s="78" t="s">
        <v>2117</v>
      </c>
      <c r="AE269" s="78">
        <v>2488</v>
      </c>
      <c r="AF269" s="78">
        <v>480</v>
      </c>
      <c r="AG269" s="78">
        <v>2416</v>
      </c>
      <c r="AH269" s="78">
        <v>1705</v>
      </c>
      <c r="AI269" s="78"/>
      <c r="AJ269" s="78" t="s">
        <v>2377</v>
      </c>
      <c r="AK269" s="78" t="s">
        <v>2509</v>
      </c>
      <c r="AL269" s="83" t="s">
        <v>2697</v>
      </c>
      <c r="AM269" s="78"/>
      <c r="AN269" s="80">
        <v>39830.6794212963</v>
      </c>
      <c r="AO269" s="83" t="s">
        <v>2914</v>
      </c>
      <c r="AP269" s="78" t="b">
        <v>0</v>
      </c>
      <c r="AQ269" s="78" t="b">
        <v>0</v>
      </c>
      <c r="AR269" s="78" t="b">
        <v>1</v>
      </c>
      <c r="AS269" s="78"/>
      <c r="AT269" s="78">
        <v>6</v>
      </c>
      <c r="AU269" s="83" t="s">
        <v>2949</v>
      </c>
      <c r="AV269" s="78" t="b">
        <v>0</v>
      </c>
      <c r="AW269" s="78" t="s">
        <v>3020</v>
      </c>
      <c r="AX269" s="83" t="s">
        <v>3287</v>
      </c>
      <c r="AY269" s="78" t="s">
        <v>66</v>
      </c>
      <c r="AZ269" s="78" t="str">
        <f>REPLACE(INDEX(GroupVertices[Group],MATCH(Vertices[[#This Row],[Vertex]],GroupVertices[Vertex],0)),1,1,"")</f>
        <v>9</v>
      </c>
      <c r="BA269" s="48"/>
      <c r="BB269" s="48"/>
      <c r="BC269" s="48"/>
      <c r="BD269" s="48"/>
      <c r="BE269" s="48" t="s">
        <v>819</v>
      </c>
      <c r="BF269" s="48" t="s">
        <v>819</v>
      </c>
      <c r="BG269" s="116" t="s">
        <v>4319</v>
      </c>
      <c r="BH269" s="116" t="s">
        <v>4319</v>
      </c>
      <c r="BI269" s="116" t="s">
        <v>4441</v>
      </c>
      <c r="BJ269" s="116" t="s">
        <v>4441</v>
      </c>
      <c r="BK269" s="116">
        <v>1</v>
      </c>
      <c r="BL269" s="120">
        <v>4.166666666666667</v>
      </c>
      <c r="BM269" s="116">
        <v>0</v>
      </c>
      <c r="BN269" s="120">
        <v>0</v>
      </c>
      <c r="BO269" s="116">
        <v>0</v>
      </c>
      <c r="BP269" s="120">
        <v>0</v>
      </c>
      <c r="BQ269" s="116">
        <v>23</v>
      </c>
      <c r="BR269" s="120">
        <v>95.83333333333333</v>
      </c>
      <c r="BS269" s="116">
        <v>24</v>
      </c>
      <c r="BT269" s="2"/>
      <c r="BU269" s="3"/>
      <c r="BV269" s="3"/>
      <c r="BW269" s="3"/>
      <c r="BX269" s="3"/>
    </row>
    <row r="270" spans="1:76" ht="15">
      <c r="A270" s="64" t="s">
        <v>438</v>
      </c>
      <c r="B270" s="65"/>
      <c r="C270" s="65" t="s">
        <v>64</v>
      </c>
      <c r="D270" s="66">
        <v>162.07467915865607</v>
      </c>
      <c r="E270" s="68"/>
      <c r="F270" s="100" t="s">
        <v>1087</v>
      </c>
      <c r="G270" s="65"/>
      <c r="H270" s="69" t="s">
        <v>438</v>
      </c>
      <c r="I270" s="70"/>
      <c r="J270" s="70"/>
      <c r="K270" s="69" t="s">
        <v>3582</v>
      </c>
      <c r="L270" s="73">
        <v>7.850294620760534</v>
      </c>
      <c r="M270" s="74">
        <v>7296.21630859375</v>
      </c>
      <c r="N270" s="74">
        <v>1964.5093994140625</v>
      </c>
      <c r="O270" s="75"/>
      <c r="P270" s="76"/>
      <c r="Q270" s="76"/>
      <c r="R270" s="86"/>
      <c r="S270" s="48">
        <v>0</v>
      </c>
      <c r="T270" s="48">
        <v>3</v>
      </c>
      <c r="U270" s="49">
        <v>0.666667</v>
      </c>
      <c r="V270" s="49">
        <v>0.2</v>
      </c>
      <c r="W270" s="49">
        <v>0</v>
      </c>
      <c r="X270" s="49">
        <v>0.944803</v>
      </c>
      <c r="Y270" s="49">
        <v>0.3333333333333333</v>
      </c>
      <c r="Z270" s="49">
        <v>0</v>
      </c>
      <c r="AA270" s="71">
        <v>270</v>
      </c>
      <c r="AB270" s="71"/>
      <c r="AC270" s="72"/>
      <c r="AD270" s="78" t="s">
        <v>2118</v>
      </c>
      <c r="AE270" s="78">
        <v>408</v>
      </c>
      <c r="AF270" s="78">
        <v>279</v>
      </c>
      <c r="AG270" s="78">
        <v>1463</v>
      </c>
      <c r="AH270" s="78">
        <v>6134</v>
      </c>
      <c r="AI270" s="78"/>
      <c r="AJ270" s="78"/>
      <c r="AK270" s="78"/>
      <c r="AL270" s="78"/>
      <c r="AM270" s="78"/>
      <c r="AN270" s="80">
        <v>41845.152916666666</v>
      </c>
      <c r="AO270" s="83" t="s">
        <v>2915</v>
      </c>
      <c r="AP270" s="78" t="b">
        <v>1</v>
      </c>
      <c r="AQ270" s="78" t="b">
        <v>0</v>
      </c>
      <c r="AR270" s="78" t="b">
        <v>1</v>
      </c>
      <c r="AS270" s="78"/>
      <c r="AT270" s="78">
        <v>17</v>
      </c>
      <c r="AU270" s="83" t="s">
        <v>2938</v>
      </c>
      <c r="AV270" s="78" t="b">
        <v>0</v>
      </c>
      <c r="AW270" s="78" t="s">
        <v>3020</v>
      </c>
      <c r="AX270" s="83" t="s">
        <v>3288</v>
      </c>
      <c r="AY270" s="78" t="s">
        <v>66</v>
      </c>
      <c r="AZ270" s="78" t="str">
        <f>REPLACE(INDEX(GroupVertices[Group],MATCH(Vertices[[#This Row],[Vertex]],GroupVertices[Vertex],0)),1,1,"")</f>
        <v>18</v>
      </c>
      <c r="BA270" s="48"/>
      <c r="BB270" s="48"/>
      <c r="BC270" s="48"/>
      <c r="BD270" s="48"/>
      <c r="BE270" s="48" t="s">
        <v>796</v>
      </c>
      <c r="BF270" s="48" t="s">
        <v>796</v>
      </c>
      <c r="BG270" s="116" t="s">
        <v>4298</v>
      </c>
      <c r="BH270" s="116" t="s">
        <v>4298</v>
      </c>
      <c r="BI270" s="116" t="s">
        <v>4426</v>
      </c>
      <c r="BJ270" s="116" t="s">
        <v>4426</v>
      </c>
      <c r="BK270" s="116">
        <v>2</v>
      </c>
      <c r="BL270" s="120">
        <v>9.090909090909092</v>
      </c>
      <c r="BM270" s="116">
        <v>0</v>
      </c>
      <c r="BN270" s="120">
        <v>0</v>
      </c>
      <c r="BO270" s="116">
        <v>0</v>
      </c>
      <c r="BP270" s="120">
        <v>0</v>
      </c>
      <c r="BQ270" s="116">
        <v>20</v>
      </c>
      <c r="BR270" s="120">
        <v>90.9090909090909</v>
      </c>
      <c r="BS270" s="116">
        <v>22</v>
      </c>
      <c r="BT270" s="2"/>
      <c r="BU270" s="3"/>
      <c r="BV270" s="3"/>
      <c r="BW270" s="3"/>
      <c r="BX270" s="3"/>
    </row>
    <row r="271" spans="1:76" ht="15">
      <c r="A271" s="64" t="s">
        <v>439</v>
      </c>
      <c r="B271" s="65"/>
      <c r="C271" s="65" t="s">
        <v>64</v>
      </c>
      <c r="D271" s="66">
        <v>162.0058886791772</v>
      </c>
      <c r="E271" s="68"/>
      <c r="F271" s="100" t="s">
        <v>3010</v>
      </c>
      <c r="G271" s="65"/>
      <c r="H271" s="69" t="s">
        <v>439</v>
      </c>
      <c r="I271" s="70"/>
      <c r="J271" s="70"/>
      <c r="K271" s="69" t="s">
        <v>3583</v>
      </c>
      <c r="L271" s="73">
        <v>1</v>
      </c>
      <c r="M271" s="74">
        <v>3090.6591796875</v>
      </c>
      <c r="N271" s="74">
        <v>8633.2548828125</v>
      </c>
      <c r="O271" s="75"/>
      <c r="P271" s="76"/>
      <c r="Q271" s="76"/>
      <c r="R271" s="86"/>
      <c r="S271" s="48">
        <v>1</v>
      </c>
      <c r="T271" s="48">
        <v>1</v>
      </c>
      <c r="U271" s="49">
        <v>0</v>
      </c>
      <c r="V271" s="49">
        <v>0</v>
      </c>
      <c r="W271" s="49">
        <v>0</v>
      </c>
      <c r="X271" s="49">
        <v>0.999998</v>
      </c>
      <c r="Y271" s="49">
        <v>0</v>
      </c>
      <c r="Z271" s="49" t="s">
        <v>3703</v>
      </c>
      <c r="AA271" s="71">
        <v>271</v>
      </c>
      <c r="AB271" s="71"/>
      <c r="AC271" s="72"/>
      <c r="AD271" s="78" t="s">
        <v>2119</v>
      </c>
      <c r="AE271" s="78">
        <v>73</v>
      </c>
      <c r="AF271" s="78">
        <v>22</v>
      </c>
      <c r="AG271" s="78">
        <v>63</v>
      </c>
      <c r="AH271" s="78">
        <v>23</v>
      </c>
      <c r="AI271" s="78"/>
      <c r="AJ271" s="78" t="s">
        <v>2378</v>
      </c>
      <c r="AK271" s="78" t="s">
        <v>1820</v>
      </c>
      <c r="AL271" s="83" t="s">
        <v>2698</v>
      </c>
      <c r="AM271" s="78"/>
      <c r="AN271" s="80">
        <v>43674.351851851854</v>
      </c>
      <c r="AO271" s="83" t="s">
        <v>2916</v>
      </c>
      <c r="AP271" s="78" t="b">
        <v>1</v>
      </c>
      <c r="AQ271" s="78" t="b">
        <v>0</v>
      </c>
      <c r="AR271" s="78" t="b">
        <v>1</v>
      </c>
      <c r="AS271" s="78"/>
      <c r="AT271" s="78">
        <v>0</v>
      </c>
      <c r="AU271" s="78"/>
      <c r="AV271" s="78" t="b">
        <v>0</v>
      </c>
      <c r="AW271" s="78" t="s">
        <v>3020</v>
      </c>
      <c r="AX271" s="83" t="s">
        <v>3289</v>
      </c>
      <c r="AY271" s="78" t="s">
        <v>66</v>
      </c>
      <c r="AZ271" s="78" t="str">
        <f>REPLACE(INDEX(GroupVertices[Group],MATCH(Vertices[[#This Row],[Vertex]],GroupVertices[Vertex],0)),1,1,"")</f>
        <v>3</v>
      </c>
      <c r="BA271" s="48"/>
      <c r="BB271" s="48"/>
      <c r="BC271" s="48"/>
      <c r="BD271" s="48"/>
      <c r="BE271" s="48" t="s">
        <v>821</v>
      </c>
      <c r="BF271" s="48" t="s">
        <v>821</v>
      </c>
      <c r="BG271" s="116" t="s">
        <v>4320</v>
      </c>
      <c r="BH271" s="116" t="s">
        <v>4320</v>
      </c>
      <c r="BI271" s="116" t="s">
        <v>4443</v>
      </c>
      <c r="BJ271" s="116" t="s">
        <v>4443</v>
      </c>
      <c r="BK271" s="116">
        <v>0</v>
      </c>
      <c r="BL271" s="120">
        <v>0</v>
      </c>
      <c r="BM271" s="116">
        <v>0</v>
      </c>
      <c r="BN271" s="120">
        <v>0</v>
      </c>
      <c r="BO271" s="116">
        <v>0</v>
      </c>
      <c r="BP271" s="120">
        <v>0</v>
      </c>
      <c r="BQ271" s="116">
        <v>10</v>
      </c>
      <c r="BR271" s="120">
        <v>100</v>
      </c>
      <c r="BS271" s="116">
        <v>10</v>
      </c>
      <c r="BT271" s="2"/>
      <c r="BU271" s="3"/>
      <c r="BV271" s="3"/>
      <c r="BW271" s="3"/>
      <c r="BX271" s="3"/>
    </row>
    <row r="272" spans="1:76" ht="15">
      <c r="A272" s="64" t="s">
        <v>440</v>
      </c>
      <c r="B272" s="65"/>
      <c r="C272" s="65" t="s">
        <v>64</v>
      </c>
      <c r="D272" s="66">
        <v>162.82896542780603</v>
      </c>
      <c r="E272" s="68"/>
      <c r="F272" s="100" t="s">
        <v>1088</v>
      </c>
      <c r="G272" s="65"/>
      <c r="H272" s="69" t="s">
        <v>440</v>
      </c>
      <c r="I272" s="70"/>
      <c r="J272" s="70"/>
      <c r="K272" s="69" t="s">
        <v>3584</v>
      </c>
      <c r="L272" s="73">
        <v>1</v>
      </c>
      <c r="M272" s="74">
        <v>5795.3916015625</v>
      </c>
      <c r="N272" s="74">
        <v>5893.5283203125</v>
      </c>
      <c r="O272" s="75"/>
      <c r="P272" s="76"/>
      <c r="Q272" s="76"/>
      <c r="R272" s="86"/>
      <c r="S272" s="48">
        <v>0</v>
      </c>
      <c r="T272" s="48">
        <v>1</v>
      </c>
      <c r="U272" s="49">
        <v>0</v>
      </c>
      <c r="V272" s="49">
        <v>0.071429</v>
      </c>
      <c r="W272" s="49">
        <v>0</v>
      </c>
      <c r="X272" s="49">
        <v>0.634874</v>
      </c>
      <c r="Y272" s="49">
        <v>0</v>
      </c>
      <c r="Z272" s="49">
        <v>0</v>
      </c>
      <c r="AA272" s="71">
        <v>272</v>
      </c>
      <c r="AB272" s="71"/>
      <c r="AC272" s="72"/>
      <c r="AD272" s="78" t="s">
        <v>2120</v>
      </c>
      <c r="AE272" s="78">
        <v>2544</v>
      </c>
      <c r="AF272" s="78">
        <v>3097</v>
      </c>
      <c r="AG272" s="78">
        <v>59131</v>
      </c>
      <c r="AH272" s="78">
        <v>96420</v>
      </c>
      <c r="AI272" s="78"/>
      <c r="AJ272" s="78" t="s">
        <v>2379</v>
      </c>
      <c r="AK272" s="78" t="s">
        <v>2556</v>
      </c>
      <c r="AL272" s="78"/>
      <c r="AM272" s="78"/>
      <c r="AN272" s="80">
        <v>41451.11886574074</v>
      </c>
      <c r="AO272" s="83" t="s">
        <v>2917</v>
      </c>
      <c r="AP272" s="78" t="b">
        <v>1</v>
      </c>
      <c r="AQ272" s="78" t="b">
        <v>0</v>
      </c>
      <c r="AR272" s="78" t="b">
        <v>0</v>
      </c>
      <c r="AS272" s="78"/>
      <c r="AT272" s="78">
        <v>105</v>
      </c>
      <c r="AU272" s="83" t="s">
        <v>2938</v>
      </c>
      <c r="AV272" s="78" t="b">
        <v>0</v>
      </c>
      <c r="AW272" s="78" t="s">
        <v>3020</v>
      </c>
      <c r="AX272" s="83" t="s">
        <v>3290</v>
      </c>
      <c r="AY272" s="78" t="s">
        <v>66</v>
      </c>
      <c r="AZ272" s="78" t="str">
        <f>REPLACE(INDEX(GroupVertices[Group],MATCH(Vertices[[#This Row],[Vertex]],GroupVertices[Vertex],0)),1,1,"")</f>
        <v>13</v>
      </c>
      <c r="BA272" s="48"/>
      <c r="BB272" s="48"/>
      <c r="BC272" s="48"/>
      <c r="BD272" s="48"/>
      <c r="BE272" s="48" t="s">
        <v>746</v>
      </c>
      <c r="BF272" s="48" t="s">
        <v>746</v>
      </c>
      <c r="BG272" s="116" t="s">
        <v>4321</v>
      </c>
      <c r="BH272" s="116" t="s">
        <v>4321</v>
      </c>
      <c r="BI272" s="116" t="s">
        <v>4444</v>
      </c>
      <c r="BJ272" s="116" t="s">
        <v>4444</v>
      </c>
      <c r="BK272" s="116">
        <v>1</v>
      </c>
      <c r="BL272" s="120">
        <v>3.8461538461538463</v>
      </c>
      <c r="BM272" s="116">
        <v>0</v>
      </c>
      <c r="BN272" s="120">
        <v>0</v>
      </c>
      <c r="BO272" s="116">
        <v>0</v>
      </c>
      <c r="BP272" s="120">
        <v>0</v>
      </c>
      <c r="BQ272" s="116">
        <v>25</v>
      </c>
      <c r="BR272" s="120">
        <v>96.15384615384616</v>
      </c>
      <c r="BS272" s="116">
        <v>26</v>
      </c>
      <c r="BT272" s="2"/>
      <c r="BU272" s="3"/>
      <c r="BV272" s="3"/>
      <c r="BW272" s="3"/>
      <c r="BX272" s="3"/>
    </row>
    <row r="273" spans="1:76" ht="15">
      <c r="A273" s="64" t="s">
        <v>444</v>
      </c>
      <c r="B273" s="65"/>
      <c r="C273" s="65" t="s">
        <v>64</v>
      </c>
      <c r="D273" s="66">
        <v>162.76258395344507</v>
      </c>
      <c r="E273" s="68"/>
      <c r="F273" s="100" t="s">
        <v>1092</v>
      </c>
      <c r="G273" s="65"/>
      <c r="H273" s="69" t="s">
        <v>444</v>
      </c>
      <c r="I273" s="70"/>
      <c r="J273" s="70"/>
      <c r="K273" s="69" t="s">
        <v>3585</v>
      </c>
      <c r="L273" s="73">
        <v>83.20349434737923</v>
      </c>
      <c r="M273" s="74">
        <v>5926.29248046875</v>
      </c>
      <c r="N273" s="74">
        <v>5460.1416015625</v>
      </c>
      <c r="O273" s="75"/>
      <c r="P273" s="76"/>
      <c r="Q273" s="76"/>
      <c r="R273" s="86"/>
      <c r="S273" s="48">
        <v>2</v>
      </c>
      <c r="T273" s="48">
        <v>1</v>
      </c>
      <c r="U273" s="49">
        <v>8</v>
      </c>
      <c r="V273" s="49">
        <v>0.1</v>
      </c>
      <c r="W273" s="49">
        <v>0</v>
      </c>
      <c r="X273" s="49">
        <v>1.140881</v>
      </c>
      <c r="Y273" s="49">
        <v>0</v>
      </c>
      <c r="Z273" s="49">
        <v>0.5</v>
      </c>
      <c r="AA273" s="71">
        <v>273</v>
      </c>
      <c r="AB273" s="71"/>
      <c r="AC273" s="72"/>
      <c r="AD273" s="78" t="s">
        <v>2121</v>
      </c>
      <c r="AE273" s="78">
        <v>1354</v>
      </c>
      <c r="AF273" s="78">
        <v>2849</v>
      </c>
      <c r="AG273" s="78">
        <v>934</v>
      </c>
      <c r="AH273" s="78">
        <v>3414</v>
      </c>
      <c r="AI273" s="78"/>
      <c r="AJ273" s="78" t="s">
        <v>2380</v>
      </c>
      <c r="AK273" s="78" t="s">
        <v>2557</v>
      </c>
      <c r="AL273" s="83" t="s">
        <v>2699</v>
      </c>
      <c r="AM273" s="78"/>
      <c r="AN273" s="80">
        <v>43053.77240740741</v>
      </c>
      <c r="AO273" s="83" t="s">
        <v>2918</v>
      </c>
      <c r="AP273" s="78" t="b">
        <v>0</v>
      </c>
      <c r="AQ273" s="78" t="b">
        <v>0</v>
      </c>
      <c r="AR273" s="78" t="b">
        <v>0</v>
      </c>
      <c r="AS273" s="78"/>
      <c r="AT273" s="78">
        <v>25</v>
      </c>
      <c r="AU273" s="83" t="s">
        <v>2938</v>
      </c>
      <c r="AV273" s="78" t="b">
        <v>1</v>
      </c>
      <c r="AW273" s="78" t="s">
        <v>3020</v>
      </c>
      <c r="AX273" s="83" t="s">
        <v>3291</v>
      </c>
      <c r="AY273" s="78" t="s">
        <v>66</v>
      </c>
      <c r="AZ273" s="78" t="str">
        <f>REPLACE(INDEX(GroupVertices[Group],MATCH(Vertices[[#This Row],[Vertex]],GroupVertices[Vertex],0)),1,1,"")</f>
        <v>13</v>
      </c>
      <c r="BA273" s="48"/>
      <c r="BB273" s="48"/>
      <c r="BC273" s="48"/>
      <c r="BD273" s="48"/>
      <c r="BE273" s="48" t="s">
        <v>822</v>
      </c>
      <c r="BF273" s="48" t="s">
        <v>822</v>
      </c>
      <c r="BG273" s="116" t="s">
        <v>4322</v>
      </c>
      <c r="BH273" s="116" t="s">
        <v>4322</v>
      </c>
      <c r="BI273" s="116" t="s">
        <v>4445</v>
      </c>
      <c r="BJ273" s="116" t="s">
        <v>4445</v>
      </c>
      <c r="BK273" s="116">
        <v>1</v>
      </c>
      <c r="BL273" s="120">
        <v>3.225806451612903</v>
      </c>
      <c r="BM273" s="116">
        <v>0</v>
      </c>
      <c r="BN273" s="120">
        <v>0</v>
      </c>
      <c r="BO273" s="116">
        <v>0</v>
      </c>
      <c r="BP273" s="120">
        <v>0</v>
      </c>
      <c r="BQ273" s="116">
        <v>30</v>
      </c>
      <c r="BR273" s="120">
        <v>96.7741935483871</v>
      </c>
      <c r="BS273" s="116">
        <v>31</v>
      </c>
      <c r="BT273" s="2"/>
      <c r="BU273" s="3"/>
      <c r="BV273" s="3"/>
      <c r="BW273" s="3"/>
      <c r="BX273" s="3"/>
    </row>
    <row r="274" spans="1:76" ht="15">
      <c r="A274" s="64" t="s">
        <v>441</v>
      </c>
      <c r="B274" s="65"/>
      <c r="C274" s="65" t="s">
        <v>64</v>
      </c>
      <c r="D274" s="66">
        <v>162.01659536859023</v>
      </c>
      <c r="E274" s="68"/>
      <c r="F274" s="100" t="s">
        <v>1089</v>
      </c>
      <c r="G274" s="65"/>
      <c r="H274" s="69" t="s">
        <v>441</v>
      </c>
      <c r="I274" s="70"/>
      <c r="J274" s="70"/>
      <c r="K274" s="69" t="s">
        <v>3586</v>
      </c>
      <c r="L274" s="73">
        <v>1</v>
      </c>
      <c r="M274" s="74">
        <v>602.4658813476562</v>
      </c>
      <c r="N274" s="74">
        <v>3693.894775390625</v>
      </c>
      <c r="O274" s="75"/>
      <c r="P274" s="76"/>
      <c r="Q274" s="76"/>
      <c r="R274" s="86"/>
      <c r="S274" s="48">
        <v>0</v>
      </c>
      <c r="T274" s="48">
        <v>1</v>
      </c>
      <c r="U274" s="49">
        <v>0</v>
      </c>
      <c r="V274" s="49">
        <v>0.009259</v>
      </c>
      <c r="W274" s="49">
        <v>0</v>
      </c>
      <c r="X274" s="49">
        <v>0.518732</v>
      </c>
      <c r="Y274" s="49">
        <v>0</v>
      </c>
      <c r="Z274" s="49">
        <v>0</v>
      </c>
      <c r="AA274" s="71">
        <v>274</v>
      </c>
      <c r="AB274" s="71"/>
      <c r="AC274" s="72"/>
      <c r="AD274" s="78" t="s">
        <v>2122</v>
      </c>
      <c r="AE274" s="78">
        <v>939</v>
      </c>
      <c r="AF274" s="78">
        <v>62</v>
      </c>
      <c r="AG274" s="78">
        <v>1870</v>
      </c>
      <c r="AH274" s="78">
        <v>1136</v>
      </c>
      <c r="AI274" s="78"/>
      <c r="AJ274" s="78" t="s">
        <v>2381</v>
      </c>
      <c r="AK274" s="78"/>
      <c r="AL274" s="78"/>
      <c r="AM274" s="78"/>
      <c r="AN274" s="80">
        <v>43758.79369212963</v>
      </c>
      <c r="AO274" s="78"/>
      <c r="AP274" s="78" t="b">
        <v>1</v>
      </c>
      <c r="AQ274" s="78" t="b">
        <v>0</v>
      </c>
      <c r="AR274" s="78" t="b">
        <v>0</v>
      </c>
      <c r="AS274" s="78"/>
      <c r="AT274" s="78">
        <v>1</v>
      </c>
      <c r="AU274" s="78"/>
      <c r="AV274" s="78" t="b">
        <v>0</v>
      </c>
      <c r="AW274" s="78" t="s">
        <v>3020</v>
      </c>
      <c r="AX274" s="83" t="s">
        <v>3292</v>
      </c>
      <c r="AY274" s="78" t="s">
        <v>66</v>
      </c>
      <c r="AZ274" s="78" t="str">
        <f>REPLACE(INDEX(GroupVertices[Group],MATCH(Vertices[[#This Row],[Vertex]],GroupVertices[Vertex],0)),1,1,"")</f>
        <v>2</v>
      </c>
      <c r="BA274" s="48" t="s">
        <v>682</v>
      </c>
      <c r="BB274" s="48" t="s">
        <v>682</v>
      </c>
      <c r="BC274" s="48" t="s">
        <v>726</v>
      </c>
      <c r="BD274" s="48" t="s">
        <v>726</v>
      </c>
      <c r="BE274" s="48" t="s">
        <v>772</v>
      </c>
      <c r="BF274" s="48" t="s">
        <v>772</v>
      </c>
      <c r="BG274" s="116" t="s">
        <v>4271</v>
      </c>
      <c r="BH274" s="116" t="s">
        <v>4271</v>
      </c>
      <c r="BI274" s="116" t="s">
        <v>4400</v>
      </c>
      <c r="BJ274" s="116" t="s">
        <v>4400</v>
      </c>
      <c r="BK274" s="116">
        <v>3</v>
      </c>
      <c r="BL274" s="120">
        <v>16.666666666666668</v>
      </c>
      <c r="BM274" s="116">
        <v>0</v>
      </c>
      <c r="BN274" s="120">
        <v>0</v>
      </c>
      <c r="BO274" s="116">
        <v>0</v>
      </c>
      <c r="BP274" s="120">
        <v>0</v>
      </c>
      <c r="BQ274" s="116">
        <v>15</v>
      </c>
      <c r="BR274" s="120">
        <v>83.33333333333333</v>
      </c>
      <c r="BS274" s="116">
        <v>18</v>
      </c>
      <c r="BT274" s="2"/>
      <c r="BU274" s="3"/>
      <c r="BV274" s="3"/>
      <c r="BW274" s="3"/>
      <c r="BX274" s="3"/>
    </row>
    <row r="275" spans="1:76" ht="15">
      <c r="A275" s="64" t="s">
        <v>442</v>
      </c>
      <c r="B275" s="65"/>
      <c r="C275" s="65" t="s">
        <v>64</v>
      </c>
      <c r="D275" s="66">
        <v>162.02168104606145</v>
      </c>
      <c r="E275" s="68"/>
      <c r="F275" s="100" t="s">
        <v>1090</v>
      </c>
      <c r="G275" s="65"/>
      <c r="H275" s="69" t="s">
        <v>442</v>
      </c>
      <c r="I275" s="70"/>
      <c r="J275" s="70"/>
      <c r="K275" s="69" t="s">
        <v>3587</v>
      </c>
      <c r="L275" s="73">
        <v>1</v>
      </c>
      <c r="M275" s="74">
        <v>1109.6939697265625</v>
      </c>
      <c r="N275" s="74">
        <v>4073.418212890625</v>
      </c>
      <c r="O275" s="75"/>
      <c r="P275" s="76"/>
      <c r="Q275" s="76"/>
      <c r="R275" s="86"/>
      <c r="S275" s="48">
        <v>0</v>
      </c>
      <c r="T275" s="48">
        <v>1</v>
      </c>
      <c r="U275" s="49">
        <v>0</v>
      </c>
      <c r="V275" s="49">
        <v>0.009259</v>
      </c>
      <c r="W275" s="49">
        <v>0</v>
      </c>
      <c r="X275" s="49">
        <v>0.518732</v>
      </c>
      <c r="Y275" s="49">
        <v>0</v>
      </c>
      <c r="Z275" s="49">
        <v>0</v>
      </c>
      <c r="AA275" s="71">
        <v>275</v>
      </c>
      <c r="AB275" s="71"/>
      <c r="AC275" s="72"/>
      <c r="AD275" s="78" t="s">
        <v>2123</v>
      </c>
      <c r="AE275" s="78">
        <v>1515</v>
      </c>
      <c r="AF275" s="78">
        <v>81</v>
      </c>
      <c r="AG275" s="78">
        <v>3983</v>
      </c>
      <c r="AH275" s="78">
        <v>1493</v>
      </c>
      <c r="AI275" s="78"/>
      <c r="AJ275" s="78" t="s">
        <v>2382</v>
      </c>
      <c r="AK275" s="78"/>
      <c r="AL275" s="78"/>
      <c r="AM275" s="78"/>
      <c r="AN275" s="80">
        <v>43752.96990740741</v>
      </c>
      <c r="AO275" s="83" t="s">
        <v>2919</v>
      </c>
      <c r="AP275" s="78" t="b">
        <v>1</v>
      </c>
      <c r="AQ275" s="78" t="b">
        <v>0</v>
      </c>
      <c r="AR275" s="78" t="b">
        <v>0</v>
      </c>
      <c r="AS275" s="78"/>
      <c r="AT275" s="78">
        <v>0</v>
      </c>
      <c r="AU275" s="78"/>
      <c r="AV275" s="78" t="b">
        <v>0</v>
      </c>
      <c r="AW275" s="78" t="s">
        <v>3020</v>
      </c>
      <c r="AX275" s="83" t="s">
        <v>3293</v>
      </c>
      <c r="AY275" s="78" t="s">
        <v>66</v>
      </c>
      <c r="AZ275" s="78" t="str">
        <f>REPLACE(INDEX(GroupVertices[Group],MATCH(Vertices[[#This Row],[Vertex]],GroupVertices[Vertex],0)),1,1,"")</f>
        <v>2</v>
      </c>
      <c r="BA275" s="48" t="s">
        <v>682</v>
      </c>
      <c r="BB275" s="48" t="s">
        <v>682</v>
      </c>
      <c r="BC275" s="48" t="s">
        <v>726</v>
      </c>
      <c r="BD275" s="48" t="s">
        <v>726</v>
      </c>
      <c r="BE275" s="48" t="s">
        <v>772</v>
      </c>
      <c r="BF275" s="48" t="s">
        <v>772</v>
      </c>
      <c r="BG275" s="116" t="s">
        <v>4271</v>
      </c>
      <c r="BH275" s="116" t="s">
        <v>4271</v>
      </c>
      <c r="BI275" s="116" t="s">
        <v>4400</v>
      </c>
      <c r="BJ275" s="116" t="s">
        <v>4400</v>
      </c>
      <c r="BK275" s="116">
        <v>3</v>
      </c>
      <c r="BL275" s="120">
        <v>16.666666666666668</v>
      </c>
      <c r="BM275" s="116">
        <v>0</v>
      </c>
      <c r="BN275" s="120">
        <v>0</v>
      </c>
      <c r="BO275" s="116">
        <v>0</v>
      </c>
      <c r="BP275" s="120">
        <v>0</v>
      </c>
      <c r="BQ275" s="116">
        <v>15</v>
      </c>
      <c r="BR275" s="120">
        <v>83.33333333333333</v>
      </c>
      <c r="BS275" s="116">
        <v>18</v>
      </c>
      <c r="BT275" s="2"/>
      <c r="BU275" s="3"/>
      <c r="BV275" s="3"/>
      <c r="BW275" s="3"/>
      <c r="BX275" s="3"/>
    </row>
    <row r="276" spans="1:76" ht="15">
      <c r="A276" s="64" t="s">
        <v>443</v>
      </c>
      <c r="B276" s="65"/>
      <c r="C276" s="65" t="s">
        <v>64</v>
      </c>
      <c r="D276" s="66">
        <v>164.01606961647886</v>
      </c>
      <c r="E276" s="68"/>
      <c r="F276" s="100" t="s">
        <v>1091</v>
      </c>
      <c r="G276" s="65"/>
      <c r="H276" s="69" t="s">
        <v>443</v>
      </c>
      <c r="I276" s="70"/>
      <c r="J276" s="70"/>
      <c r="K276" s="69" t="s">
        <v>3588</v>
      </c>
      <c r="L276" s="73">
        <v>1</v>
      </c>
      <c r="M276" s="74">
        <v>6477.5849609375</v>
      </c>
      <c r="N276" s="74">
        <v>4519.54052734375</v>
      </c>
      <c r="O276" s="75"/>
      <c r="P276" s="76"/>
      <c r="Q276" s="76"/>
      <c r="R276" s="86"/>
      <c r="S276" s="48">
        <v>0</v>
      </c>
      <c r="T276" s="48">
        <v>1</v>
      </c>
      <c r="U276" s="49">
        <v>0</v>
      </c>
      <c r="V276" s="49">
        <v>0.083333</v>
      </c>
      <c r="W276" s="49">
        <v>0</v>
      </c>
      <c r="X276" s="49">
        <v>0.576863</v>
      </c>
      <c r="Y276" s="49">
        <v>0</v>
      </c>
      <c r="Z276" s="49">
        <v>0</v>
      </c>
      <c r="AA276" s="71">
        <v>276</v>
      </c>
      <c r="AB276" s="71"/>
      <c r="AC276" s="72"/>
      <c r="AD276" s="78" t="s">
        <v>2124</v>
      </c>
      <c r="AE276" s="78">
        <v>7359</v>
      </c>
      <c r="AF276" s="78">
        <v>7532</v>
      </c>
      <c r="AG276" s="78">
        <v>229426</v>
      </c>
      <c r="AH276" s="78">
        <v>220158</v>
      </c>
      <c r="AI276" s="78"/>
      <c r="AJ276" s="78" t="s">
        <v>2383</v>
      </c>
      <c r="AK276" s="78" t="s">
        <v>2558</v>
      </c>
      <c r="AL276" s="78"/>
      <c r="AM276" s="78"/>
      <c r="AN276" s="80">
        <v>43279.97262731481</v>
      </c>
      <c r="AO276" s="83" t="s">
        <v>2920</v>
      </c>
      <c r="AP276" s="78" t="b">
        <v>1</v>
      </c>
      <c r="AQ276" s="78" t="b">
        <v>0</v>
      </c>
      <c r="AR276" s="78" t="b">
        <v>1</v>
      </c>
      <c r="AS276" s="78"/>
      <c r="AT276" s="78">
        <v>10</v>
      </c>
      <c r="AU276" s="78"/>
      <c r="AV276" s="78" t="b">
        <v>0</v>
      </c>
      <c r="AW276" s="78" t="s">
        <v>3020</v>
      </c>
      <c r="AX276" s="83" t="s">
        <v>3294</v>
      </c>
      <c r="AY276" s="78" t="s">
        <v>66</v>
      </c>
      <c r="AZ276" s="78" t="str">
        <f>REPLACE(INDEX(GroupVertices[Group],MATCH(Vertices[[#This Row],[Vertex]],GroupVertices[Vertex],0)),1,1,"")</f>
        <v>13</v>
      </c>
      <c r="BA276" s="48"/>
      <c r="BB276" s="48"/>
      <c r="BC276" s="48"/>
      <c r="BD276" s="48"/>
      <c r="BE276" s="48"/>
      <c r="BF276" s="48"/>
      <c r="BG276" s="116" t="s">
        <v>4323</v>
      </c>
      <c r="BH276" s="116" t="s">
        <v>4323</v>
      </c>
      <c r="BI276" s="116" t="s">
        <v>4067</v>
      </c>
      <c r="BJ276" s="116" t="s">
        <v>4067</v>
      </c>
      <c r="BK276" s="116">
        <v>0</v>
      </c>
      <c r="BL276" s="120">
        <v>0</v>
      </c>
      <c r="BM276" s="116">
        <v>1</v>
      </c>
      <c r="BN276" s="120">
        <v>4.166666666666667</v>
      </c>
      <c r="BO276" s="116">
        <v>0</v>
      </c>
      <c r="BP276" s="120">
        <v>0</v>
      </c>
      <c r="BQ276" s="116">
        <v>23</v>
      </c>
      <c r="BR276" s="120">
        <v>95.83333333333333</v>
      </c>
      <c r="BS276" s="116">
        <v>24</v>
      </c>
      <c r="BT276" s="2"/>
      <c r="BU276" s="3"/>
      <c r="BV276" s="3"/>
      <c r="BW276" s="3"/>
      <c r="BX276" s="3"/>
    </row>
    <row r="277" spans="1:76" ht="15">
      <c r="A277" s="64" t="s">
        <v>446</v>
      </c>
      <c r="B277" s="65"/>
      <c r="C277" s="65" t="s">
        <v>64</v>
      </c>
      <c r="D277" s="66">
        <v>162.6405276941362</v>
      </c>
      <c r="E277" s="68"/>
      <c r="F277" s="100" t="s">
        <v>1094</v>
      </c>
      <c r="G277" s="65"/>
      <c r="H277" s="69" t="s">
        <v>446</v>
      </c>
      <c r="I277" s="70"/>
      <c r="J277" s="70"/>
      <c r="K277" s="69" t="s">
        <v>3589</v>
      </c>
      <c r="L277" s="73">
        <v>144.85611510791367</v>
      </c>
      <c r="M277" s="74">
        <v>6197.86572265625</v>
      </c>
      <c r="N277" s="74">
        <v>4560.9619140625</v>
      </c>
      <c r="O277" s="75"/>
      <c r="P277" s="76"/>
      <c r="Q277" s="76"/>
      <c r="R277" s="86"/>
      <c r="S277" s="48">
        <v>4</v>
      </c>
      <c r="T277" s="48">
        <v>1</v>
      </c>
      <c r="U277" s="49">
        <v>14</v>
      </c>
      <c r="V277" s="49">
        <v>0.125</v>
      </c>
      <c r="W277" s="49">
        <v>0</v>
      </c>
      <c r="X277" s="49">
        <v>2.008769</v>
      </c>
      <c r="Y277" s="49">
        <v>0</v>
      </c>
      <c r="Z277" s="49">
        <v>0</v>
      </c>
      <c r="AA277" s="71">
        <v>277</v>
      </c>
      <c r="AB277" s="71"/>
      <c r="AC277" s="72"/>
      <c r="AD277" s="78" t="s">
        <v>2125</v>
      </c>
      <c r="AE277" s="78">
        <v>520</v>
      </c>
      <c r="AF277" s="78">
        <v>2393</v>
      </c>
      <c r="AG277" s="78">
        <v>2914</v>
      </c>
      <c r="AH277" s="78">
        <v>455</v>
      </c>
      <c r="AI277" s="78"/>
      <c r="AJ277" s="78" t="s">
        <v>2384</v>
      </c>
      <c r="AK277" s="78" t="s">
        <v>2559</v>
      </c>
      <c r="AL277" s="83" t="s">
        <v>2700</v>
      </c>
      <c r="AM277" s="78"/>
      <c r="AN277" s="80">
        <v>40066.86075231482</v>
      </c>
      <c r="AO277" s="83" t="s">
        <v>2921</v>
      </c>
      <c r="AP277" s="78" t="b">
        <v>0</v>
      </c>
      <c r="AQ277" s="78" t="b">
        <v>0</v>
      </c>
      <c r="AR277" s="78" t="b">
        <v>1</v>
      </c>
      <c r="AS277" s="78"/>
      <c r="AT277" s="78">
        <v>49</v>
      </c>
      <c r="AU277" s="83" t="s">
        <v>2938</v>
      </c>
      <c r="AV277" s="78" t="b">
        <v>0</v>
      </c>
      <c r="AW277" s="78" t="s">
        <v>3020</v>
      </c>
      <c r="AX277" s="83" t="s">
        <v>3295</v>
      </c>
      <c r="AY277" s="78" t="s">
        <v>66</v>
      </c>
      <c r="AZ277" s="78" t="str">
        <f>REPLACE(INDEX(GroupVertices[Group],MATCH(Vertices[[#This Row],[Vertex]],GroupVertices[Vertex],0)),1,1,"")</f>
        <v>13</v>
      </c>
      <c r="BA277" s="48"/>
      <c r="BB277" s="48"/>
      <c r="BC277" s="48"/>
      <c r="BD277" s="48"/>
      <c r="BE277" s="48" t="s">
        <v>824</v>
      </c>
      <c r="BF277" s="48" t="s">
        <v>824</v>
      </c>
      <c r="BG277" s="116" t="s">
        <v>4324</v>
      </c>
      <c r="BH277" s="116" t="s">
        <v>4354</v>
      </c>
      <c r="BI277" s="116" t="s">
        <v>4446</v>
      </c>
      <c r="BJ277" s="116" t="s">
        <v>4446</v>
      </c>
      <c r="BK277" s="116">
        <v>0</v>
      </c>
      <c r="BL277" s="120">
        <v>0</v>
      </c>
      <c r="BM277" s="116">
        <v>2</v>
      </c>
      <c r="BN277" s="120">
        <v>2.5974025974025974</v>
      </c>
      <c r="BO277" s="116">
        <v>0</v>
      </c>
      <c r="BP277" s="120">
        <v>0</v>
      </c>
      <c r="BQ277" s="116">
        <v>75</v>
      </c>
      <c r="BR277" s="120">
        <v>97.40259740259741</v>
      </c>
      <c r="BS277" s="116">
        <v>77</v>
      </c>
      <c r="BT277" s="2"/>
      <c r="BU277" s="3"/>
      <c r="BV277" s="3"/>
      <c r="BW277" s="3"/>
      <c r="BX277" s="3"/>
    </row>
    <row r="278" spans="1:76" ht="15">
      <c r="A278" s="64" t="s">
        <v>445</v>
      </c>
      <c r="B278" s="65"/>
      <c r="C278" s="65" t="s">
        <v>64</v>
      </c>
      <c r="D278" s="66">
        <v>162.49625505429523</v>
      </c>
      <c r="E278" s="68"/>
      <c r="F278" s="100" t="s">
        <v>1093</v>
      </c>
      <c r="G278" s="65"/>
      <c r="H278" s="69" t="s">
        <v>445</v>
      </c>
      <c r="I278" s="70"/>
      <c r="J278" s="70"/>
      <c r="K278" s="69" t="s">
        <v>3590</v>
      </c>
      <c r="L278" s="73">
        <v>124.30524152106887</v>
      </c>
      <c r="M278" s="74">
        <v>6058.85205078125</v>
      </c>
      <c r="N278" s="74">
        <v>5021.22998046875</v>
      </c>
      <c r="O278" s="75"/>
      <c r="P278" s="76"/>
      <c r="Q278" s="76"/>
      <c r="R278" s="86"/>
      <c r="S278" s="48">
        <v>1</v>
      </c>
      <c r="T278" s="48">
        <v>2</v>
      </c>
      <c r="U278" s="49">
        <v>12</v>
      </c>
      <c r="V278" s="49">
        <v>0.125</v>
      </c>
      <c r="W278" s="49">
        <v>0</v>
      </c>
      <c r="X278" s="49">
        <v>1.061738</v>
      </c>
      <c r="Y278" s="49">
        <v>0</v>
      </c>
      <c r="Z278" s="49">
        <v>0.5</v>
      </c>
      <c r="AA278" s="71">
        <v>278</v>
      </c>
      <c r="AB278" s="71"/>
      <c r="AC278" s="72"/>
      <c r="AD278" s="78" t="s">
        <v>2126</v>
      </c>
      <c r="AE278" s="78">
        <v>37</v>
      </c>
      <c r="AF278" s="78">
        <v>1854</v>
      </c>
      <c r="AG278" s="78">
        <v>2287</v>
      </c>
      <c r="AH278" s="78">
        <v>302</v>
      </c>
      <c r="AI278" s="78"/>
      <c r="AJ278" s="78" t="s">
        <v>2385</v>
      </c>
      <c r="AK278" s="78" t="s">
        <v>2560</v>
      </c>
      <c r="AL278" s="83" t="s">
        <v>2701</v>
      </c>
      <c r="AM278" s="78"/>
      <c r="AN278" s="80">
        <v>43371.98226851852</v>
      </c>
      <c r="AO278" s="83" t="s">
        <v>2922</v>
      </c>
      <c r="AP278" s="78" t="b">
        <v>1</v>
      </c>
      <c r="AQ278" s="78" t="b">
        <v>0</v>
      </c>
      <c r="AR278" s="78" t="b">
        <v>0</v>
      </c>
      <c r="AS278" s="78"/>
      <c r="AT278" s="78">
        <v>9</v>
      </c>
      <c r="AU278" s="78"/>
      <c r="AV278" s="78" t="b">
        <v>1</v>
      </c>
      <c r="AW278" s="78" t="s">
        <v>3020</v>
      </c>
      <c r="AX278" s="83" t="s">
        <v>3296</v>
      </c>
      <c r="AY278" s="78" t="s">
        <v>66</v>
      </c>
      <c r="AZ278" s="78" t="str">
        <f>REPLACE(INDEX(GroupVertices[Group],MATCH(Vertices[[#This Row],[Vertex]],GroupVertices[Vertex],0)),1,1,"")</f>
        <v>13</v>
      </c>
      <c r="BA278" s="48"/>
      <c r="BB278" s="48"/>
      <c r="BC278" s="48"/>
      <c r="BD278" s="48"/>
      <c r="BE278" s="48" t="s">
        <v>746</v>
      </c>
      <c r="BF278" s="48" t="s">
        <v>746</v>
      </c>
      <c r="BG278" s="116" t="s">
        <v>4325</v>
      </c>
      <c r="BH278" s="116" t="s">
        <v>4355</v>
      </c>
      <c r="BI278" s="116" t="s">
        <v>4067</v>
      </c>
      <c r="BJ278" s="116" t="s">
        <v>4446</v>
      </c>
      <c r="BK278" s="116">
        <v>1</v>
      </c>
      <c r="BL278" s="120">
        <v>1.3513513513513513</v>
      </c>
      <c r="BM278" s="116">
        <v>1</v>
      </c>
      <c r="BN278" s="120">
        <v>1.3513513513513513</v>
      </c>
      <c r="BO278" s="116">
        <v>0</v>
      </c>
      <c r="BP278" s="120">
        <v>0</v>
      </c>
      <c r="BQ278" s="116">
        <v>72</v>
      </c>
      <c r="BR278" s="120">
        <v>97.29729729729729</v>
      </c>
      <c r="BS278" s="116">
        <v>74</v>
      </c>
      <c r="BT278" s="2"/>
      <c r="BU278" s="3"/>
      <c r="BV278" s="3"/>
      <c r="BW278" s="3"/>
      <c r="BX278" s="3"/>
    </row>
    <row r="279" spans="1:76" ht="15">
      <c r="A279" s="64" t="s">
        <v>447</v>
      </c>
      <c r="B279" s="65"/>
      <c r="C279" s="65" t="s">
        <v>64</v>
      </c>
      <c r="D279" s="66">
        <v>162.02194871329678</v>
      </c>
      <c r="E279" s="68"/>
      <c r="F279" s="100" t="s">
        <v>1095</v>
      </c>
      <c r="G279" s="65"/>
      <c r="H279" s="69" t="s">
        <v>447</v>
      </c>
      <c r="I279" s="70"/>
      <c r="J279" s="70"/>
      <c r="K279" s="69" t="s">
        <v>3591</v>
      </c>
      <c r="L279" s="73">
        <v>1</v>
      </c>
      <c r="M279" s="74">
        <v>6089.544921875</v>
      </c>
      <c r="N279" s="74">
        <v>4034.890625</v>
      </c>
      <c r="O279" s="75"/>
      <c r="P279" s="76"/>
      <c r="Q279" s="76"/>
      <c r="R279" s="86"/>
      <c r="S279" s="48">
        <v>0</v>
      </c>
      <c r="T279" s="48">
        <v>1</v>
      </c>
      <c r="U279" s="49">
        <v>0</v>
      </c>
      <c r="V279" s="49">
        <v>0.083333</v>
      </c>
      <c r="W279" s="49">
        <v>0</v>
      </c>
      <c r="X279" s="49">
        <v>0.576863</v>
      </c>
      <c r="Y279" s="49">
        <v>0</v>
      </c>
      <c r="Z279" s="49">
        <v>0</v>
      </c>
      <c r="AA279" s="71">
        <v>279</v>
      </c>
      <c r="AB279" s="71"/>
      <c r="AC279" s="72"/>
      <c r="AD279" s="78" t="s">
        <v>2127</v>
      </c>
      <c r="AE279" s="78">
        <v>97</v>
      </c>
      <c r="AF279" s="78">
        <v>82</v>
      </c>
      <c r="AG279" s="78">
        <v>11344</v>
      </c>
      <c r="AH279" s="78">
        <v>2</v>
      </c>
      <c r="AI279" s="78"/>
      <c r="AJ279" s="78" t="s">
        <v>2386</v>
      </c>
      <c r="AK279" s="78" t="s">
        <v>2561</v>
      </c>
      <c r="AL279" s="78"/>
      <c r="AM279" s="78"/>
      <c r="AN279" s="80">
        <v>40882.9131712963</v>
      </c>
      <c r="AO279" s="83" t="s">
        <v>2923</v>
      </c>
      <c r="AP279" s="78" t="b">
        <v>0</v>
      </c>
      <c r="AQ279" s="78" t="b">
        <v>0</v>
      </c>
      <c r="AR279" s="78" t="b">
        <v>0</v>
      </c>
      <c r="AS279" s="78"/>
      <c r="AT279" s="78">
        <v>12</v>
      </c>
      <c r="AU279" s="83" t="s">
        <v>2939</v>
      </c>
      <c r="AV279" s="78" t="b">
        <v>0</v>
      </c>
      <c r="AW279" s="78" t="s">
        <v>3020</v>
      </c>
      <c r="AX279" s="83" t="s">
        <v>3297</v>
      </c>
      <c r="AY279" s="78" t="s">
        <v>66</v>
      </c>
      <c r="AZ279" s="78" t="str">
        <f>REPLACE(INDEX(GroupVertices[Group],MATCH(Vertices[[#This Row],[Vertex]],GroupVertices[Vertex],0)),1,1,"")</f>
        <v>13</v>
      </c>
      <c r="BA279" s="48"/>
      <c r="BB279" s="48"/>
      <c r="BC279" s="48"/>
      <c r="BD279" s="48"/>
      <c r="BE279" s="48"/>
      <c r="BF279" s="48"/>
      <c r="BG279" s="116" t="s">
        <v>4323</v>
      </c>
      <c r="BH279" s="116" t="s">
        <v>4323</v>
      </c>
      <c r="BI279" s="116" t="s">
        <v>4067</v>
      </c>
      <c r="BJ279" s="116" t="s">
        <v>4067</v>
      </c>
      <c r="BK279" s="116">
        <v>0</v>
      </c>
      <c r="BL279" s="120">
        <v>0</v>
      </c>
      <c r="BM279" s="116">
        <v>1</v>
      </c>
      <c r="BN279" s="120">
        <v>4.166666666666667</v>
      </c>
      <c r="BO279" s="116">
        <v>0</v>
      </c>
      <c r="BP279" s="120">
        <v>0</v>
      </c>
      <c r="BQ279" s="116">
        <v>23</v>
      </c>
      <c r="BR279" s="120">
        <v>95.83333333333333</v>
      </c>
      <c r="BS279" s="116">
        <v>24</v>
      </c>
      <c r="BT279" s="2"/>
      <c r="BU279" s="3"/>
      <c r="BV279" s="3"/>
      <c r="BW279" s="3"/>
      <c r="BX279" s="3"/>
    </row>
    <row r="280" spans="1:76" ht="15">
      <c r="A280" s="64" t="s">
        <v>448</v>
      </c>
      <c r="B280" s="65"/>
      <c r="C280" s="65" t="s">
        <v>64</v>
      </c>
      <c r="D280" s="66">
        <v>162.00508567747121</v>
      </c>
      <c r="E280" s="68"/>
      <c r="F280" s="100" t="s">
        <v>3011</v>
      </c>
      <c r="G280" s="65"/>
      <c r="H280" s="69" t="s">
        <v>448</v>
      </c>
      <c r="I280" s="70"/>
      <c r="J280" s="70"/>
      <c r="K280" s="69" t="s">
        <v>3592</v>
      </c>
      <c r="L280" s="73">
        <v>1</v>
      </c>
      <c r="M280" s="74">
        <v>3466.18994140625</v>
      </c>
      <c r="N280" s="74">
        <v>8633.2548828125</v>
      </c>
      <c r="O280" s="75"/>
      <c r="P280" s="76"/>
      <c r="Q280" s="76"/>
      <c r="R280" s="86"/>
      <c r="S280" s="48">
        <v>1</v>
      </c>
      <c r="T280" s="48">
        <v>1</v>
      </c>
      <c r="U280" s="49">
        <v>0</v>
      </c>
      <c r="V280" s="49">
        <v>0</v>
      </c>
      <c r="W280" s="49">
        <v>0</v>
      </c>
      <c r="X280" s="49">
        <v>0.999998</v>
      </c>
      <c r="Y280" s="49">
        <v>0</v>
      </c>
      <c r="Z280" s="49" t="s">
        <v>3703</v>
      </c>
      <c r="AA280" s="71">
        <v>280</v>
      </c>
      <c r="AB280" s="71"/>
      <c r="AC280" s="72"/>
      <c r="AD280" s="78" t="s">
        <v>2128</v>
      </c>
      <c r="AE280" s="78">
        <v>0</v>
      </c>
      <c r="AF280" s="78">
        <v>19</v>
      </c>
      <c r="AG280" s="78">
        <v>20421</v>
      </c>
      <c r="AH280" s="78">
        <v>4</v>
      </c>
      <c r="AI280" s="78"/>
      <c r="AJ280" s="78"/>
      <c r="AK280" s="78"/>
      <c r="AL280" s="78"/>
      <c r="AM280" s="78"/>
      <c r="AN280" s="80">
        <v>43176.11069444445</v>
      </c>
      <c r="AO280" s="83" t="s">
        <v>2924</v>
      </c>
      <c r="AP280" s="78" t="b">
        <v>1</v>
      </c>
      <c r="AQ280" s="78" t="b">
        <v>0</v>
      </c>
      <c r="AR280" s="78" t="b">
        <v>0</v>
      </c>
      <c r="AS280" s="78"/>
      <c r="AT280" s="78">
        <v>0</v>
      </c>
      <c r="AU280" s="78"/>
      <c r="AV280" s="78" t="b">
        <v>0</v>
      </c>
      <c r="AW280" s="78" t="s">
        <v>3020</v>
      </c>
      <c r="AX280" s="83" t="s">
        <v>3298</v>
      </c>
      <c r="AY280" s="78" t="s">
        <v>66</v>
      </c>
      <c r="AZ280" s="78" t="str">
        <f>REPLACE(INDEX(GroupVertices[Group],MATCH(Vertices[[#This Row],[Vertex]],GroupVertices[Vertex],0)),1,1,"")</f>
        <v>3</v>
      </c>
      <c r="BA280" s="48"/>
      <c r="BB280" s="48"/>
      <c r="BC280" s="48"/>
      <c r="BD280" s="48"/>
      <c r="BE280" s="48" t="s">
        <v>4204</v>
      </c>
      <c r="BF280" s="48" t="s">
        <v>4219</v>
      </c>
      <c r="BG280" s="116" t="s">
        <v>4326</v>
      </c>
      <c r="BH280" s="116" t="s">
        <v>4356</v>
      </c>
      <c r="BI280" s="116" t="s">
        <v>4447</v>
      </c>
      <c r="BJ280" s="116" t="s">
        <v>4468</v>
      </c>
      <c r="BK280" s="116">
        <v>0</v>
      </c>
      <c r="BL280" s="120">
        <v>0</v>
      </c>
      <c r="BM280" s="116">
        <v>0</v>
      </c>
      <c r="BN280" s="120">
        <v>0</v>
      </c>
      <c r="BO280" s="116">
        <v>0</v>
      </c>
      <c r="BP280" s="120">
        <v>0</v>
      </c>
      <c r="BQ280" s="116">
        <v>65</v>
      </c>
      <c r="BR280" s="120">
        <v>100</v>
      </c>
      <c r="BS280" s="116">
        <v>65</v>
      </c>
      <c r="BT280" s="2"/>
      <c r="BU280" s="3"/>
      <c r="BV280" s="3"/>
      <c r="BW280" s="3"/>
      <c r="BX280" s="3"/>
    </row>
    <row r="281" spans="1:76" ht="15">
      <c r="A281" s="64" t="s">
        <v>449</v>
      </c>
      <c r="B281" s="65"/>
      <c r="C281" s="65" t="s">
        <v>64</v>
      </c>
      <c r="D281" s="66">
        <v>162.19379107837636</v>
      </c>
      <c r="E281" s="68"/>
      <c r="F281" s="100" t="s">
        <v>1096</v>
      </c>
      <c r="G281" s="65"/>
      <c r="H281" s="69" t="s">
        <v>449</v>
      </c>
      <c r="I281" s="70"/>
      <c r="J281" s="70"/>
      <c r="K281" s="69" t="s">
        <v>3593</v>
      </c>
      <c r="L281" s="73">
        <v>185.9578622816033</v>
      </c>
      <c r="M281" s="74">
        <v>9353.3837890625</v>
      </c>
      <c r="N281" s="74">
        <v>6753.16455078125</v>
      </c>
      <c r="O281" s="75"/>
      <c r="P281" s="76"/>
      <c r="Q281" s="76"/>
      <c r="R281" s="86"/>
      <c r="S281" s="48">
        <v>1</v>
      </c>
      <c r="T281" s="48">
        <v>3</v>
      </c>
      <c r="U281" s="49">
        <v>18</v>
      </c>
      <c r="V281" s="49">
        <v>0.166667</v>
      </c>
      <c r="W281" s="49">
        <v>0</v>
      </c>
      <c r="X281" s="49">
        <v>2.264149</v>
      </c>
      <c r="Y281" s="49">
        <v>0</v>
      </c>
      <c r="Z281" s="49">
        <v>0</v>
      </c>
      <c r="AA281" s="71">
        <v>281</v>
      </c>
      <c r="AB281" s="71"/>
      <c r="AC281" s="72"/>
      <c r="AD281" s="78" t="s">
        <v>2129</v>
      </c>
      <c r="AE281" s="78">
        <v>2424</v>
      </c>
      <c r="AF281" s="78">
        <v>724</v>
      </c>
      <c r="AG281" s="78">
        <v>4961</v>
      </c>
      <c r="AH281" s="78">
        <v>11213</v>
      </c>
      <c r="AI281" s="78"/>
      <c r="AJ281" s="78" t="s">
        <v>2387</v>
      </c>
      <c r="AK281" s="78" t="s">
        <v>2562</v>
      </c>
      <c r="AL281" s="83" t="s">
        <v>2702</v>
      </c>
      <c r="AM281" s="78"/>
      <c r="AN281" s="80">
        <v>43492.69215277778</v>
      </c>
      <c r="AO281" s="83" t="s">
        <v>2925</v>
      </c>
      <c r="AP281" s="78" t="b">
        <v>0</v>
      </c>
      <c r="AQ281" s="78" t="b">
        <v>0</v>
      </c>
      <c r="AR281" s="78" t="b">
        <v>0</v>
      </c>
      <c r="AS281" s="78"/>
      <c r="AT281" s="78">
        <v>5</v>
      </c>
      <c r="AU281" s="83" t="s">
        <v>2938</v>
      </c>
      <c r="AV281" s="78" t="b">
        <v>0</v>
      </c>
      <c r="AW281" s="78" t="s">
        <v>3020</v>
      </c>
      <c r="AX281" s="83" t="s">
        <v>3299</v>
      </c>
      <c r="AY281" s="78" t="s">
        <v>66</v>
      </c>
      <c r="AZ281" s="78" t="str">
        <f>REPLACE(INDEX(GroupVertices[Group],MATCH(Vertices[[#This Row],[Vertex]],GroupVertices[Vertex],0)),1,1,"")</f>
        <v>12</v>
      </c>
      <c r="BA281" s="48"/>
      <c r="BB281" s="48"/>
      <c r="BC281" s="48"/>
      <c r="BD281" s="48"/>
      <c r="BE281" s="48" t="s">
        <v>4205</v>
      </c>
      <c r="BF281" s="48" t="s">
        <v>4220</v>
      </c>
      <c r="BG281" s="116" t="s">
        <v>3921</v>
      </c>
      <c r="BH281" s="116" t="s">
        <v>3921</v>
      </c>
      <c r="BI281" s="116" t="s">
        <v>4066</v>
      </c>
      <c r="BJ281" s="116" t="s">
        <v>4066</v>
      </c>
      <c r="BK281" s="116">
        <v>2</v>
      </c>
      <c r="BL281" s="120">
        <v>5.2631578947368425</v>
      </c>
      <c r="BM281" s="116">
        <v>0</v>
      </c>
      <c r="BN281" s="120">
        <v>0</v>
      </c>
      <c r="BO281" s="116">
        <v>0</v>
      </c>
      <c r="BP281" s="120">
        <v>0</v>
      </c>
      <c r="BQ281" s="116">
        <v>36</v>
      </c>
      <c r="BR281" s="120">
        <v>94.73684210526316</v>
      </c>
      <c r="BS281" s="116">
        <v>38</v>
      </c>
      <c r="BT281" s="2"/>
      <c r="BU281" s="3"/>
      <c r="BV281" s="3"/>
      <c r="BW281" s="3"/>
      <c r="BX281" s="3"/>
    </row>
    <row r="282" spans="1:76" ht="15">
      <c r="A282" s="64" t="s">
        <v>498</v>
      </c>
      <c r="B282" s="65"/>
      <c r="C282" s="65" t="s">
        <v>64</v>
      </c>
      <c r="D282" s="66">
        <v>204.80025859593522</v>
      </c>
      <c r="E282" s="68"/>
      <c r="F282" s="100" t="s">
        <v>3012</v>
      </c>
      <c r="G282" s="65"/>
      <c r="H282" s="69" t="s">
        <v>498</v>
      </c>
      <c r="I282" s="70"/>
      <c r="J282" s="70"/>
      <c r="K282" s="69" t="s">
        <v>3594</v>
      </c>
      <c r="L282" s="73">
        <v>1</v>
      </c>
      <c r="M282" s="74">
        <v>9564.8125</v>
      </c>
      <c r="N282" s="74">
        <v>6246.43408203125</v>
      </c>
      <c r="O282" s="75"/>
      <c r="P282" s="76"/>
      <c r="Q282" s="76"/>
      <c r="R282" s="86"/>
      <c r="S282" s="48">
        <v>1</v>
      </c>
      <c r="T282" s="48">
        <v>0</v>
      </c>
      <c r="U282" s="49">
        <v>0</v>
      </c>
      <c r="V282" s="49">
        <v>0.1</v>
      </c>
      <c r="W282" s="49">
        <v>0</v>
      </c>
      <c r="X282" s="49">
        <v>0.631132</v>
      </c>
      <c r="Y282" s="49">
        <v>0</v>
      </c>
      <c r="Z282" s="49">
        <v>0</v>
      </c>
      <c r="AA282" s="71">
        <v>282</v>
      </c>
      <c r="AB282" s="71"/>
      <c r="AC282" s="72"/>
      <c r="AD282" s="78" t="s">
        <v>2130</v>
      </c>
      <c r="AE282" s="78">
        <v>3364</v>
      </c>
      <c r="AF282" s="78">
        <v>159901</v>
      </c>
      <c r="AG282" s="78">
        <v>49260</v>
      </c>
      <c r="AH282" s="78">
        <v>2831</v>
      </c>
      <c r="AI282" s="78"/>
      <c r="AJ282" s="78" t="s">
        <v>2388</v>
      </c>
      <c r="AK282" s="78" t="s">
        <v>2563</v>
      </c>
      <c r="AL282" s="83" t="s">
        <v>2703</v>
      </c>
      <c r="AM282" s="78"/>
      <c r="AN282" s="80">
        <v>39856.80400462963</v>
      </c>
      <c r="AO282" s="83" t="s">
        <v>2926</v>
      </c>
      <c r="AP282" s="78" t="b">
        <v>0</v>
      </c>
      <c r="AQ282" s="78" t="b">
        <v>0</v>
      </c>
      <c r="AR282" s="78" t="b">
        <v>1</v>
      </c>
      <c r="AS282" s="78"/>
      <c r="AT282" s="78">
        <v>2352</v>
      </c>
      <c r="AU282" s="83" t="s">
        <v>2938</v>
      </c>
      <c r="AV282" s="78" t="b">
        <v>1</v>
      </c>
      <c r="AW282" s="78" t="s">
        <v>3020</v>
      </c>
      <c r="AX282" s="83" t="s">
        <v>3300</v>
      </c>
      <c r="AY282" s="78" t="s">
        <v>65</v>
      </c>
      <c r="AZ282" s="78" t="str">
        <f>REPLACE(INDEX(GroupVertices[Group],MATCH(Vertices[[#This Row],[Vertex]],GroupVertices[Vertex],0)),1,1,"")</f>
        <v>12</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499</v>
      </c>
      <c r="B283" s="65"/>
      <c r="C283" s="65" t="s">
        <v>64</v>
      </c>
      <c r="D283" s="66">
        <v>192.5180798357456</v>
      </c>
      <c r="E283" s="68"/>
      <c r="F283" s="100" t="s">
        <v>3013</v>
      </c>
      <c r="G283" s="65"/>
      <c r="H283" s="69" t="s">
        <v>499</v>
      </c>
      <c r="I283" s="70"/>
      <c r="J283" s="70"/>
      <c r="K283" s="69" t="s">
        <v>3595</v>
      </c>
      <c r="L283" s="73">
        <v>1</v>
      </c>
      <c r="M283" s="74">
        <v>8985.18359375</v>
      </c>
      <c r="N283" s="74">
        <v>6372.7080078125</v>
      </c>
      <c r="O283" s="75"/>
      <c r="P283" s="76"/>
      <c r="Q283" s="76"/>
      <c r="R283" s="86"/>
      <c r="S283" s="48">
        <v>1</v>
      </c>
      <c r="T283" s="48">
        <v>0</v>
      </c>
      <c r="U283" s="49">
        <v>0</v>
      </c>
      <c r="V283" s="49">
        <v>0.1</v>
      </c>
      <c r="W283" s="49">
        <v>0</v>
      </c>
      <c r="X283" s="49">
        <v>0.631132</v>
      </c>
      <c r="Y283" s="49">
        <v>0</v>
      </c>
      <c r="Z283" s="49">
        <v>0</v>
      </c>
      <c r="AA283" s="71">
        <v>283</v>
      </c>
      <c r="AB283" s="71"/>
      <c r="AC283" s="72"/>
      <c r="AD283" s="78" t="s">
        <v>2131</v>
      </c>
      <c r="AE283" s="78">
        <v>992</v>
      </c>
      <c r="AF283" s="78">
        <v>114015</v>
      </c>
      <c r="AG283" s="78">
        <v>5285</v>
      </c>
      <c r="AH283" s="78">
        <v>1641</v>
      </c>
      <c r="AI283" s="78"/>
      <c r="AJ283" s="78" t="s">
        <v>2389</v>
      </c>
      <c r="AK283" s="78" t="s">
        <v>2564</v>
      </c>
      <c r="AL283" s="83" t="s">
        <v>2704</v>
      </c>
      <c r="AM283" s="78"/>
      <c r="AN283" s="80">
        <v>40979.94924768519</v>
      </c>
      <c r="AO283" s="83" t="s">
        <v>2927</v>
      </c>
      <c r="AP283" s="78" t="b">
        <v>1</v>
      </c>
      <c r="AQ283" s="78" t="b">
        <v>0</v>
      </c>
      <c r="AR283" s="78" t="b">
        <v>1</v>
      </c>
      <c r="AS283" s="78"/>
      <c r="AT283" s="78">
        <v>587</v>
      </c>
      <c r="AU283" s="83" t="s">
        <v>2938</v>
      </c>
      <c r="AV283" s="78" t="b">
        <v>1</v>
      </c>
      <c r="AW283" s="78" t="s">
        <v>3020</v>
      </c>
      <c r="AX283" s="83" t="s">
        <v>3301</v>
      </c>
      <c r="AY283" s="78" t="s">
        <v>65</v>
      </c>
      <c r="AZ283" s="78" t="str">
        <f>REPLACE(INDEX(GroupVertices[Group],MATCH(Vertices[[#This Row],[Vertex]],GroupVertices[Vertex],0)),1,1,"")</f>
        <v>12</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500</v>
      </c>
      <c r="B284" s="65"/>
      <c r="C284" s="65" t="s">
        <v>64</v>
      </c>
      <c r="D284" s="66">
        <v>162.1204502558969</v>
      </c>
      <c r="E284" s="68"/>
      <c r="F284" s="100" t="s">
        <v>3014</v>
      </c>
      <c r="G284" s="65"/>
      <c r="H284" s="69" t="s">
        <v>500</v>
      </c>
      <c r="I284" s="70"/>
      <c r="J284" s="70"/>
      <c r="K284" s="69" t="s">
        <v>3596</v>
      </c>
      <c r="L284" s="73">
        <v>1</v>
      </c>
      <c r="M284" s="74">
        <v>9804.087890625</v>
      </c>
      <c r="N284" s="74">
        <v>6935.89990234375</v>
      </c>
      <c r="O284" s="75"/>
      <c r="P284" s="76"/>
      <c r="Q284" s="76"/>
      <c r="R284" s="86"/>
      <c r="S284" s="48">
        <v>1</v>
      </c>
      <c r="T284" s="48">
        <v>0</v>
      </c>
      <c r="U284" s="49">
        <v>0</v>
      </c>
      <c r="V284" s="49">
        <v>0.1</v>
      </c>
      <c r="W284" s="49">
        <v>0</v>
      </c>
      <c r="X284" s="49">
        <v>0.631132</v>
      </c>
      <c r="Y284" s="49">
        <v>0</v>
      </c>
      <c r="Z284" s="49">
        <v>0</v>
      </c>
      <c r="AA284" s="71">
        <v>284</v>
      </c>
      <c r="AB284" s="71"/>
      <c r="AC284" s="72"/>
      <c r="AD284" s="78" t="s">
        <v>2132</v>
      </c>
      <c r="AE284" s="78">
        <v>150</v>
      </c>
      <c r="AF284" s="78">
        <v>450</v>
      </c>
      <c r="AG284" s="78">
        <v>769</v>
      </c>
      <c r="AH284" s="78">
        <v>918</v>
      </c>
      <c r="AI284" s="78"/>
      <c r="AJ284" s="78" t="s">
        <v>2390</v>
      </c>
      <c r="AK284" s="78" t="s">
        <v>2564</v>
      </c>
      <c r="AL284" s="83" t="s">
        <v>2705</v>
      </c>
      <c r="AM284" s="78"/>
      <c r="AN284" s="80">
        <v>42787.72657407408</v>
      </c>
      <c r="AO284" s="83" t="s">
        <v>2928</v>
      </c>
      <c r="AP284" s="78" t="b">
        <v>1</v>
      </c>
      <c r="AQ284" s="78" t="b">
        <v>0</v>
      </c>
      <c r="AR284" s="78" t="b">
        <v>0</v>
      </c>
      <c r="AS284" s="78"/>
      <c r="AT284" s="78">
        <v>15</v>
      </c>
      <c r="AU284" s="78"/>
      <c r="AV284" s="78" t="b">
        <v>0</v>
      </c>
      <c r="AW284" s="78" t="s">
        <v>3020</v>
      </c>
      <c r="AX284" s="83" t="s">
        <v>3302</v>
      </c>
      <c r="AY284" s="78" t="s">
        <v>65</v>
      </c>
      <c r="AZ284" s="78" t="str">
        <f>REPLACE(INDEX(GroupVertices[Group],MATCH(Vertices[[#This Row],[Vertex]],GroupVertices[Vertex],0)),1,1,"")</f>
        <v>12</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450</v>
      </c>
      <c r="B285" s="65"/>
      <c r="C285" s="65" t="s">
        <v>64</v>
      </c>
      <c r="D285" s="66">
        <v>163.79363814392258</v>
      </c>
      <c r="E285" s="68"/>
      <c r="F285" s="100" t="s">
        <v>1097</v>
      </c>
      <c r="G285" s="65"/>
      <c r="H285" s="69" t="s">
        <v>450</v>
      </c>
      <c r="I285" s="70"/>
      <c r="J285" s="70"/>
      <c r="K285" s="69" t="s">
        <v>3597</v>
      </c>
      <c r="L285" s="73">
        <v>83.20349434737923</v>
      </c>
      <c r="M285" s="74">
        <v>9143.8994140625</v>
      </c>
      <c r="N285" s="74">
        <v>7255.2666015625</v>
      </c>
      <c r="O285" s="75"/>
      <c r="P285" s="76"/>
      <c r="Q285" s="76"/>
      <c r="R285" s="86"/>
      <c r="S285" s="48">
        <v>0</v>
      </c>
      <c r="T285" s="48">
        <v>2</v>
      </c>
      <c r="U285" s="49">
        <v>8</v>
      </c>
      <c r="V285" s="49">
        <v>0.125</v>
      </c>
      <c r="W285" s="49">
        <v>0</v>
      </c>
      <c r="X285" s="49">
        <v>1.187681</v>
      </c>
      <c r="Y285" s="49">
        <v>0</v>
      </c>
      <c r="Z285" s="49">
        <v>0</v>
      </c>
      <c r="AA285" s="71">
        <v>285</v>
      </c>
      <c r="AB285" s="71"/>
      <c r="AC285" s="72"/>
      <c r="AD285" s="78" t="s">
        <v>2133</v>
      </c>
      <c r="AE285" s="78">
        <v>7219</v>
      </c>
      <c r="AF285" s="78">
        <v>6701</v>
      </c>
      <c r="AG285" s="78">
        <v>217109</v>
      </c>
      <c r="AH285" s="78">
        <v>482206</v>
      </c>
      <c r="AI285" s="78"/>
      <c r="AJ285" s="78" t="s">
        <v>2391</v>
      </c>
      <c r="AK285" s="78" t="s">
        <v>2564</v>
      </c>
      <c r="AL285" s="78"/>
      <c r="AM285" s="78"/>
      <c r="AN285" s="80">
        <v>40170.65008101852</v>
      </c>
      <c r="AO285" s="78"/>
      <c r="AP285" s="78" t="b">
        <v>1</v>
      </c>
      <c r="AQ285" s="78" t="b">
        <v>0</v>
      </c>
      <c r="AR285" s="78" t="b">
        <v>0</v>
      </c>
      <c r="AS285" s="78"/>
      <c r="AT285" s="78">
        <v>21</v>
      </c>
      <c r="AU285" s="83" t="s">
        <v>2938</v>
      </c>
      <c r="AV285" s="78" t="b">
        <v>0</v>
      </c>
      <c r="AW285" s="78" t="s">
        <v>3020</v>
      </c>
      <c r="AX285" s="83" t="s">
        <v>3303</v>
      </c>
      <c r="AY285" s="78" t="s">
        <v>66</v>
      </c>
      <c r="AZ285" s="78" t="str">
        <f>REPLACE(INDEX(GroupVertices[Group],MATCH(Vertices[[#This Row],[Vertex]],GroupVertices[Vertex],0)),1,1,"")</f>
        <v>12</v>
      </c>
      <c r="BA285" s="48"/>
      <c r="BB285" s="48"/>
      <c r="BC285" s="48"/>
      <c r="BD285" s="48"/>
      <c r="BE285" s="48" t="s">
        <v>829</v>
      </c>
      <c r="BF285" s="48" t="s">
        <v>829</v>
      </c>
      <c r="BG285" s="116" t="s">
        <v>4327</v>
      </c>
      <c r="BH285" s="116" t="s">
        <v>4327</v>
      </c>
      <c r="BI285" s="116" t="s">
        <v>4448</v>
      </c>
      <c r="BJ285" s="116" t="s">
        <v>4448</v>
      </c>
      <c r="BK285" s="116">
        <v>0</v>
      </c>
      <c r="BL285" s="120">
        <v>0</v>
      </c>
      <c r="BM285" s="116">
        <v>0</v>
      </c>
      <c r="BN285" s="120">
        <v>0</v>
      </c>
      <c r="BO285" s="116">
        <v>0</v>
      </c>
      <c r="BP285" s="120">
        <v>0</v>
      </c>
      <c r="BQ285" s="116">
        <v>20</v>
      </c>
      <c r="BR285" s="120">
        <v>100</v>
      </c>
      <c r="BS285" s="116">
        <v>20</v>
      </c>
      <c r="BT285" s="2"/>
      <c r="BU285" s="3"/>
      <c r="BV285" s="3"/>
      <c r="BW285" s="3"/>
      <c r="BX285" s="3"/>
    </row>
    <row r="286" spans="1:76" ht="15">
      <c r="A286" s="64" t="s">
        <v>501</v>
      </c>
      <c r="B286" s="65"/>
      <c r="C286" s="65" t="s">
        <v>64</v>
      </c>
      <c r="D286" s="66">
        <v>162</v>
      </c>
      <c r="E286" s="68"/>
      <c r="F286" s="100" t="s">
        <v>894</v>
      </c>
      <c r="G286" s="65"/>
      <c r="H286" s="69" t="s">
        <v>501</v>
      </c>
      <c r="I286" s="70"/>
      <c r="J286" s="70"/>
      <c r="K286" s="69" t="s">
        <v>3598</v>
      </c>
      <c r="L286" s="73">
        <v>1</v>
      </c>
      <c r="M286" s="74">
        <v>8946.4736328125</v>
      </c>
      <c r="N286" s="74">
        <v>7728.638671875</v>
      </c>
      <c r="O286" s="75"/>
      <c r="P286" s="76"/>
      <c r="Q286" s="76"/>
      <c r="R286" s="86"/>
      <c r="S286" s="48">
        <v>1</v>
      </c>
      <c r="T286" s="48">
        <v>0</v>
      </c>
      <c r="U286" s="49">
        <v>0</v>
      </c>
      <c r="V286" s="49">
        <v>0.083333</v>
      </c>
      <c r="W286" s="49">
        <v>0</v>
      </c>
      <c r="X286" s="49">
        <v>0.654764</v>
      </c>
      <c r="Y286" s="49">
        <v>0</v>
      </c>
      <c r="Z286" s="49">
        <v>0</v>
      </c>
      <c r="AA286" s="71">
        <v>286</v>
      </c>
      <c r="AB286" s="71"/>
      <c r="AC286" s="72"/>
      <c r="AD286" s="78" t="s">
        <v>2134</v>
      </c>
      <c r="AE286" s="78">
        <v>1</v>
      </c>
      <c r="AF286" s="78">
        <v>0</v>
      </c>
      <c r="AG286" s="78">
        <v>0</v>
      </c>
      <c r="AH286" s="78">
        <v>0</v>
      </c>
      <c r="AI286" s="78"/>
      <c r="AJ286" s="78"/>
      <c r="AK286" s="78"/>
      <c r="AL286" s="78"/>
      <c r="AM286" s="78"/>
      <c r="AN286" s="80">
        <v>41236.80850694444</v>
      </c>
      <c r="AO286" s="78"/>
      <c r="AP286" s="78" t="b">
        <v>1</v>
      </c>
      <c r="AQ286" s="78" t="b">
        <v>1</v>
      </c>
      <c r="AR286" s="78" t="b">
        <v>0</v>
      </c>
      <c r="AS286" s="78"/>
      <c r="AT286" s="78">
        <v>0</v>
      </c>
      <c r="AU286" s="83" t="s">
        <v>2938</v>
      </c>
      <c r="AV286" s="78" t="b">
        <v>0</v>
      </c>
      <c r="AW286" s="78" t="s">
        <v>3020</v>
      </c>
      <c r="AX286" s="83" t="s">
        <v>3304</v>
      </c>
      <c r="AY286" s="78" t="s">
        <v>65</v>
      </c>
      <c r="AZ286" s="78" t="str">
        <f>REPLACE(INDEX(GroupVertices[Group],MATCH(Vertices[[#This Row],[Vertex]],GroupVertices[Vertex],0)),1,1,"")</f>
        <v>12</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451</v>
      </c>
      <c r="B287" s="65"/>
      <c r="C287" s="65" t="s">
        <v>64</v>
      </c>
      <c r="D287" s="66">
        <v>162.09368353236425</v>
      </c>
      <c r="E287" s="68"/>
      <c r="F287" s="100" t="s">
        <v>3015</v>
      </c>
      <c r="G287" s="65"/>
      <c r="H287" s="69" t="s">
        <v>451</v>
      </c>
      <c r="I287" s="70"/>
      <c r="J287" s="70"/>
      <c r="K287" s="69" t="s">
        <v>3599</v>
      </c>
      <c r="L287" s="73">
        <v>1</v>
      </c>
      <c r="M287" s="74">
        <v>7309.21044921875</v>
      </c>
      <c r="N287" s="74">
        <v>8547.7734375</v>
      </c>
      <c r="O287" s="75"/>
      <c r="P287" s="76"/>
      <c r="Q287" s="76"/>
      <c r="R287" s="86"/>
      <c r="S287" s="48">
        <v>2</v>
      </c>
      <c r="T287" s="48">
        <v>1</v>
      </c>
      <c r="U287" s="49">
        <v>0</v>
      </c>
      <c r="V287" s="49">
        <v>0.052632</v>
      </c>
      <c r="W287" s="49">
        <v>0</v>
      </c>
      <c r="X287" s="49">
        <v>0.672569</v>
      </c>
      <c r="Y287" s="49">
        <v>0</v>
      </c>
      <c r="Z287" s="49">
        <v>0</v>
      </c>
      <c r="AA287" s="71">
        <v>287</v>
      </c>
      <c r="AB287" s="71"/>
      <c r="AC287" s="72"/>
      <c r="AD287" s="78" t="s">
        <v>2135</v>
      </c>
      <c r="AE287" s="78">
        <v>1117</v>
      </c>
      <c r="AF287" s="78">
        <v>350</v>
      </c>
      <c r="AG287" s="78">
        <v>447</v>
      </c>
      <c r="AH287" s="78">
        <v>561</v>
      </c>
      <c r="AI287" s="78"/>
      <c r="AJ287" s="78" t="s">
        <v>2392</v>
      </c>
      <c r="AK287" s="78" t="s">
        <v>2549</v>
      </c>
      <c r="AL287" s="83" t="s">
        <v>2706</v>
      </c>
      <c r="AM287" s="78"/>
      <c r="AN287" s="80">
        <v>43266.73091435185</v>
      </c>
      <c r="AO287" s="83" t="s">
        <v>2929</v>
      </c>
      <c r="AP287" s="78" t="b">
        <v>0</v>
      </c>
      <c r="AQ287" s="78" t="b">
        <v>0</v>
      </c>
      <c r="AR287" s="78" t="b">
        <v>0</v>
      </c>
      <c r="AS287" s="78"/>
      <c r="AT287" s="78">
        <v>7</v>
      </c>
      <c r="AU287" s="83" t="s">
        <v>2938</v>
      </c>
      <c r="AV287" s="78" t="b">
        <v>0</v>
      </c>
      <c r="AW287" s="78" t="s">
        <v>3020</v>
      </c>
      <c r="AX287" s="83" t="s">
        <v>3305</v>
      </c>
      <c r="AY287" s="78" t="s">
        <v>66</v>
      </c>
      <c r="AZ287" s="78" t="str">
        <f>REPLACE(INDEX(GroupVertices[Group],MATCH(Vertices[[#This Row],[Vertex]],GroupVertices[Vertex],0)),1,1,"")</f>
        <v>9</v>
      </c>
      <c r="BA287" s="48"/>
      <c r="BB287" s="48"/>
      <c r="BC287" s="48"/>
      <c r="BD287" s="48"/>
      <c r="BE287" s="48" t="s">
        <v>830</v>
      </c>
      <c r="BF287" s="48" t="s">
        <v>830</v>
      </c>
      <c r="BG287" s="116" t="s">
        <v>4328</v>
      </c>
      <c r="BH287" s="116" t="s">
        <v>4328</v>
      </c>
      <c r="BI287" s="116" t="s">
        <v>4449</v>
      </c>
      <c r="BJ287" s="116" t="s">
        <v>4449</v>
      </c>
      <c r="BK287" s="116">
        <v>2</v>
      </c>
      <c r="BL287" s="120">
        <v>8.695652173913043</v>
      </c>
      <c r="BM287" s="116">
        <v>0</v>
      </c>
      <c r="BN287" s="120">
        <v>0</v>
      </c>
      <c r="BO287" s="116">
        <v>0</v>
      </c>
      <c r="BP287" s="120">
        <v>0</v>
      </c>
      <c r="BQ287" s="116">
        <v>21</v>
      </c>
      <c r="BR287" s="120">
        <v>91.30434782608695</v>
      </c>
      <c r="BS287" s="116">
        <v>23</v>
      </c>
      <c r="BT287" s="2"/>
      <c r="BU287" s="3"/>
      <c r="BV287" s="3"/>
      <c r="BW287" s="3"/>
      <c r="BX287" s="3"/>
    </row>
    <row r="288" spans="1:76" ht="15">
      <c r="A288" s="64" t="s">
        <v>452</v>
      </c>
      <c r="B288" s="65"/>
      <c r="C288" s="65" t="s">
        <v>64</v>
      </c>
      <c r="D288" s="66">
        <v>162.6445427026661</v>
      </c>
      <c r="E288" s="68"/>
      <c r="F288" s="100" t="s">
        <v>1098</v>
      </c>
      <c r="G288" s="65"/>
      <c r="H288" s="69" t="s">
        <v>452</v>
      </c>
      <c r="I288" s="70"/>
      <c r="J288" s="70"/>
      <c r="K288" s="69" t="s">
        <v>3600</v>
      </c>
      <c r="L288" s="73">
        <v>144.85611510791367</v>
      </c>
      <c r="M288" s="74">
        <v>7708.87158203125</v>
      </c>
      <c r="N288" s="74">
        <v>8747.5068359375</v>
      </c>
      <c r="O288" s="75"/>
      <c r="P288" s="76"/>
      <c r="Q288" s="76"/>
      <c r="R288" s="86"/>
      <c r="S288" s="48">
        <v>1</v>
      </c>
      <c r="T288" s="48">
        <v>4</v>
      </c>
      <c r="U288" s="49">
        <v>14</v>
      </c>
      <c r="V288" s="49">
        <v>0.083333</v>
      </c>
      <c r="W288" s="49">
        <v>0</v>
      </c>
      <c r="X288" s="49">
        <v>1.114011</v>
      </c>
      <c r="Y288" s="49">
        <v>0.5</v>
      </c>
      <c r="Z288" s="49">
        <v>0.25</v>
      </c>
      <c r="AA288" s="71">
        <v>288</v>
      </c>
      <c r="AB288" s="71"/>
      <c r="AC288" s="72"/>
      <c r="AD288" s="78" t="s">
        <v>2136</v>
      </c>
      <c r="AE288" s="78">
        <v>468</v>
      </c>
      <c r="AF288" s="78">
        <v>2408</v>
      </c>
      <c r="AG288" s="78">
        <v>3303</v>
      </c>
      <c r="AH288" s="78">
        <v>688</v>
      </c>
      <c r="AI288" s="78"/>
      <c r="AJ288" s="78" t="s">
        <v>2393</v>
      </c>
      <c r="AK288" s="78" t="s">
        <v>2565</v>
      </c>
      <c r="AL288" s="83" t="s">
        <v>2707</v>
      </c>
      <c r="AM288" s="78"/>
      <c r="AN288" s="80">
        <v>40626.780590277776</v>
      </c>
      <c r="AO288" s="83" t="s">
        <v>2930</v>
      </c>
      <c r="AP288" s="78" t="b">
        <v>0</v>
      </c>
      <c r="AQ288" s="78" t="b">
        <v>0</v>
      </c>
      <c r="AR288" s="78" t="b">
        <v>0</v>
      </c>
      <c r="AS288" s="78"/>
      <c r="AT288" s="78">
        <v>69</v>
      </c>
      <c r="AU288" s="83" t="s">
        <v>2938</v>
      </c>
      <c r="AV288" s="78" t="b">
        <v>0</v>
      </c>
      <c r="AW288" s="78" t="s">
        <v>3020</v>
      </c>
      <c r="AX288" s="83" t="s">
        <v>3306</v>
      </c>
      <c r="AY288" s="78" t="s">
        <v>66</v>
      </c>
      <c r="AZ288" s="78" t="str">
        <f>REPLACE(INDEX(GroupVertices[Group],MATCH(Vertices[[#This Row],[Vertex]],GroupVertices[Vertex],0)),1,1,"")</f>
        <v>9</v>
      </c>
      <c r="BA288" s="48"/>
      <c r="BB288" s="48"/>
      <c r="BC288" s="48"/>
      <c r="BD288" s="48"/>
      <c r="BE288" s="48" t="s">
        <v>4206</v>
      </c>
      <c r="BF288" s="48" t="s">
        <v>4206</v>
      </c>
      <c r="BG288" s="116" t="s">
        <v>4319</v>
      </c>
      <c r="BH288" s="116" t="s">
        <v>4319</v>
      </c>
      <c r="BI288" s="116" t="s">
        <v>4441</v>
      </c>
      <c r="BJ288" s="116" t="s">
        <v>4441</v>
      </c>
      <c r="BK288" s="116">
        <v>3</v>
      </c>
      <c r="BL288" s="120">
        <v>6.25</v>
      </c>
      <c r="BM288" s="116">
        <v>0</v>
      </c>
      <c r="BN288" s="120">
        <v>0</v>
      </c>
      <c r="BO288" s="116">
        <v>0</v>
      </c>
      <c r="BP288" s="120">
        <v>0</v>
      </c>
      <c r="BQ288" s="116">
        <v>45</v>
      </c>
      <c r="BR288" s="120">
        <v>93.75</v>
      </c>
      <c r="BS288" s="116">
        <v>48</v>
      </c>
      <c r="BT288" s="2"/>
      <c r="BU288" s="3"/>
      <c r="BV288" s="3"/>
      <c r="BW288" s="3"/>
      <c r="BX288" s="3"/>
    </row>
    <row r="289" spans="1:76" ht="15">
      <c r="A289" s="64" t="s">
        <v>454</v>
      </c>
      <c r="B289" s="65"/>
      <c r="C289" s="65" t="s">
        <v>64</v>
      </c>
      <c r="D289" s="66">
        <v>162</v>
      </c>
      <c r="E289" s="68"/>
      <c r="F289" s="100" t="s">
        <v>1100</v>
      </c>
      <c r="G289" s="65"/>
      <c r="H289" s="69" t="s">
        <v>454</v>
      </c>
      <c r="I289" s="70"/>
      <c r="J289" s="70"/>
      <c r="K289" s="69" t="s">
        <v>3601</v>
      </c>
      <c r="L289" s="73">
        <v>124.30524152106887</v>
      </c>
      <c r="M289" s="74">
        <v>6984.35693359375</v>
      </c>
      <c r="N289" s="74">
        <v>3123.217041015625</v>
      </c>
      <c r="O289" s="75"/>
      <c r="P289" s="76"/>
      <c r="Q289" s="76"/>
      <c r="R289" s="86"/>
      <c r="S289" s="48">
        <v>1</v>
      </c>
      <c r="T289" s="48">
        <v>5</v>
      </c>
      <c r="U289" s="49">
        <v>12</v>
      </c>
      <c r="V289" s="49">
        <v>0.25</v>
      </c>
      <c r="W289" s="49">
        <v>0</v>
      </c>
      <c r="X289" s="49">
        <v>2.619042</v>
      </c>
      <c r="Y289" s="49">
        <v>0</v>
      </c>
      <c r="Z289" s="49">
        <v>0</v>
      </c>
      <c r="AA289" s="71">
        <v>289</v>
      </c>
      <c r="AB289" s="71"/>
      <c r="AC289" s="72"/>
      <c r="AD289" s="78" t="s">
        <v>2137</v>
      </c>
      <c r="AE289" s="78">
        <v>31</v>
      </c>
      <c r="AF289" s="78">
        <v>0</v>
      </c>
      <c r="AG289" s="78">
        <v>42</v>
      </c>
      <c r="AH289" s="78">
        <v>38</v>
      </c>
      <c r="AI289" s="78"/>
      <c r="AJ289" s="78" t="s">
        <v>2394</v>
      </c>
      <c r="AK289" s="78"/>
      <c r="AL289" s="78"/>
      <c r="AM289" s="78"/>
      <c r="AN289" s="80">
        <v>43782.49435185185</v>
      </c>
      <c r="AO289" s="83" t="s">
        <v>2931</v>
      </c>
      <c r="AP289" s="78" t="b">
        <v>1</v>
      </c>
      <c r="AQ289" s="78" t="b">
        <v>0</v>
      </c>
      <c r="AR289" s="78" t="b">
        <v>0</v>
      </c>
      <c r="AS289" s="78"/>
      <c r="AT289" s="78">
        <v>0</v>
      </c>
      <c r="AU289" s="78"/>
      <c r="AV289" s="78" t="b">
        <v>0</v>
      </c>
      <c r="AW289" s="78" t="s">
        <v>3020</v>
      </c>
      <c r="AX289" s="83" t="s">
        <v>3307</v>
      </c>
      <c r="AY289" s="78" t="s">
        <v>66</v>
      </c>
      <c r="AZ289" s="78" t="str">
        <f>REPLACE(INDEX(GroupVertices[Group],MATCH(Vertices[[#This Row],[Vertex]],GroupVertices[Vertex],0)),1,1,"")</f>
        <v>17</v>
      </c>
      <c r="BA289" s="48"/>
      <c r="BB289" s="48"/>
      <c r="BC289" s="48"/>
      <c r="BD289" s="48"/>
      <c r="BE289" s="48" t="s">
        <v>4207</v>
      </c>
      <c r="BF289" s="48" t="s">
        <v>4221</v>
      </c>
      <c r="BG289" s="116" t="s">
        <v>4329</v>
      </c>
      <c r="BH289" s="116" t="s">
        <v>4357</v>
      </c>
      <c r="BI289" s="116" t="s">
        <v>4450</v>
      </c>
      <c r="BJ289" s="116" t="s">
        <v>4469</v>
      </c>
      <c r="BK289" s="116">
        <v>0</v>
      </c>
      <c r="BL289" s="120">
        <v>0</v>
      </c>
      <c r="BM289" s="116">
        <v>1</v>
      </c>
      <c r="BN289" s="120">
        <v>0.3597122302158273</v>
      </c>
      <c r="BO289" s="116">
        <v>0</v>
      </c>
      <c r="BP289" s="120">
        <v>0</v>
      </c>
      <c r="BQ289" s="116">
        <v>277</v>
      </c>
      <c r="BR289" s="120">
        <v>99.64028776978417</v>
      </c>
      <c r="BS289" s="116">
        <v>278</v>
      </c>
      <c r="BT289" s="2"/>
      <c r="BU289" s="3"/>
      <c r="BV289" s="3"/>
      <c r="BW289" s="3"/>
      <c r="BX289" s="3"/>
    </row>
    <row r="290" spans="1:76" ht="15">
      <c r="A290" s="64" t="s">
        <v>502</v>
      </c>
      <c r="B290" s="65"/>
      <c r="C290" s="65" t="s">
        <v>64</v>
      </c>
      <c r="D290" s="66">
        <v>180.08226008247857</v>
      </c>
      <c r="E290" s="68"/>
      <c r="F290" s="100" t="s">
        <v>3016</v>
      </c>
      <c r="G290" s="65"/>
      <c r="H290" s="69" t="s">
        <v>502</v>
      </c>
      <c r="I290" s="70"/>
      <c r="J290" s="70"/>
      <c r="K290" s="69" t="s">
        <v>3602</v>
      </c>
      <c r="L290" s="73">
        <v>1</v>
      </c>
      <c r="M290" s="74">
        <v>6817.60546875</v>
      </c>
      <c r="N290" s="74">
        <v>2317.415283203125</v>
      </c>
      <c r="O290" s="75"/>
      <c r="P290" s="76"/>
      <c r="Q290" s="76"/>
      <c r="R290" s="86"/>
      <c r="S290" s="48">
        <v>1</v>
      </c>
      <c r="T290" s="48">
        <v>0</v>
      </c>
      <c r="U290" s="49">
        <v>0</v>
      </c>
      <c r="V290" s="49">
        <v>0.142857</v>
      </c>
      <c r="W290" s="49">
        <v>0</v>
      </c>
      <c r="X290" s="49">
        <v>0.595237</v>
      </c>
      <c r="Y290" s="49">
        <v>0</v>
      </c>
      <c r="Z290" s="49">
        <v>0</v>
      </c>
      <c r="AA290" s="71">
        <v>290</v>
      </c>
      <c r="AB290" s="71"/>
      <c r="AC290" s="72"/>
      <c r="AD290" s="78" t="s">
        <v>2138</v>
      </c>
      <c r="AE290" s="78">
        <v>82</v>
      </c>
      <c r="AF290" s="78">
        <v>67555</v>
      </c>
      <c r="AG290" s="78">
        <v>32732</v>
      </c>
      <c r="AH290" s="78">
        <v>10582</v>
      </c>
      <c r="AI290" s="78"/>
      <c r="AJ290" s="78" t="s">
        <v>2395</v>
      </c>
      <c r="AK290" s="78" t="s">
        <v>2566</v>
      </c>
      <c r="AL290" s="83" t="s">
        <v>2708</v>
      </c>
      <c r="AM290" s="78"/>
      <c r="AN290" s="80">
        <v>41069.73243055555</v>
      </c>
      <c r="AO290" s="83" t="s">
        <v>2932</v>
      </c>
      <c r="AP290" s="78" t="b">
        <v>0</v>
      </c>
      <c r="AQ290" s="78" t="b">
        <v>0</v>
      </c>
      <c r="AR290" s="78" t="b">
        <v>1</v>
      </c>
      <c r="AS290" s="78"/>
      <c r="AT290" s="78">
        <v>127</v>
      </c>
      <c r="AU290" s="83" t="s">
        <v>2949</v>
      </c>
      <c r="AV290" s="78" t="b">
        <v>1</v>
      </c>
      <c r="AW290" s="78" t="s">
        <v>3020</v>
      </c>
      <c r="AX290" s="83" t="s">
        <v>3308</v>
      </c>
      <c r="AY290" s="78" t="s">
        <v>65</v>
      </c>
      <c r="AZ290" s="78" t="str">
        <f>REPLACE(INDEX(GroupVertices[Group],MATCH(Vertices[[#This Row],[Vertex]],GroupVertices[Vertex],0)),1,1,"")</f>
        <v>17</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503</v>
      </c>
      <c r="B291" s="65"/>
      <c r="C291" s="65" t="s">
        <v>64</v>
      </c>
      <c r="D291" s="66">
        <v>628.0212370634158</v>
      </c>
      <c r="E291" s="68"/>
      <c r="F291" s="100" t="s">
        <v>3017</v>
      </c>
      <c r="G291" s="65"/>
      <c r="H291" s="69" t="s">
        <v>503</v>
      </c>
      <c r="I291" s="70"/>
      <c r="J291" s="70"/>
      <c r="K291" s="69" t="s">
        <v>3603</v>
      </c>
      <c r="L291" s="73">
        <v>1</v>
      </c>
      <c r="M291" s="74">
        <v>7296.21630859375</v>
      </c>
      <c r="N291" s="74">
        <v>2692.357177734375</v>
      </c>
      <c r="O291" s="75"/>
      <c r="P291" s="76"/>
      <c r="Q291" s="76"/>
      <c r="R291" s="86"/>
      <c r="S291" s="48">
        <v>1</v>
      </c>
      <c r="T291" s="48">
        <v>0</v>
      </c>
      <c r="U291" s="49">
        <v>0</v>
      </c>
      <c r="V291" s="49">
        <v>0.142857</v>
      </c>
      <c r="W291" s="49">
        <v>0</v>
      </c>
      <c r="X291" s="49">
        <v>0.595237</v>
      </c>
      <c r="Y291" s="49">
        <v>0</v>
      </c>
      <c r="Z291" s="49">
        <v>0</v>
      </c>
      <c r="AA291" s="71">
        <v>291</v>
      </c>
      <c r="AB291" s="71"/>
      <c r="AC291" s="72"/>
      <c r="AD291" s="78" t="s">
        <v>2139</v>
      </c>
      <c r="AE291" s="78">
        <v>555</v>
      </c>
      <c r="AF291" s="78">
        <v>1741047</v>
      </c>
      <c r="AG291" s="78">
        <v>3645</v>
      </c>
      <c r="AH291" s="78">
        <v>1636</v>
      </c>
      <c r="AI291" s="78"/>
      <c r="AJ291" s="78" t="s">
        <v>2396</v>
      </c>
      <c r="AK291" s="78"/>
      <c r="AL291" s="78"/>
      <c r="AM291" s="78"/>
      <c r="AN291" s="80">
        <v>40506.55971064815</v>
      </c>
      <c r="AO291" s="83" t="s">
        <v>2933</v>
      </c>
      <c r="AP291" s="78" t="b">
        <v>0</v>
      </c>
      <c r="AQ291" s="78" t="b">
        <v>0</v>
      </c>
      <c r="AR291" s="78" t="b">
        <v>1</v>
      </c>
      <c r="AS291" s="78" t="s">
        <v>1751</v>
      </c>
      <c r="AT291" s="78">
        <v>2611</v>
      </c>
      <c r="AU291" s="83" t="s">
        <v>2938</v>
      </c>
      <c r="AV291" s="78" t="b">
        <v>1</v>
      </c>
      <c r="AW291" s="78" t="s">
        <v>3020</v>
      </c>
      <c r="AX291" s="83" t="s">
        <v>3309</v>
      </c>
      <c r="AY291" s="78" t="s">
        <v>65</v>
      </c>
      <c r="AZ291" s="78" t="str">
        <f>REPLACE(INDEX(GroupVertices[Group],MATCH(Vertices[[#This Row],[Vertex]],GroupVertices[Vertex],0)),1,1,"")</f>
        <v>17</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504</v>
      </c>
      <c r="B292" s="65"/>
      <c r="C292" s="65" t="s">
        <v>64</v>
      </c>
      <c r="D292" s="66">
        <v>171.5345745895636</v>
      </c>
      <c r="E292" s="68"/>
      <c r="F292" s="100" t="s">
        <v>3018</v>
      </c>
      <c r="G292" s="65"/>
      <c r="H292" s="69" t="s">
        <v>504</v>
      </c>
      <c r="I292" s="70"/>
      <c r="J292" s="70"/>
      <c r="K292" s="69" t="s">
        <v>3604</v>
      </c>
      <c r="L292" s="73">
        <v>1</v>
      </c>
      <c r="M292" s="74">
        <v>7151.10791015625</v>
      </c>
      <c r="N292" s="74">
        <v>3929.018798828125</v>
      </c>
      <c r="O292" s="75"/>
      <c r="P292" s="76"/>
      <c r="Q292" s="76"/>
      <c r="R292" s="86"/>
      <c r="S292" s="48">
        <v>1</v>
      </c>
      <c r="T292" s="48">
        <v>0</v>
      </c>
      <c r="U292" s="49">
        <v>0</v>
      </c>
      <c r="V292" s="49">
        <v>0.142857</v>
      </c>
      <c r="W292" s="49">
        <v>0</v>
      </c>
      <c r="X292" s="49">
        <v>0.595237</v>
      </c>
      <c r="Y292" s="49">
        <v>0</v>
      </c>
      <c r="Z292" s="49">
        <v>0</v>
      </c>
      <c r="AA292" s="71">
        <v>292</v>
      </c>
      <c r="AB292" s="71"/>
      <c r="AC292" s="72"/>
      <c r="AD292" s="78" t="s">
        <v>2140</v>
      </c>
      <c r="AE292" s="78">
        <v>17</v>
      </c>
      <c r="AF292" s="78">
        <v>35621</v>
      </c>
      <c r="AG292" s="78">
        <v>277</v>
      </c>
      <c r="AH292" s="78">
        <v>295</v>
      </c>
      <c r="AI292" s="78"/>
      <c r="AJ292" s="78" t="s">
        <v>2397</v>
      </c>
      <c r="AK292" s="78" t="s">
        <v>2567</v>
      </c>
      <c r="AL292" s="83" t="s">
        <v>2709</v>
      </c>
      <c r="AM292" s="78"/>
      <c r="AN292" s="80">
        <v>43039.07943287037</v>
      </c>
      <c r="AO292" s="83" t="s">
        <v>2934</v>
      </c>
      <c r="AP292" s="78" t="b">
        <v>1</v>
      </c>
      <c r="AQ292" s="78" t="b">
        <v>0</v>
      </c>
      <c r="AR292" s="78" t="b">
        <v>1</v>
      </c>
      <c r="AS292" s="78"/>
      <c r="AT292" s="78">
        <v>37</v>
      </c>
      <c r="AU292" s="78"/>
      <c r="AV292" s="78" t="b">
        <v>0</v>
      </c>
      <c r="AW292" s="78" t="s">
        <v>3020</v>
      </c>
      <c r="AX292" s="83" t="s">
        <v>3310</v>
      </c>
      <c r="AY292" s="78" t="s">
        <v>65</v>
      </c>
      <c r="AZ292" s="78" t="str">
        <f>REPLACE(INDEX(GroupVertices[Group],MATCH(Vertices[[#This Row],[Vertex]],GroupVertices[Vertex],0)),1,1,"")</f>
        <v>17</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505</v>
      </c>
      <c r="B293" s="65"/>
      <c r="C293" s="65" t="s">
        <v>64</v>
      </c>
      <c r="D293" s="66">
        <v>308.1952935923083</v>
      </c>
      <c r="E293" s="68"/>
      <c r="F293" s="100" t="s">
        <v>3019</v>
      </c>
      <c r="G293" s="65"/>
      <c r="H293" s="69" t="s">
        <v>505</v>
      </c>
      <c r="I293" s="70"/>
      <c r="J293" s="70"/>
      <c r="K293" s="69" t="s">
        <v>3605</v>
      </c>
      <c r="L293" s="73">
        <v>1</v>
      </c>
      <c r="M293" s="74">
        <v>6672.4970703125</v>
      </c>
      <c r="N293" s="74">
        <v>3554.0771484375</v>
      </c>
      <c r="O293" s="75"/>
      <c r="P293" s="76"/>
      <c r="Q293" s="76"/>
      <c r="R293" s="86"/>
      <c r="S293" s="48">
        <v>1</v>
      </c>
      <c r="T293" s="48">
        <v>0</v>
      </c>
      <c r="U293" s="49">
        <v>0</v>
      </c>
      <c r="V293" s="49">
        <v>0.142857</v>
      </c>
      <c r="W293" s="49">
        <v>0</v>
      </c>
      <c r="X293" s="49">
        <v>0.595237</v>
      </c>
      <c r="Y293" s="49">
        <v>0</v>
      </c>
      <c r="Z293" s="49">
        <v>0</v>
      </c>
      <c r="AA293" s="71">
        <v>293</v>
      </c>
      <c r="AB293" s="71"/>
      <c r="AC293" s="72"/>
      <c r="AD293" s="78" t="s">
        <v>2141</v>
      </c>
      <c r="AE293" s="78">
        <v>48</v>
      </c>
      <c r="AF293" s="78">
        <v>546183</v>
      </c>
      <c r="AG293" s="78">
        <v>6465</v>
      </c>
      <c r="AH293" s="78">
        <v>4</v>
      </c>
      <c r="AI293" s="78"/>
      <c r="AJ293" s="78" t="s">
        <v>2398</v>
      </c>
      <c r="AK293" s="78" t="s">
        <v>2443</v>
      </c>
      <c r="AL293" s="83" t="s">
        <v>2710</v>
      </c>
      <c r="AM293" s="78"/>
      <c r="AN293" s="80">
        <v>40115.43949074074</v>
      </c>
      <c r="AO293" s="83" t="s">
        <v>2935</v>
      </c>
      <c r="AP293" s="78" t="b">
        <v>0</v>
      </c>
      <c r="AQ293" s="78" t="b">
        <v>0</v>
      </c>
      <c r="AR293" s="78" t="b">
        <v>0</v>
      </c>
      <c r="AS293" s="78"/>
      <c r="AT293" s="78">
        <v>438</v>
      </c>
      <c r="AU293" s="83" t="s">
        <v>2938</v>
      </c>
      <c r="AV293" s="78" t="b">
        <v>1</v>
      </c>
      <c r="AW293" s="78" t="s">
        <v>3020</v>
      </c>
      <c r="AX293" s="83" t="s">
        <v>3311</v>
      </c>
      <c r="AY293" s="78" t="s">
        <v>65</v>
      </c>
      <c r="AZ293" s="78" t="str">
        <f>REPLACE(INDEX(GroupVertices[Group],MATCH(Vertices[[#This Row],[Vertex]],GroupVertices[Vertex],0)),1,1,"")</f>
        <v>17</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455</v>
      </c>
      <c r="B294" s="65"/>
      <c r="C294" s="65" t="s">
        <v>64</v>
      </c>
      <c r="D294" s="66">
        <v>162.00160600341195</v>
      </c>
      <c r="E294" s="68"/>
      <c r="F294" s="100" t="s">
        <v>1101</v>
      </c>
      <c r="G294" s="65"/>
      <c r="H294" s="69" t="s">
        <v>455</v>
      </c>
      <c r="I294" s="70"/>
      <c r="J294" s="70"/>
      <c r="K294" s="69" t="s">
        <v>3606</v>
      </c>
      <c r="L294" s="73">
        <v>1</v>
      </c>
      <c r="M294" s="74">
        <v>3841.720947265625</v>
      </c>
      <c r="N294" s="74">
        <v>8633.2548828125</v>
      </c>
      <c r="O294" s="75"/>
      <c r="P294" s="76"/>
      <c r="Q294" s="76"/>
      <c r="R294" s="86"/>
      <c r="S294" s="48">
        <v>1</v>
      </c>
      <c r="T294" s="48">
        <v>1</v>
      </c>
      <c r="U294" s="49">
        <v>0</v>
      </c>
      <c r="V294" s="49">
        <v>0</v>
      </c>
      <c r="W294" s="49">
        <v>0</v>
      </c>
      <c r="X294" s="49">
        <v>0.999998</v>
      </c>
      <c r="Y294" s="49">
        <v>0</v>
      </c>
      <c r="Z294" s="49" t="s">
        <v>3703</v>
      </c>
      <c r="AA294" s="71">
        <v>294</v>
      </c>
      <c r="AB294" s="71"/>
      <c r="AC294" s="72"/>
      <c r="AD294" s="78" t="s">
        <v>2142</v>
      </c>
      <c r="AE294" s="78">
        <v>0</v>
      </c>
      <c r="AF294" s="78">
        <v>6</v>
      </c>
      <c r="AG294" s="78">
        <v>8362</v>
      </c>
      <c r="AH294" s="78">
        <v>1</v>
      </c>
      <c r="AI294" s="78"/>
      <c r="AJ294" s="78" t="s">
        <v>2399</v>
      </c>
      <c r="AK294" s="78" t="s">
        <v>2568</v>
      </c>
      <c r="AL294" s="83" t="s">
        <v>2711</v>
      </c>
      <c r="AM294" s="78"/>
      <c r="AN294" s="80">
        <v>43610.45877314815</v>
      </c>
      <c r="AO294" s="83" t="s">
        <v>2936</v>
      </c>
      <c r="AP294" s="78" t="b">
        <v>0</v>
      </c>
      <c r="AQ294" s="78" t="b">
        <v>0</v>
      </c>
      <c r="AR294" s="78" t="b">
        <v>0</v>
      </c>
      <c r="AS294" s="78"/>
      <c r="AT294" s="78">
        <v>0</v>
      </c>
      <c r="AU294" s="83" t="s">
        <v>2938</v>
      </c>
      <c r="AV294" s="78" t="b">
        <v>0</v>
      </c>
      <c r="AW294" s="78" t="s">
        <v>3020</v>
      </c>
      <c r="AX294" s="83" t="s">
        <v>3312</v>
      </c>
      <c r="AY294" s="78" t="s">
        <v>66</v>
      </c>
      <c r="AZ294" s="78" t="str">
        <f>REPLACE(INDEX(GroupVertices[Group],MATCH(Vertices[[#This Row],[Vertex]],GroupVertices[Vertex],0)),1,1,"")</f>
        <v>3</v>
      </c>
      <c r="BA294" s="48"/>
      <c r="BB294" s="48"/>
      <c r="BC294" s="48"/>
      <c r="BD294" s="48"/>
      <c r="BE294" s="48" t="s">
        <v>838</v>
      </c>
      <c r="BF294" s="48" t="s">
        <v>838</v>
      </c>
      <c r="BG294" s="116" t="s">
        <v>4330</v>
      </c>
      <c r="BH294" s="116" t="s">
        <v>4330</v>
      </c>
      <c r="BI294" s="116" t="s">
        <v>4451</v>
      </c>
      <c r="BJ294" s="116" t="s">
        <v>4451</v>
      </c>
      <c r="BK294" s="116">
        <v>0</v>
      </c>
      <c r="BL294" s="120">
        <v>0</v>
      </c>
      <c r="BM294" s="116">
        <v>0</v>
      </c>
      <c r="BN294" s="120">
        <v>0</v>
      </c>
      <c r="BO294" s="116">
        <v>0</v>
      </c>
      <c r="BP294" s="120">
        <v>0</v>
      </c>
      <c r="BQ294" s="116">
        <v>20</v>
      </c>
      <c r="BR294" s="120">
        <v>100</v>
      </c>
      <c r="BS294" s="116">
        <v>20</v>
      </c>
      <c r="BT294" s="2"/>
      <c r="BU294" s="3"/>
      <c r="BV294" s="3"/>
      <c r="BW294" s="3"/>
      <c r="BX294" s="3"/>
    </row>
    <row r="295" spans="1:76" ht="15">
      <c r="A295" s="64" t="s">
        <v>456</v>
      </c>
      <c r="B295" s="65"/>
      <c r="C295" s="65" t="s">
        <v>64</v>
      </c>
      <c r="D295" s="66">
        <v>162.11375857501375</v>
      </c>
      <c r="E295" s="68"/>
      <c r="F295" s="100" t="s">
        <v>1102</v>
      </c>
      <c r="G295" s="65"/>
      <c r="H295" s="69" t="s">
        <v>456</v>
      </c>
      <c r="I295" s="70"/>
      <c r="J295" s="70"/>
      <c r="K295" s="69" t="s">
        <v>3607</v>
      </c>
      <c r="L295" s="73">
        <v>1</v>
      </c>
      <c r="M295" s="74">
        <v>9566.9443359375</v>
      </c>
      <c r="N295" s="74">
        <v>2258.59765625</v>
      </c>
      <c r="O295" s="75"/>
      <c r="P295" s="76"/>
      <c r="Q295" s="76"/>
      <c r="R295" s="86"/>
      <c r="S295" s="48">
        <v>2</v>
      </c>
      <c r="T295" s="48">
        <v>1</v>
      </c>
      <c r="U295" s="49">
        <v>0</v>
      </c>
      <c r="V295" s="49">
        <v>1</v>
      </c>
      <c r="W295" s="49">
        <v>0</v>
      </c>
      <c r="X295" s="49">
        <v>1.298243</v>
      </c>
      <c r="Y295" s="49">
        <v>0</v>
      </c>
      <c r="Z295" s="49">
        <v>0</v>
      </c>
      <c r="AA295" s="71">
        <v>295</v>
      </c>
      <c r="AB295" s="71"/>
      <c r="AC295" s="72"/>
      <c r="AD295" s="78" t="s">
        <v>2143</v>
      </c>
      <c r="AE295" s="78">
        <v>130</v>
      </c>
      <c r="AF295" s="78">
        <v>425</v>
      </c>
      <c r="AG295" s="78">
        <v>534</v>
      </c>
      <c r="AH295" s="78">
        <v>149</v>
      </c>
      <c r="AI295" s="78"/>
      <c r="AJ295" s="78" t="s">
        <v>2400</v>
      </c>
      <c r="AK295" s="78" t="s">
        <v>2569</v>
      </c>
      <c r="AL295" s="83" t="s">
        <v>2712</v>
      </c>
      <c r="AM295" s="78"/>
      <c r="AN295" s="80">
        <v>40941.03761574074</v>
      </c>
      <c r="AO295" s="78"/>
      <c r="AP295" s="78" t="b">
        <v>0</v>
      </c>
      <c r="AQ295" s="78" t="b">
        <v>0</v>
      </c>
      <c r="AR295" s="78" t="b">
        <v>0</v>
      </c>
      <c r="AS295" s="78"/>
      <c r="AT295" s="78">
        <v>31</v>
      </c>
      <c r="AU295" s="83" t="s">
        <v>2942</v>
      </c>
      <c r="AV295" s="78" t="b">
        <v>0</v>
      </c>
      <c r="AW295" s="78" t="s">
        <v>3020</v>
      </c>
      <c r="AX295" s="83" t="s">
        <v>3313</v>
      </c>
      <c r="AY295" s="78" t="s">
        <v>66</v>
      </c>
      <c r="AZ295" s="78" t="str">
        <f>REPLACE(INDEX(GroupVertices[Group],MATCH(Vertices[[#This Row],[Vertex]],GroupVertices[Vertex],0)),1,1,"")</f>
        <v>28</v>
      </c>
      <c r="BA295" s="48"/>
      <c r="BB295" s="48"/>
      <c r="BC295" s="48"/>
      <c r="BD295" s="48"/>
      <c r="BE295" s="48" t="s">
        <v>839</v>
      </c>
      <c r="BF295" s="48" t="s">
        <v>839</v>
      </c>
      <c r="BG295" s="116" t="s">
        <v>3936</v>
      </c>
      <c r="BH295" s="116" t="s">
        <v>3936</v>
      </c>
      <c r="BI295" s="116" t="s">
        <v>4079</v>
      </c>
      <c r="BJ295" s="116" t="s">
        <v>4079</v>
      </c>
      <c r="BK295" s="116">
        <v>1</v>
      </c>
      <c r="BL295" s="120">
        <v>2.380952380952381</v>
      </c>
      <c r="BM295" s="116">
        <v>3</v>
      </c>
      <c r="BN295" s="120">
        <v>7.142857142857143</v>
      </c>
      <c r="BO295" s="116">
        <v>0</v>
      </c>
      <c r="BP295" s="120">
        <v>0</v>
      </c>
      <c r="BQ295" s="116">
        <v>38</v>
      </c>
      <c r="BR295" s="120">
        <v>90.47619047619048</v>
      </c>
      <c r="BS295" s="116">
        <v>42</v>
      </c>
      <c r="BT295" s="2"/>
      <c r="BU295" s="3"/>
      <c r="BV295" s="3"/>
      <c r="BW295" s="3"/>
      <c r="BX295" s="3"/>
    </row>
    <row r="296" spans="1:76" ht="15">
      <c r="A296" s="87" t="s">
        <v>457</v>
      </c>
      <c r="B296" s="88"/>
      <c r="C296" s="88" t="s">
        <v>64</v>
      </c>
      <c r="D296" s="89">
        <v>162.01284802729566</v>
      </c>
      <c r="E296" s="90"/>
      <c r="F296" s="101" t="s">
        <v>1103</v>
      </c>
      <c r="G296" s="88"/>
      <c r="H296" s="91" t="s">
        <v>457</v>
      </c>
      <c r="I296" s="92"/>
      <c r="J296" s="92"/>
      <c r="K296" s="91" t="s">
        <v>3608</v>
      </c>
      <c r="L296" s="93">
        <v>1</v>
      </c>
      <c r="M296" s="94">
        <v>9566.9443359375</v>
      </c>
      <c r="N296" s="94">
        <v>1952.745849609375</v>
      </c>
      <c r="O296" s="95"/>
      <c r="P296" s="96"/>
      <c r="Q296" s="96"/>
      <c r="R296" s="97"/>
      <c r="S296" s="48">
        <v>0</v>
      </c>
      <c r="T296" s="48">
        <v>1</v>
      </c>
      <c r="U296" s="49">
        <v>0</v>
      </c>
      <c r="V296" s="49">
        <v>1</v>
      </c>
      <c r="W296" s="49">
        <v>0</v>
      </c>
      <c r="X296" s="49">
        <v>0.701753</v>
      </c>
      <c r="Y296" s="49">
        <v>0</v>
      </c>
      <c r="Z296" s="49">
        <v>0</v>
      </c>
      <c r="AA296" s="98">
        <v>296</v>
      </c>
      <c r="AB296" s="98"/>
      <c r="AC296" s="99"/>
      <c r="AD296" s="78" t="s">
        <v>2144</v>
      </c>
      <c r="AE296" s="78">
        <v>36</v>
      </c>
      <c r="AF296" s="78">
        <v>48</v>
      </c>
      <c r="AG296" s="78">
        <v>11</v>
      </c>
      <c r="AH296" s="78">
        <v>40</v>
      </c>
      <c r="AI296" s="78"/>
      <c r="AJ296" s="78" t="s">
        <v>2401</v>
      </c>
      <c r="AK296" s="78" t="s">
        <v>2570</v>
      </c>
      <c r="AL296" s="83" t="s">
        <v>2713</v>
      </c>
      <c r="AM296" s="78"/>
      <c r="AN296" s="80">
        <v>41533.510416666664</v>
      </c>
      <c r="AO296" s="78"/>
      <c r="AP296" s="78" t="b">
        <v>1</v>
      </c>
      <c r="AQ296" s="78" t="b">
        <v>0</v>
      </c>
      <c r="AR296" s="78" t="b">
        <v>1</v>
      </c>
      <c r="AS296" s="78"/>
      <c r="AT296" s="78">
        <v>1</v>
      </c>
      <c r="AU296" s="83" t="s">
        <v>2938</v>
      </c>
      <c r="AV296" s="78" t="b">
        <v>0</v>
      </c>
      <c r="AW296" s="78" t="s">
        <v>3020</v>
      </c>
      <c r="AX296" s="83" t="s">
        <v>3314</v>
      </c>
      <c r="AY296" s="78" t="s">
        <v>66</v>
      </c>
      <c r="AZ296" s="78" t="str">
        <f>REPLACE(INDEX(GroupVertices[Group],MATCH(Vertices[[#This Row],[Vertex]],GroupVertices[Vertex],0)),1,1,"")</f>
        <v>28</v>
      </c>
      <c r="BA296" s="48"/>
      <c r="BB296" s="48"/>
      <c r="BC296" s="48"/>
      <c r="BD296" s="48"/>
      <c r="BE296" s="48" t="s">
        <v>840</v>
      </c>
      <c r="BF296" s="48" t="s">
        <v>840</v>
      </c>
      <c r="BG296" s="116" t="s">
        <v>4331</v>
      </c>
      <c r="BH296" s="116" t="s">
        <v>4331</v>
      </c>
      <c r="BI296" s="116" t="s">
        <v>4452</v>
      </c>
      <c r="BJ296" s="116" t="s">
        <v>4452</v>
      </c>
      <c r="BK296" s="116">
        <v>1</v>
      </c>
      <c r="BL296" s="120">
        <v>5</v>
      </c>
      <c r="BM296" s="116">
        <v>1</v>
      </c>
      <c r="BN296" s="120">
        <v>5</v>
      </c>
      <c r="BO296" s="116">
        <v>0</v>
      </c>
      <c r="BP296" s="120">
        <v>0</v>
      </c>
      <c r="BQ296" s="116">
        <v>18</v>
      </c>
      <c r="BR296" s="120">
        <v>90</v>
      </c>
      <c r="BS296" s="116">
        <v>20</v>
      </c>
      <c r="BT296" s="2"/>
      <c r="BU296" s="3"/>
      <c r="BV296" s="3"/>
      <c r="BW296" s="3"/>
      <c r="BX2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6"/>
    <dataValidation allowBlank="1" showInputMessage="1" promptTitle="Vertex Tooltip" prompt="Enter optional text that will pop up when the mouse is hovered over the vertex." errorTitle="Invalid Vertex Image Key" sqref="K3:K2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6"/>
    <dataValidation allowBlank="1" showInputMessage="1" promptTitle="Vertex Label Fill Color" prompt="To select an optional fill color for the Label shape, right-click and select Select Color on the right-click menu." sqref="I3:I296"/>
    <dataValidation allowBlank="1" showInputMessage="1" promptTitle="Vertex Image File" prompt="Enter the path to an image file.  Hover over the column header for examples." errorTitle="Invalid Vertex Image Key" sqref="F3:F296"/>
    <dataValidation allowBlank="1" showInputMessage="1" promptTitle="Vertex Color" prompt="To select an optional vertex color, right-click and select Select Color on the right-click menu." sqref="B3:B296"/>
    <dataValidation allowBlank="1" showInputMessage="1" promptTitle="Vertex Opacity" prompt="Enter an optional vertex opacity between 0 (transparent) and 100 (opaque)." errorTitle="Invalid Vertex Opacity" error="The optional vertex opacity must be a whole number between 0 and 10." sqref="E3:E296"/>
    <dataValidation type="list" allowBlank="1" showInputMessage="1" showErrorMessage="1" promptTitle="Vertex Shape" prompt="Select an optional vertex shape." errorTitle="Invalid Vertex Shape" error="You have entered an invalid vertex shape.  Try selecting from the drop-down list instead." sqref="C3:C2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6">
      <formula1>ValidVertexLabelPositions</formula1>
    </dataValidation>
    <dataValidation allowBlank="1" showInputMessage="1" showErrorMessage="1" promptTitle="Vertex Name" prompt="Enter the name of the vertex." sqref="A3:A296"/>
  </dataValidations>
  <hyperlinks>
    <hyperlink ref="AL4" r:id="rId1" display="https://t.co/IAxfK2yRNn"/>
    <hyperlink ref="AL7" r:id="rId2" display="https://t.co/6sLxTeeEQJ"/>
    <hyperlink ref="AL10" r:id="rId3" display="https://t.co/QyoL49NWbL"/>
    <hyperlink ref="AL12" r:id="rId4" display="https://t.co/LZDmv3spwW"/>
    <hyperlink ref="AL16" r:id="rId5" display="https://t.co/OTiYQQIuHz"/>
    <hyperlink ref="AL17" r:id="rId6" display="http://t.co/W2JxYlmBka"/>
    <hyperlink ref="AL19" r:id="rId7" display="https://t.co/EFFZYkZbBJ"/>
    <hyperlink ref="AL21" r:id="rId8" display="http://t.co/LjqtZSwwj6"/>
    <hyperlink ref="AL22" r:id="rId9" display="https://advancingjustice-aajc.org/"/>
    <hyperlink ref="AL26" r:id="rId10" display="https://t.co/NUobHZYgXj"/>
    <hyperlink ref="AL27" r:id="rId11" display="https://t.co/uTd3VP4LaM"/>
    <hyperlink ref="AL29" r:id="rId12" display="https://t.co/B4vihbwCGa"/>
    <hyperlink ref="AL32" r:id="rId13" display="https://t.co/pPL02XrqM6"/>
    <hyperlink ref="AL33" r:id="rId14" display="https://t.co/2OPhf9oYNV"/>
    <hyperlink ref="AL34" r:id="rId15" display="https://t.co/cnbRLjebbF"/>
    <hyperlink ref="AL35" r:id="rId16" display="http://t.co/96kLkFAPMr"/>
    <hyperlink ref="AL36" r:id="rId17" display="http://t.co/qFQTif2b7U"/>
    <hyperlink ref="AL38" r:id="rId18" display="https://t.co/df21yMYnno"/>
    <hyperlink ref="AL39" r:id="rId19" display="https://t.co/JpeTZFZpwU"/>
    <hyperlink ref="AL41" r:id="rId20" display="https://t.co/kWluXLtvrh"/>
    <hyperlink ref="AL42" r:id="rId21" display="https://t.co/Qm75sSeKVu"/>
    <hyperlink ref="AL44" r:id="rId22" display="https://t.co/XWwRevQhgU"/>
    <hyperlink ref="AL45" r:id="rId23" display="https://t.co/ZBvh4LGRBz"/>
    <hyperlink ref="AL47" r:id="rId24" display="https://t.co/GsF43EyRzf"/>
    <hyperlink ref="AL50" r:id="rId25" display="https://t.co/AS5qCU9aAr"/>
    <hyperlink ref="AL53" r:id="rId26" display="https://t.co/w3nOUoivB3"/>
    <hyperlink ref="AL54" r:id="rId27" display="https://t.co/OWT8PUPeZd"/>
    <hyperlink ref="AL56" r:id="rId28" display="https://t.co/ugRofyqA5T"/>
    <hyperlink ref="AL57" r:id="rId29" display="https://t.co/RHFNfXltpf"/>
    <hyperlink ref="AL59" r:id="rId30" display="https://t.co/ULYzNS7s15"/>
    <hyperlink ref="AL62" r:id="rId31" display="https://verasity.io/"/>
    <hyperlink ref="AL64" r:id="rId32" display="https://t.co/gdGE3FMOsB"/>
    <hyperlink ref="AL65" r:id="rId33" display="http://ghana.gov.gh/"/>
    <hyperlink ref="AL66" r:id="rId34" display="https://t.co/9gJo8fLxY9"/>
    <hyperlink ref="AL67" r:id="rId35" display="https://t.co/JVKD0in456"/>
    <hyperlink ref="AL68" r:id="rId36" display="https://t.co/E14930jFyu"/>
    <hyperlink ref="AL70" r:id="rId37" display="https://t.co/htShKcdlTy"/>
    <hyperlink ref="AL71" r:id="rId38" display="https://t.co/h6i3x6fWQ4"/>
    <hyperlink ref="AL73" r:id="rId39" display="https://t.co/lQItT179TL"/>
    <hyperlink ref="AL74" r:id="rId40" display="https://t.co/nxSWBkiBq8"/>
    <hyperlink ref="AL75" r:id="rId41" display="https://t.co/WqVlRlXFeK"/>
    <hyperlink ref="AL76" r:id="rId42" display="https://t.co/CGXzf6T0L8"/>
    <hyperlink ref="AL79" r:id="rId43" display="http://www.instagram.com/realDonaldTrump"/>
    <hyperlink ref="AL80" r:id="rId44" display="https://t.co/5BmBFaFyit"/>
    <hyperlink ref="AL83" r:id="rId45" display="https://t.co/uqRZLev85T"/>
    <hyperlink ref="AL84" r:id="rId46" display="http://santchi.co.uk/"/>
    <hyperlink ref="AL85" r:id="rId47" display="https://t.co/KOeWgBiaez"/>
    <hyperlink ref="AL87" r:id="rId48" display="https://video.liverpoolfc.com/"/>
    <hyperlink ref="AL95" r:id="rId49" display="http://fusion.org/"/>
    <hyperlink ref="AL96" r:id="rId50" display="https://t.co/8j488uLw65"/>
    <hyperlink ref="AL98" r:id="rId51" display="https://t.co/bDOVK2MorE"/>
    <hyperlink ref="AL99" r:id="rId52" display="http://www.thatguywhocodes.com/"/>
    <hyperlink ref="AL103" r:id="rId53" display="https://t.co/FRdOEuZ31I"/>
    <hyperlink ref="AL104" r:id="rId54" display="https://t.co/jrobhLJF7p"/>
    <hyperlink ref="AL107" r:id="rId55" display="https://t.co/Ntb2ZaTfkX"/>
    <hyperlink ref="AL110" r:id="rId56" display="https://t.co/EglHLNdM2j"/>
    <hyperlink ref="AL111" r:id="rId57" display="http://t.co/RF07XnHSIh"/>
    <hyperlink ref="AL113" r:id="rId58" display="https://t.co/0mwjWZfcZT"/>
    <hyperlink ref="AL117" r:id="rId59" display="https://t.co/30bU8xdfEK"/>
    <hyperlink ref="AL118" r:id="rId60" display="http://maxmasher.com/cryptoedit"/>
    <hyperlink ref="AL119" r:id="rId61" display="https://t.co/lVbdSgk6kj"/>
    <hyperlink ref="AL129" r:id="rId62" display="https://www.binance.org/en"/>
    <hyperlink ref="AL130" r:id="rId63" display="https://t.co/vKRglgf0rN"/>
    <hyperlink ref="AL136" r:id="rId64" display="https://t.co/aGkJI6GUmh"/>
    <hyperlink ref="AL138" r:id="rId65" display="https://t.co/CYpNLO9p7E"/>
    <hyperlink ref="AL139" r:id="rId66" display="https://t.co/Zl345BEQgV"/>
    <hyperlink ref="AL140" r:id="rId67" display="https://t.co/QHIJRv3tdR"/>
    <hyperlink ref="AL142" r:id="rId68" display="http://t.co/Z2A4m7UeSv"/>
    <hyperlink ref="AL143" r:id="rId69" display="http://t.co/Tww74Cqcfy"/>
    <hyperlink ref="AL144" r:id="rId70" display="http://t.co/C9wnODh3vY"/>
    <hyperlink ref="AL145" r:id="rId71" display="https://t.co/Yvv9xBPKwv"/>
    <hyperlink ref="AL146" r:id="rId72" display="http://t.co/I7txQSIzVr"/>
    <hyperlink ref="AL148" r:id="rId73" display="https://t.co/CzpQg89nf3"/>
    <hyperlink ref="AL149" r:id="rId74" display="https://t.co/ZcMty98vpc"/>
    <hyperlink ref="AL150" r:id="rId75" display="https://t.co/cqxY5hMRy2"/>
    <hyperlink ref="AL151" r:id="rId76" display="https://t.co/wZU2SvCtPg"/>
    <hyperlink ref="AL152" r:id="rId77" display="https://t.co/7VgTw5LZEf"/>
    <hyperlink ref="AL153" r:id="rId78" display="https://t.co/427gt8jfuj"/>
    <hyperlink ref="AL154" r:id="rId79" display="https://t.co/tE31ULSPvR"/>
    <hyperlink ref="AL155" r:id="rId80" display="https://t.co/nOGCpP3Try"/>
    <hyperlink ref="AL156" r:id="rId81" display="https://t.co/8wBlJgqgXH"/>
    <hyperlink ref="AL157" r:id="rId82" display="http://t.co/dx7IYhxsmP"/>
    <hyperlink ref="AL158" r:id="rId83" display="https://t.co/gNyuK2ntyq"/>
    <hyperlink ref="AL161" r:id="rId84" display="https://t.co/9Ip9ctFeHA"/>
    <hyperlink ref="AL164" r:id="rId85" display="https://t.co/YpwmfPvnWh"/>
    <hyperlink ref="AL170" r:id="rId86" display="https://t.co/TeJ21zTqgi"/>
    <hyperlink ref="AL171" r:id="rId87" display="http://vote.org/"/>
    <hyperlink ref="AL172" r:id="rId88" display="https://t.co/2umXN39JRN"/>
    <hyperlink ref="AL177" r:id="rId89" display="https://t.co/fHzEIvr79m"/>
    <hyperlink ref="AL178" r:id="rId90" display="http://t.co/hOA0bvreVL"/>
    <hyperlink ref="AL179" r:id="rId91" display="https://t.co/9rS252SWMh"/>
    <hyperlink ref="AL182" r:id="rId92" display="http://sheetz.com/"/>
    <hyperlink ref="AL183" r:id="rId93" display="https://t.co/INW2MHXxoH"/>
    <hyperlink ref="AL184" r:id="rId94" display="https://t.co/LWQT6zLDX1"/>
    <hyperlink ref="AL186" r:id="rId95" display="https://t.co/6BK7Jev303"/>
    <hyperlink ref="AL188" r:id="rId96" display="http://t.co/N4d6zVRrfA"/>
    <hyperlink ref="AL189" r:id="rId97" display="https://t.co/jTdLi49GDK"/>
    <hyperlink ref="AL192" r:id="rId98" display="http://t.co/5en1qs6g9s"/>
    <hyperlink ref="AL193" r:id="rId99" display="https://t.co/hCGKnhmdkf"/>
    <hyperlink ref="AL194" r:id="rId100" display="http://t.co/F19L0ZgwEv"/>
    <hyperlink ref="AL197" r:id="rId101" display="https://forwardfla.com/"/>
    <hyperlink ref="AL198" r:id="rId102" display="http://bit.ly/LeadFromTheOutside"/>
    <hyperlink ref="AL201" r:id="rId103" display="http://t.co/Xnoa4G4tHX"/>
    <hyperlink ref="AL203" r:id="rId104" display="https://t.co/cQarEUuH3g"/>
    <hyperlink ref="AL205" r:id="rId105" display="https://t.co/uO8YypouhE"/>
    <hyperlink ref="AL219" r:id="rId106" display="https://t.co/ELZ5jwqU19"/>
    <hyperlink ref="AL220" r:id="rId107" display="https://t.co/jDXn1FfD8E"/>
    <hyperlink ref="AL223" r:id="rId108" display="https://t.co/00jCTZYGHd"/>
    <hyperlink ref="AL228" r:id="rId109" display="https://t.co/KJQ5T2BOjs"/>
    <hyperlink ref="AL230" r:id="rId110" display="https://t.co/jtb2Yp5SN5"/>
    <hyperlink ref="AL231" r:id="rId111" display="https://t.co/U45whLuDDY"/>
    <hyperlink ref="AL235" r:id="rId112" display="https://t.co/8DnhsbRAFg"/>
    <hyperlink ref="AL237" r:id="rId113" display="https://t.co/teGWLJcsd6"/>
    <hyperlink ref="AL242" r:id="rId114" display="https://t.co/y20x2Mm8Lq"/>
    <hyperlink ref="AL243" r:id="rId115" display="https://t.co/b7XwcS1nQA"/>
    <hyperlink ref="AL244" r:id="rId116" display="https://t.co/LdWs3MgAP3"/>
    <hyperlink ref="AL246" r:id="rId117" display="https://t.co/D77qD1zdea"/>
    <hyperlink ref="AL247" r:id="rId118" display="https://t.co/eChLNpvby9"/>
    <hyperlink ref="AL249" r:id="rId119" display="https://t.co/fA5V50uvih"/>
    <hyperlink ref="AL251" r:id="rId120" display="https://t.co/R639OWOuQG"/>
    <hyperlink ref="AL252" r:id="rId121" display="http://bit.ly/2HldCTG"/>
    <hyperlink ref="AL253" r:id="rId122" display="https://t.co/l1grLQBXO9"/>
    <hyperlink ref="AL254" r:id="rId123" display="http://t.co/t5mK0auJ"/>
    <hyperlink ref="AL256" r:id="rId124" display="https://t.co/l1grLQBXO9"/>
    <hyperlink ref="AL257" r:id="rId125" display="https://t.co/X09g05LHsZ"/>
    <hyperlink ref="AL259" r:id="rId126" display="https://t.co/Z8abCUOUuG"/>
    <hyperlink ref="AL260" r:id="rId127" display="https://t.co/cpncrnYosX"/>
    <hyperlink ref="AL269" r:id="rId128" display="https://t.co/myPnQJi857"/>
    <hyperlink ref="AL271" r:id="rId129" display="https://t.co/hwxsUxg4wP"/>
    <hyperlink ref="AL273" r:id="rId130" display="https://t.co/JsGLSXOFIV"/>
    <hyperlink ref="AL277" r:id="rId131" display="https://t.co/d9mdFjcalr"/>
    <hyperlink ref="AL278" r:id="rId132" display="https://t.co/j9zBiddWyQ"/>
    <hyperlink ref="AL281" r:id="rId133" display="https://t.co/B9qVq44Eig"/>
    <hyperlink ref="AL282" r:id="rId134" display="http://t.co/gmwf45BzqN"/>
    <hyperlink ref="AL283" r:id="rId135" display="https://t.co/0XTxen0RFC"/>
    <hyperlink ref="AL284" r:id="rId136" display="https://t.co/REMhPn8nJ7"/>
    <hyperlink ref="AL287" r:id="rId137" display="https://t.co/NTo1VzXR3F"/>
    <hyperlink ref="AL288" r:id="rId138" display="http://t.co/g4MXmfCw3D"/>
    <hyperlink ref="AL290" r:id="rId139" display="https://t.co/crvfQeFbph"/>
    <hyperlink ref="AL292" r:id="rId140" display="https://t.co/dLDibyIb9O"/>
    <hyperlink ref="AL293" r:id="rId141" display="https://t.co/T70r91bUyq"/>
    <hyperlink ref="AL294" r:id="rId142" display="https://t.co/Ukq8mXdR8d"/>
    <hyperlink ref="AL295" r:id="rId143" display="https://t.co/0ECwRA88Mk"/>
    <hyperlink ref="AL296" r:id="rId144" display="https://t.co/93qqJUEbJf"/>
    <hyperlink ref="AO4" r:id="rId145" display="https://pbs.twimg.com/profile_banners/22815781/1370827741"/>
    <hyperlink ref="AO6" r:id="rId146" display="https://pbs.twimg.com/profile_banners/827768713856192513/1487983003"/>
    <hyperlink ref="AO7" r:id="rId147" display="https://pbs.twimg.com/profile_banners/55667023/1573827716"/>
    <hyperlink ref="AO8" r:id="rId148" display="https://pbs.twimg.com/profile_banners/4774751417/1506808414"/>
    <hyperlink ref="AO9" r:id="rId149" display="https://pbs.twimg.com/profile_banners/3207838413/1461073112"/>
    <hyperlink ref="AO10" r:id="rId150" display="https://pbs.twimg.com/profile_banners/752068940/1401829962"/>
    <hyperlink ref="AO12" r:id="rId151" display="https://pbs.twimg.com/profile_banners/177673457/1552467888"/>
    <hyperlink ref="AO13" r:id="rId152" display="https://pbs.twimg.com/profile_banners/118787224/1571757195"/>
    <hyperlink ref="AO14" r:id="rId153" display="https://pbs.twimg.com/profile_banners/210056162/1531235746"/>
    <hyperlink ref="AO16" r:id="rId154" display="https://pbs.twimg.com/profile_banners/711710800977604609/1493339931"/>
    <hyperlink ref="AO17" r:id="rId155" display="https://pbs.twimg.com/profile_banners/172487362/1555008499"/>
    <hyperlink ref="AO19" r:id="rId156" display="https://pbs.twimg.com/profile_banners/30067399/1530566882"/>
    <hyperlink ref="AO20" r:id="rId157" display="https://pbs.twimg.com/profile_banners/267510129/1522261725"/>
    <hyperlink ref="AO21" r:id="rId158" display="https://pbs.twimg.com/profile_banners/39298589/1420431247"/>
    <hyperlink ref="AO22" r:id="rId159" display="https://pbs.twimg.com/profile_banners/36196298/1570204750"/>
    <hyperlink ref="AO23" r:id="rId160" display="https://pbs.twimg.com/profile_banners/23501907/1562023389"/>
    <hyperlink ref="AO25" r:id="rId161" display="https://pbs.twimg.com/profile_banners/36468768/1566488618"/>
    <hyperlink ref="AO26" r:id="rId162" display="https://pbs.twimg.com/profile_banners/32742860/1493558790"/>
    <hyperlink ref="AO27" r:id="rId163" display="https://pbs.twimg.com/profile_banners/17001533/1509037750"/>
    <hyperlink ref="AO28" r:id="rId164" display="https://pbs.twimg.com/profile_banners/1324727929/1506378072"/>
    <hyperlink ref="AO29" r:id="rId165" display="https://pbs.twimg.com/profile_banners/28785486/1505493568"/>
    <hyperlink ref="AO30" r:id="rId166" display="https://pbs.twimg.com/profile_banners/242051914/1358850300"/>
    <hyperlink ref="AO32" r:id="rId167" display="https://pbs.twimg.com/profile_banners/67586809/1500634878"/>
    <hyperlink ref="AO33" r:id="rId168" display="https://pbs.twimg.com/profile_banners/15354310/1571010412"/>
    <hyperlink ref="AO34" r:id="rId169" display="https://pbs.twimg.com/profile_banners/7385462/1559139890"/>
    <hyperlink ref="AO35" r:id="rId170" display="https://pbs.twimg.com/profile_banners/321954612/1472471704"/>
    <hyperlink ref="AO36" r:id="rId171" display="https://pbs.twimg.com/profile_banners/2284627971/1558516437"/>
    <hyperlink ref="AO37" r:id="rId172" display="https://pbs.twimg.com/profile_banners/20824994/1360956618"/>
    <hyperlink ref="AO38" r:id="rId173" display="https://pbs.twimg.com/profile_banners/952996265666793472/1517520579"/>
    <hyperlink ref="AO39" r:id="rId174" display="https://pbs.twimg.com/profile_banners/200367769/1515262557"/>
    <hyperlink ref="AO40" r:id="rId175" display="https://pbs.twimg.com/profile_banners/2754815871/1520777723"/>
    <hyperlink ref="AO41" r:id="rId176" display="https://pbs.twimg.com/profile_banners/4851500624/1459846254"/>
    <hyperlink ref="AO42" r:id="rId177" display="https://pbs.twimg.com/profile_banners/4895457413/1456060518"/>
    <hyperlink ref="AO44" r:id="rId178" display="https://pbs.twimg.com/profile_banners/388850729/1505079087"/>
    <hyperlink ref="AO45" r:id="rId179" display="https://pbs.twimg.com/profile_banners/3980180038/1491346190"/>
    <hyperlink ref="AO46" r:id="rId180" display="https://pbs.twimg.com/profile_banners/1463292906/1475266534"/>
    <hyperlink ref="AO47" r:id="rId181" display="https://pbs.twimg.com/profile_banners/140718904/1563378880"/>
    <hyperlink ref="AO48" r:id="rId182" display="https://pbs.twimg.com/profile_banners/294913295/1484450708"/>
    <hyperlink ref="AO49" r:id="rId183" display="https://pbs.twimg.com/profile_banners/797888582153158656/1566442292"/>
    <hyperlink ref="AO53" r:id="rId184" display="https://pbs.twimg.com/profile_banners/722393363597697026/1505501517"/>
    <hyperlink ref="AO54" r:id="rId185" display="https://pbs.twimg.com/profile_banners/223809359/1487069847"/>
    <hyperlink ref="AO55" r:id="rId186" display="https://pbs.twimg.com/profile_banners/2561550171/1401052028"/>
    <hyperlink ref="AO56" r:id="rId187" display="https://pbs.twimg.com/profile_banners/4869625953/1470016925"/>
    <hyperlink ref="AO57" r:id="rId188" display="https://pbs.twimg.com/profile_banners/3014189879/1479147732"/>
    <hyperlink ref="AO58" r:id="rId189" display="https://pbs.twimg.com/profile_banners/1043923758631858176/1537726064"/>
    <hyperlink ref="AO59" r:id="rId190" display="https://pbs.twimg.com/profile_banners/446343429/1565670381"/>
    <hyperlink ref="AO60" r:id="rId191" display="https://pbs.twimg.com/profile_banners/890411734841741312/1574019538"/>
    <hyperlink ref="AO61" r:id="rId192" display="https://pbs.twimg.com/profile_banners/1151350946439389185/1568494723"/>
    <hyperlink ref="AO62" r:id="rId193" display="https://pbs.twimg.com/profile_banners/953284716945399809/1548946297"/>
    <hyperlink ref="AO64" r:id="rId194" display="https://pbs.twimg.com/profile_banners/1106128267067777024/1552599530"/>
    <hyperlink ref="AO65" r:id="rId195" display="https://pbs.twimg.com/profile_banners/3129547373/1433098870"/>
    <hyperlink ref="AO66" r:id="rId196" display="https://pbs.twimg.com/profile_banners/1054766127568564224/1540320014"/>
    <hyperlink ref="AO67" r:id="rId197" display="https://pbs.twimg.com/profile_banners/973156045647425536/1572272189"/>
    <hyperlink ref="AO69" r:id="rId198" display="https://pbs.twimg.com/profile_banners/736433425/1538212532"/>
    <hyperlink ref="AO70" r:id="rId199" display="https://pbs.twimg.com/profile_banners/1037634549143019520/1538598319"/>
    <hyperlink ref="AO71" r:id="rId200" display="https://pbs.twimg.com/profile_banners/544250219/1430985673"/>
    <hyperlink ref="AO73" r:id="rId201" display="https://pbs.twimg.com/profile_banners/954502885353472002/1550076529"/>
    <hyperlink ref="AO74" r:id="rId202" display="https://pbs.twimg.com/profile_banners/76306515/1476022915"/>
    <hyperlink ref="AO75" r:id="rId203" display="https://pbs.twimg.com/profile_banners/888858044/1493149934"/>
    <hyperlink ref="AO76" r:id="rId204" display="https://pbs.twimg.com/profile_banners/1049800877425360897/1540682887"/>
    <hyperlink ref="AO78" r:id="rId205" display="https://pbs.twimg.com/profile_banners/2828812771/1573860143"/>
    <hyperlink ref="AO79" r:id="rId206" display="https://pbs.twimg.com/profile_banners/25073877/1560920145"/>
    <hyperlink ref="AO80" r:id="rId207" display="https://pbs.twimg.com/profile_banners/1651522832/1541350200"/>
    <hyperlink ref="AO82" r:id="rId208" display="https://pbs.twimg.com/profile_banners/703149763957387265/1567807872"/>
    <hyperlink ref="AO83" r:id="rId209" display="https://pbs.twimg.com/profile_banners/205855194/1479136459"/>
    <hyperlink ref="AO84" r:id="rId210" display="https://pbs.twimg.com/profile_banners/3060444101/1428591637"/>
    <hyperlink ref="AO85" r:id="rId211" display="https://pbs.twimg.com/profile_banners/817027530/1571417551"/>
    <hyperlink ref="AO86" r:id="rId212" display="https://pbs.twimg.com/profile_banners/432468085/1530816199"/>
    <hyperlink ref="AO87" r:id="rId213" display="https://pbs.twimg.com/profile_banners/19583545/1569333946"/>
    <hyperlink ref="AO89" r:id="rId214" display="https://pbs.twimg.com/profile_banners/967888967658950656/1573853766"/>
    <hyperlink ref="AO90" r:id="rId215" display="https://pbs.twimg.com/profile_banners/247054633/1571533886"/>
    <hyperlink ref="AO91" r:id="rId216" display="https://pbs.twimg.com/profile_banners/1000739730/1522637744"/>
    <hyperlink ref="AO92" r:id="rId217" display="https://pbs.twimg.com/profile_banners/822109507085967360/1554561736"/>
    <hyperlink ref="AO95" r:id="rId218" display="https://pbs.twimg.com/profile_banners/940430783965040640/1545081294"/>
    <hyperlink ref="AO96" r:id="rId219" display="https://pbs.twimg.com/profile_banners/877807935493033984/1572720793"/>
    <hyperlink ref="AO97" r:id="rId220" display="https://pbs.twimg.com/profile_banners/1004765061636874241/1528537099"/>
    <hyperlink ref="AO98" r:id="rId221" display="https://pbs.twimg.com/profile_banners/107637333/1546941610"/>
    <hyperlink ref="AO100" r:id="rId222" display="https://pbs.twimg.com/profile_banners/1110282831366782977/1553612228"/>
    <hyperlink ref="AO104" r:id="rId223" display="https://pbs.twimg.com/profile_banners/763412134495522820/1543935326"/>
    <hyperlink ref="AO106" r:id="rId224" display="https://pbs.twimg.com/profile_banners/403207462/1403953510"/>
    <hyperlink ref="AO107" r:id="rId225" display="https://pbs.twimg.com/profile_banners/179515086/1535381873"/>
    <hyperlink ref="AO111" r:id="rId226" display="https://pbs.twimg.com/profile_banners/238507561/1491341431"/>
    <hyperlink ref="AO113" r:id="rId227" display="https://pbs.twimg.com/profile_banners/93612044/1509969890"/>
    <hyperlink ref="AO117" r:id="rId228" display="https://pbs.twimg.com/profile_banners/1071780665195094016/1572555738"/>
    <hyperlink ref="AO118" r:id="rId229" display="https://pbs.twimg.com/profile_banners/22282578/1568155821"/>
    <hyperlink ref="AO119" r:id="rId230" display="https://pbs.twimg.com/profile_banners/758048749071597569/1568483873"/>
    <hyperlink ref="AO121" r:id="rId231" display="https://pbs.twimg.com/profile_banners/2993182610/1513695662"/>
    <hyperlink ref="AO123" r:id="rId232" display="https://pbs.twimg.com/profile_banners/835796138951266304/1488104553"/>
    <hyperlink ref="AO124" r:id="rId233" display="https://pbs.twimg.com/profile_banners/838048615310442496/1502453409"/>
    <hyperlink ref="AO127" r:id="rId234" display="https://pbs.twimg.com/profile_banners/999168280354021376/1566559071"/>
    <hyperlink ref="AO128" r:id="rId235" display="https://pbs.twimg.com/profile_banners/902926941413453824/1572720689"/>
    <hyperlink ref="AO129" r:id="rId236" display="https://pbs.twimg.com/profile_banners/1052454006537314306/1556004731"/>
    <hyperlink ref="AO130" r:id="rId237" display="https://pbs.twimg.com/profile_banners/140743651/1569910442"/>
    <hyperlink ref="AO131" r:id="rId238" display="https://pbs.twimg.com/profile_banners/186496631/1451747819"/>
    <hyperlink ref="AO132" r:id="rId239" display="https://pbs.twimg.com/profile_banners/1146868611417378816/1568362968"/>
    <hyperlink ref="AO134" r:id="rId240" display="https://pbs.twimg.com/profile_banners/1231632318/1458567808"/>
    <hyperlink ref="AO135" r:id="rId241" display="https://pbs.twimg.com/profile_banners/1064108650271309826/1542538859"/>
    <hyperlink ref="AO136" r:id="rId242" display="https://pbs.twimg.com/profile_banners/1074493962/1549456351"/>
    <hyperlink ref="AO137" r:id="rId243" display="https://pbs.twimg.com/profile_banners/2213838884/1556697623"/>
    <hyperlink ref="AO138" r:id="rId244" display="https://pbs.twimg.com/profile_banners/53061263/1537284219"/>
    <hyperlink ref="AO139" r:id="rId245" display="https://pbs.twimg.com/profile_banners/191454323/1495440691"/>
    <hyperlink ref="AO140" r:id="rId246" display="https://pbs.twimg.com/profile_banners/53330590/1438620909"/>
    <hyperlink ref="AO142" r:id="rId247" display="https://pbs.twimg.com/profile_banners/20793816/1572894689"/>
    <hyperlink ref="AO143" r:id="rId248" display="https://pbs.twimg.com/profile_banners/525853846/1438206459"/>
    <hyperlink ref="AO144" r:id="rId249" display="https://pbs.twimg.com/profile_banners/274122597/1421363078"/>
    <hyperlink ref="AO145" r:id="rId250" display="https://pbs.twimg.com/profile_banners/14322307/1360795560"/>
    <hyperlink ref="AO147" r:id="rId251" display="https://pbs.twimg.com/profile_banners/15141902/1360512099"/>
    <hyperlink ref="AO148" r:id="rId252" display="https://pbs.twimg.com/profile_banners/2815822082/1492631042"/>
    <hyperlink ref="AO149" r:id="rId253" display="https://pbs.twimg.com/profile_banners/16435306/1427570813"/>
    <hyperlink ref="AO151" r:id="rId254" display="https://pbs.twimg.com/profile_banners/46084005/1534166197"/>
    <hyperlink ref="AO153" r:id="rId255" display="https://pbs.twimg.com/profile_banners/2555023962/1411288954"/>
    <hyperlink ref="AO154" r:id="rId256" display="https://pbs.twimg.com/profile_banners/250908761/1573132071"/>
    <hyperlink ref="AO155" r:id="rId257" display="https://pbs.twimg.com/profile_banners/2588297156/1529755636"/>
    <hyperlink ref="AO157" r:id="rId258" display="https://pbs.twimg.com/profile_banners/1974996636/1382300175"/>
    <hyperlink ref="AO158" r:id="rId259" display="https://pbs.twimg.com/profile_banners/149235847/1465853764"/>
    <hyperlink ref="AO159" r:id="rId260" display="https://pbs.twimg.com/profile_banners/515298418/1401236312"/>
    <hyperlink ref="AO160" r:id="rId261" display="https://pbs.twimg.com/profile_banners/2964161673/1557667016"/>
    <hyperlink ref="AO161" r:id="rId262" display="https://pbs.twimg.com/profile_banners/804573487767703552/1571298278"/>
    <hyperlink ref="AO162" r:id="rId263" display="https://pbs.twimg.com/profile_banners/1021155677639782405/1567706583"/>
    <hyperlink ref="AO163" r:id="rId264" display="https://pbs.twimg.com/profile_banners/1047887297528705024/1568789209"/>
    <hyperlink ref="AO164" r:id="rId265" display="https://pbs.twimg.com/profile_banners/1096797880583667713/1572049623"/>
    <hyperlink ref="AO165" r:id="rId266" display="https://pbs.twimg.com/profile_banners/378819543/1513831914"/>
    <hyperlink ref="AO166" r:id="rId267" display="https://pbs.twimg.com/profile_banners/845809027967692801/1573506222"/>
    <hyperlink ref="AO169" r:id="rId268" display="https://pbs.twimg.com/profile_banners/1907419374/1493175053"/>
    <hyperlink ref="AO170" r:id="rId269" display="https://pbs.twimg.com/profile_banners/312615423/1442413347"/>
    <hyperlink ref="AO171" r:id="rId270" display="https://pbs.twimg.com/profile_banners/842472365628047360/1568964581"/>
    <hyperlink ref="AO172" r:id="rId271" display="https://pbs.twimg.com/profile_banners/321639857/1553452717"/>
    <hyperlink ref="AO174" r:id="rId272" display="https://pbs.twimg.com/profile_banners/31369265/1572663739"/>
    <hyperlink ref="AO175" r:id="rId273" display="https://pbs.twimg.com/profile_banners/1098329607088918528/1556053213"/>
    <hyperlink ref="AO177" r:id="rId274" display="https://pbs.twimg.com/profile_banners/39930604/1573842999"/>
    <hyperlink ref="AO178" r:id="rId275" display="https://pbs.twimg.com/profile_banners/15480029/1470165484"/>
    <hyperlink ref="AO179" r:id="rId276" display="https://pbs.twimg.com/profile_banners/3011027510/1573407765"/>
    <hyperlink ref="AO180" r:id="rId277" display="https://pbs.twimg.com/profile_banners/211585805/1357839579"/>
    <hyperlink ref="AO181" r:id="rId278" display="https://pbs.twimg.com/profile_banners/15148412/1529522091"/>
    <hyperlink ref="AO182" r:id="rId279" display="https://pbs.twimg.com/profile_banners/14813584/1572610635"/>
    <hyperlink ref="AO183" r:id="rId280" display="https://pbs.twimg.com/profile_banners/1058144714845810688/1541116745"/>
    <hyperlink ref="AO184" r:id="rId281" display="https://pbs.twimg.com/profile_banners/435945809/1486052896"/>
    <hyperlink ref="AO187" r:id="rId282" display="https://pbs.twimg.com/profile_banners/43987148/1487902701"/>
    <hyperlink ref="AO188" r:id="rId283" display="https://pbs.twimg.com/profile_banners/3342509848/1518775216"/>
    <hyperlink ref="AO189" r:id="rId284" display="https://pbs.twimg.com/profile_banners/3407251486/1515597556"/>
    <hyperlink ref="AO191" r:id="rId285" display="https://pbs.twimg.com/profile_banners/101438960/1535704365"/>
    <hyperlink ref="AO192" r:id="rId286" display="https://pbs.twimg.com/profile_banners/510860223/1491345408"/>
    <hyperlink ref="AO194" r:id="rId287" display="https://pbs.twimg.com/profile_banners/64884706/1519117654"/>
    <hyperlink ref="AO196" r:id="rId288" display="https://pbs.twimg.com/profile_banners/3945305295/1475116993"/>
    <hyperlink ref="AO197" r:id="rId289" display="https://pbs.twimg.com/profile_banners/465046121/1547052246"/>
    <hyperlink ref="AO198" r:id="rId290" display="https://pbs.twimg.com/profile_banners/216065430/1549898895"/>
    <hyperlink ref="AO199" r:id="rId291" display="https://pbs.twimg.com/profile_banners/60841112/1569342268"/>
    <hyperlink ref="AO200" r:id="rId292" display="https://pbs.twimg.com/profile_banners/394647686/1415463609"/>
    <hyperlink ref="AO201" r:id="rId293" display="https://pbs.twimg.com/profile_banners/208281325/1396576398"/>
    <hyperlink ref="AO202" r:id="rId294" display="https://pbs.twimg.com/profile_banners/76999647/1564337398"/>
    <hyperlink ref="AO203" r:id="rId295" display="https://pbs.twimg.com/profile_banners/15294551/1561803811"/>
    <hyperlink ref="AO205" r:id="rId296" display="https://pbs.twimg.com/profile_banners/19422491/1567625457"/>
    <hyperlink ref="AO206" r:id="rId297" display="https://pbs.twimg.com/profile_banners/3426749697/1537932712"/>
    <hyperlink ref="AO210" r:id="rId298" display="https://pbs.twimg.com/profile_banners/829758177499418625/1523114227"/>
    <hyperlink ref="AO211" r:id="rId299" display="https://pbs.twimg.com/profile_banners/750100340595449856/1558894009"/>
    <hyperlink ref="AO216" r:id="rId300" display="https://pbs.twimg.com/profile_banners/386972274/1548804170"/>
    <hyperlink ref="AO219" r:id="rId301" display="https://pbs.twimg.com/profile_banners/25586774/1573806458"/>
    <hyperlink ref="AO220" r:id="rId302" display="https://pbs.twimg.com/profile_banners/25801216/1543429200"/>
    <hyperlink ref="AO221" r:id="rId303" display="https://pbs.twimg.com/profile_banners/259773052/1398067748"/>
    <hyperlink ref="AO222" r:id="rId304" display="https://pbs.twimg.com/profile_banners/17280041/1537233953"/>
    <hyperlink ref="AO223" r:id="rId305" display="https://pbs.twimg.com/profile_banners/19088288/1573483797"/>
    <hyperlink ref="AO224" r:id="rId306" display="https://pbs.twimg.com/profile_banners/358506497/1352705039"/>
    <hyperlink ref="AO226" r:id="rId307" display="https://pbs.twimg.com/profile_banners/1164277836745601025/1570254963"/>
    <hyperlink ref="AO227" r:id="rId308" display="https://pbs.twimg.com/profile_banners/88869834/1566506913"/>
    <hyperlink ref="AO228" r:id="rId309" display="https://pbs.twimg.com/profile_banners/155587921/1437041885"/>
    <hyperlink ref="AO229" r:id="rId310" display="https://pbs.twimg.com/profile_banners/826244262908002304/1573000284"/>
    <hyperlink ref="AO230" r:id="rId311" display="https://pbs.twimg.com/profile_banners/4877671281/1543514055"/>
    <hyperlink ref="AO231" r:id="rId312" display="https://pbs.twimg.com/profile_banners/759570314879655936/1571504467"/>
    <hyperlink ref="AO232" r:id="rId313" display="https://pbs.twimg.com/profile_banners/778580158466973696/1475181017"/>
    <hyperlink ref="AO234" r:id="rId314" display="https://pbs.twimg.com/profile_banners/53190110/1563848970"/>
    <hyperlink ref="AO235" r:id="rId315" display="https://pbs.twimg.com/profile_banners/1009527060/1355444132"/>
    <hyperlink ref="AO236" r:id="rId316" display="https://pbs.twimg.com/profile_banners/899497994/1571272101"/>
    <hyperlink ref="AO237" r:id="rId317" display="https://pbs.twimg.com/profile_banners/1616287278/1441945447"/>
    <hyperlink ref="AO238" r:id="rId318" display="https://pbs.twimg.com/profile_banners/55133289/1517799454"/>
    <hyperlink ref="AO239" r:id="rId319" display="https://pbs.twimg.com/profile_banners/16868321/1467319721"/>
    <hyperlink ref="AO240" r:id="rId320" display="https://pbs.twimg.com/profile_banners/589606816/1562267393"/>
    <hyperlink ref="AO241" r:id="rId321" display="https://pbs.twimg.com/profile_banners/153114467/1569940539"/>
    <hyperlink ref="AO242" r:id="rId322" display="https://pbs.twimg.com/profile_banners/128925162/1400027869"/>
    <hyperlink ref="AO243" r:id="rId323" display="https://pbs.twimg.com/profile_banners/4476084275/1571273583"/>
    <hyperlink ref="AO244" r:id="rId324" display="https://pbs.twimg.com/profile_banners/338188666/1537181293"/>
    <hyperlink ref="AO245" r:id="rId325" display="https://pbs.twimg.com/profile_banners/47129792/1482091845"/>
    <hyperlink ref="AO246" r:id="rId326" display="https://pbs.twimg.com/profile_banners/1004587484678746113/1563883213"/>
    <hyperlink ref="AO249" r:id="rId327" display="https://pbs.twimg.com/profile_banners/1080948196300541952/1546557671"/>
    <hyperlink ref="AO251" r:id="rId328" display="https://pbs.twimg.com/profile_banners/415757114/1566240067"/>
    <hyperlink ref="AO252" r:id="rId329" display="https://pbs.twimg.com/profile_banners/2401980110/1571765226"/>
    <hyperlink ref="AO253" r:id="rId330" display="https://pbs.twimg.com/profile_banners/106025485/1570303272"/>
    <hyperlink ref="AO254" r:id="rId331" display="https://pbs.twimg.com/profile_banners/102628504/1478774511"/>
    <hyperlink ref="AO256" r:id="rId332" display="https://pbs.twimg.com/profile_banners/952246604416864256/1569534480"/>
    <hyperlink ref="AO257" r:id="rId333" display="https://pbs.twimg.com/profile_banners/1140489397139206144/1565944347"/>
    <hyperlink ref="AO258" r:id="rId334" display="https://pbs.twimg.com/profile_banners/773956525769494528/1473360859"/>
    <hyperlink ref="AO259" r:id="rId335" display="https://pbs.twimg.com/profile_banners/18989519/1410159287"/>
    <hyperlink ref="AO260" r:id="rId336" display="https://pbs.twimg.com/profile_banners/2479817946/1505287060"/>
    <hyperlink ref="AO261" r:id="rId337" display="https://pbs.twimg.com/profile_banners/912702321389424645/1561219685"/>
    <hyperlink ref="AO262" r:id="rId338" display="https://pbs.twimg.com/profile_banners/16634486/1354130860"/>
    <hyperlink ref="AO263" r:id="rId339" display="https://pbs.twimg.com/profile_banners/2218135326/1571314720"/>
    <hyperlink ref="AO264" r:id="rId340" display="https://pbs.twimg.com/profile_banners/382370203/1572489105"/>
    <hyperlink ref="AO265" r:id="rId341" display="https://pbs.twimg.com/profile_banners/49289506/1422536717"/>
    <hyperlink ref="AO266" r:id="rId342" display="https://pbs.twimg.com/profile_banners/32178272/1573670467"/>
    <hyperlink ref="AO267" r:id="rId343" display="https://pbs.twimg.com/profile_banners/1194257853353201664/1574120687"/>
    <hyperlink ref="AO269" r:id="rId344" display="https://pbs.twimg.com/profile_banners/19114390/1555097504"/>
    <hyperlink ref="AO270" r:id="rId345" display="https://pbs.twimg.com/profile_banners/2678564004/1565547996"/>
    <hyperlink ref="AO271" r:id="rId346" display="https://pbs.twimg.com/profile_banners/1155394125694267392/1572646909"/>
    <hyperlink ref="AO272" r:id="rId347" display="https://pbs.twimg.com/profile_banners/1547176844/1547619743"/>
    <hyperlink ref="AO273" r:id="rId348" display="https://pbs.twimg.com/profile_banners/930503663725969408/1510685496"/>
    <hyperlink ref="AO275" r:id="rId349" display="https://pbs.twimg.com/profile_banners/1183884312757854210/1571870972"/>
    <hyperlink ref="AO276" r:id="rId350" display="https://pbs.twimg.com/profile_banners/1012475880248143873/1533506388"/>
    <hyperlink ref="AO277" r:id="rId351" display="https://pbs.twimg.com/profile_banners/73214575/1529038262"/>
    <hyperlink ref="AO278" r:id="rId352" display="https://pbs.twimg.com/profile_banners/1045819056492818433/1555985592"/>
    <hyperlink ref="AO279" r:id="rId353" display="https://pbs.twimg.com/profile_banners/429366756/1477743720"/>
    <hyperlink ref="AO280" r:id="rId354" display="https://pbs.twimg.com/profile_banners/974837573884502016/1521297875"/>
    <hyperlink ref="AO281" r:id="rId355" display="https://pbs.twimg.com/profile_banners/1089562855798702082/1548609820"/>
    <hyperlink ref="AO282" r:id="rId356" display="https://pbs.twimg.com/profile_banners/20707070/1560273736"/>
    <hyperlink ref="AO283" r:id="rId357" display="https://pbs.twimg.com/profile_banners/521747968/1509450658"/>
    <hyperlink ref="AO284" r:id="rId358" display="https://pbs.twimg.com/profile_banners/834091883508936704/1516148544"/>
    <hyperlink ref="AO287" r:id="rId359" display="https://pbs.twimg.com/profile_banners/1007677244796522496/1553532573"/>
    <hyperlink ref="AO288" r:id="rId360" display="https://pbs.twimg.com/profile_banners/271546803/1520332580"/>
    <hyperlink ref="AO289" r:id="rId361" display="https://pbs.twimg.com/profile_banners/1194583491360542721/1573948081"/>
    <hyperlink ref="AO290" r:id="rId362" display="https://pbs.twimg.com/profile_banners/603861354/1464502264"/>
    <hyperlink ref="AO291" r:id="rId363" display="https://pbs.twimg.com/profile_banners/219294551/1406825951"/>
    <hyperlink ref="AO292" r:id="rId364" display="https://pbs.twimg.com/profile_banners/925179109193510913/1509823964"/>
    <hyperlink ref="AO293" r:id="rId365" display="https://pbs.twimg.com/profile_banners/86037380/1574014281"/>
    <hyperlink ref="AO294" r:id="rId366" display="https://pbs.twimg.com/profile_banners/1132240047716147205/1559975968"/>
    <hyperlink ref="AU4" r:id="rId367" display="http://abs.twimg.com/images/themes/theme15/bg.png"/>
    <hyperlink ref="AU5" r:id="rId368" display="http://abs.twimg.com/images/themes/theme1/bg.png"/>
    <hyperlink ref="AU7" r:id="rId369" display="http://abs.twimg.com/images/themes/theme1/bg.png"/>
    <hyperlink ref="AU8" r:id="rId370" display="http://abs.twimg.com/images/themes/theme1/bg.png"/>
    <hyperlink ref="AU9" r:id="rId371" display="http://abs.twimg.com/images/themes/theme1/bg.png"/>
    <hyperlink ref="AU10" r:id="rId372" display="http://abs.twimg.com/images/themes/theme14/bg.gif"/>
    <hyperlink ref="AU12" r:id="rId373" display="http://abs.twimg.com/images/themes/theme7/bg.gif"/>
    <hyperlink ref="AU13" r:id="rId374" display="http://abs.twimg.com/images/themes/theme1/bg.png"/>
    <hyperlink ref="AU14" r:id="rId375" display="http://abs.twimg.com/images/themes/theme1/bg.png"/>
    <hyperlink ref="AU17" r:id="rId376" display="http://abs.twimg.com/images/themes/theme1/bg.png"/>
    <hyperlink ref="AU19" r:id="rId377" display="http://abs.twimg.com/images/themes/theme6/bg.gif"/>
    <hyperlink ref="AU20" r:id="rId378" display="http://abs.twimg.com/images/themes/theme1/bg.png"/>
    <hyperlink ref="AU21" r:id="rId379" display="http://abs.twimg.com/images/themes/theme1/bg.png"/>
    <hyperlink ref="AU22" r:id="rId380" display="http://abs.twimg.com/images/themes/theme1/bg.png"/>
    <hyperlink ref="AU23" r:id="rId381" display="http://abs.twimg.com/images/themes/theme1/bg.png"/>
    <hyperlink ref="AU24" r:id="rId382" display="http://abs.twimg.com/images/themes/theme15/bg.png"/>
    <hyperlink ref="AU25" r:id="rId383" display="http://abs.twimg.com/images/themes/theme1/bg.png"/>
    <hyperlink ref="AU26" r:id="rId384" display="http://abs.twimg.com/images/themes/theme12/bg.gif"/>
    <hyperlink ref="AU27" r:id="rId385" display="http://abs.twimg.com/images/themes/theme1/bg.png"/>
    <hyperlink ref="AU28" r:id="rId386" display="http://abs.twimg.com/images/themes/theme1/bg.png"/>
    <hyperlink ref="AU29" r:id="rId387" display="http://abs.twimg.com/images/themes/theme1/bg.png"/>
    <hyperlink ref="AU30" r:id="rId388" display="http://abs.twimg.com/images/themes/theme16/bg.gif"/>
    <hyperlink ref="AU31" r:id="rId389" display="http://abs.twimg.com/images/themes/theme10/bg.gif"/>
    <hyperlink ref="AU32" r:id="rId390" display="http://abs.twimg.com/images/themes/theme14/bg.gif"/>
    <hyperlink ref="AU33" r:id="rId391" display="http://abs.twimg.com/images/themes/theme1/bg.png"/>
    <hyperlink ref="AU34" r:id="rId392" display="http://abs.twimg.com/images/themes/theme1/bg.png"/>
    <hyperlink ref="AU35" r:id="rId393" display="http://abs.twimg.com/images/themes/theme1/bg.png"/>
    <hyperlink ref="AU36" r:id="rId394" display="http://abs.twimg.com/images/themes/theme1/bg.png"/>
    <hyperlink ref="AU37" r:id="rId395" display="http://abs.twimg.com/images/themes/theme11/bg.gif"/>
    <hyperlink ref="AU38" r:id="rId396" display="http://abs.twimg.com/images/themes/theme1/bg.png"/>
    <hyperlink ref="AU39" r:id="rId397" display="http://abs.twimg.com/images/themes/theme1/bg.png"/>
    <hyperlink ref="AU40" r:id="rId398" display="http://abs.twimg.com/images/themes/theme1/bg.png"/>
    <hyperlink ref="AU41" r:id="rId399" display="http://abs.twimg.com/images/themes/theme1/bg.png"/>
    <hyperlink ref="AU42" r:id="rId400" display="http://abs.twimg.com/images/themes/theme1/bg.png"/>
    <hyperlink ref="AU44" r:id="rId401" display="http://abs.twimg.com/images/themes/theme1/bg.png"/>
    <hyperlink ref="AU45" r:id="rId402" display="http://abs.twimg.com/images/themes/theme1/bg.png"/>
    <hyperlink ref="AU46" r:id="rId403" display="http://abs.twimg.com/images/themes/theme1/bg.png"/>
    <hyperlink ref="AU47" r:id="rId404" display="http://abs.twimg.com/images/themes/theme1/bg.png"/>
    <hyperlink ref="AU48" r:id="rId405" display="http://abs.twimg.com/images/themes/theme1/bg.png"/>
    <hyperlink ref="AU50" r:id="rId406" display="http://abs.twimg.com/images/themes/theme1/bg.png"/>
    <hyperlink ref="AU52" r:id="rId407" display="http://abs.twimg.com/images/themes/theme1/bg.png"/>
    <hyperlink ref="AU54" r:id="rId408" display="http://abs.twimg.com/images/themes/theme1/bg.png"/>
    <hyperlink ref="AU55" r:id="rId409" display="http://abs.twimg.com/images/themes/theme1/bg.png"/>
    <hyperlink ref="AU56" r:id="rId410" display="http://abs.twimg.com/images/themes/theme1/bg.png"/>
    <hyperlink ref="AU57" r:id="rId411" display="http://abs.twimg.com/images/themes/theme1/bg.png"/>
    <hyperlink ref="AU59" r:id="rId412" display="http://abs.twimg.com/images/themes/theme7/bg.gif"/>
    <hyperlink ref="AU60" r:id="rId413" display="http://abs.twimg.com/images/themes/theme1/bg.png"/>
    <hyperlink ref="AU62" r:id="rId414" display="http://abs.twimg.com/images/themes/theme1/bg.png"/>
    <hyperlink ref="AU63" r:id="rId415" display="http://abs.twimg.com/images/themes/theme5/bg.gif"/>
    <hyperlink ref="AU65" r:id="rId416" display="http://abs.twimg.com/images/themes/theme1/bg.png"/>
    <hyperlink ref="AU69" r:id="rId417" display="http://abs.twimg.com/images/themes/theme1/bg.png"/>
    <hyperlink ref="AU71" r:id="rId418" display="http://abs.twimg.com/images/themes/theme5/bg.gif"/>
    <hyperlink ref="AU72" r:id="rId419" display="http://abs.twimg.com/images/themes/theme1/bg.png"/>
    <hyperlink ref="AU74" r:id="rId420" display="http://abs.twimg.com/images/themes/theme1/bg.png"/>
    <hyperlink ref="AU75" r:id="rId421" display="http://abs.twimg.com/images/themes/theme1/bg.png"/>
    <hyperlink ref="AU76" r:id="rId422" display="http://abs.twimg.com/images/themes/theme1/bg.png"/>
    <hyperlink ref="AU78" r:id="rId423" display="http://abs.twimg.com/images/themes/theme1/bg.png"/>
    <hyperlink ref="AU79" r:id="rId424" display="http://abs.twimg.com/images/themes/theme1/bg.png"/>
    <hyperlink ref="AU80" r:id="rId425" display="http://abs.twimg.com/images/themes/theme15/bg.png"/>
    <hyperlink ref="AU81" r:id="rId426" display="http://abs.twimg.com/images/themes/theme1/bg.png"/>
    <hyperlink ref="AU83" r:id="rId427" display="http://abs.twimg.com/images/themes/theme15/bg.png"/>
    <hyperlink ref="AU84" r:id="rId428" display="http://abs.twimg.com/images/themes/theme1/bg.png"/>
    <hyperlink ref="AU85" r:id="rId429" display="http://abs.twimg.com/images/themes/theme1/bg.png"/>
    <hyperlink ref="AU86" r:id="rId430" display="http://abs.twimg.com/images/themes/theme1/bg.png"/>
    <hyperlink ref="AU87" r:id="rId431" display="http://abs.twimg.com/images/themes/theme1/bg.png"/>
    <hyperlink ref="AU89" r:id="rId432" display="http://abs.twimg.com/images/themes/theme1/bg.png"/>
    <hyperlink ref="AU90" r:id="rId433" display="http://abs.twimg.com/images/themes/theme1/bg.png"/>
    <hyperlink ref="AU91" r:id="rId434" display="http://abs.twimg.com/images/themes/theme1/bg.png"/>
    <hyperlink ref="AU93" r:id="rId435" display="http://abs.twimg.com/images/themes/theme1/bg.png"/>
    <hyperlink ref="AU96" r:id="rId436" display="http://abs.twimg.com/images/themes/theme1/bg.png"/>
    <hyperlink ref="AU98" r:id="rId437" display="http://abs.twimg.com/images/themes/theme15/bg.png"/>
    <hyperlink ref="AU99" r:id="rId438" display="http://abs.twimg.com/images/themes/theme2/bg.gif"/>
    <hyperlink ref="AU102" r:id="rId439" display="http://abs.twimg.com/images/themes/theme3/bg.gif"/>
    <hyperlink ref="AU103" r:id="rId440" display="http://abs.twimg.com/images/themes/theme1/bg.png"/>
    <hyperlink ref="AU104" r:id="rId441" display="http://abs.twimg.com/images/themes/theme1/bg.png"/>
    <hyperlink ref="AU105" r:id="rId442" display="http://abs.twimg.com/images/themes/theme1/bg.png"/>
    <hyperlink ref="AU106" r:id="rId443" display="http://abs.twimg.com/images/themes/theme1/bg.png"/>
    <hyperlink ref="AU107" r:id="rId444" display="http://abs.twimg.com/images/themes/theme1/bg.png"/>
    <hyperlink ref="AU109" r:id="rId445" display="http://abs.twimg.com/images/themes/theme1/bg.png"/>
    <hyperlink ref="AU110" r:id="rId446" display="http://abs.twimg.com/images/themes/theme1/bg.png"/>
    <hyperlink ref="AU111" r:id="rId447" display="http://abs.twimg.com/images/themes/theme1/bg.png"/>
    <hyperlink ref="AU112" r:id="rId448" display="http://abs.twimg.com/images/themes/theme1/bg.png"/>
    <hyperlink ref="AU113" r:id="rId449" display="http://abs.twimg.com/images/themes/theme14/bg.gif"/>
    <hyperlink ref="AU114" r:id="rId450" display="http://abs.twimg.com/images/themes/theme1/bg.png"/>
    <hyperlink ref="AU115" r:id="rId451" display="http://abs.twimg.com/images/themes/theme1/bg.png"/>
    <hyperlink ref="AU116" r:id="rId452" display="http://abs.twimg.com/images/themes/theme1/bg.png"/>
    <hyperlink ref="AU118" r:id="rId453" display="http://abs.twimg.com/images/themes/theme9/bg.gif"/>
    <hyperlink ref="AU119" r:id="rId454" display="http://abs.twimg.com/images/themes/theme1/bg.png"/>
    <hyperlink ref="AU121" r:id="rId455" display="http://abs.twimg.com/images/themes/theme1/bg.png"/>
    <hyperlink ref="AU123" r:id="rId456" display="http://abs.twimg.com/images/themes/theme1/bg.png"/>
    <hyperlink ref="AU128" r:id="rId457" display="http://abs.twimg.com/images/themes/theme1/bg.png"/>
    <hyperlink ref="AU130" r:id="rId458" display="http://abs.twimg.com/images/themes/theme15/bg.png"/>
    <hyperlink ref="AU131" r:id="rId459" display="http://abs.twimg.com/images/themes/theme1/bg.png"/>
    <hyperlink ref="AU134" r:id="rId460" display="http://abs.twimg.com/images/themes/theme1/bg.png"/>
    <hyperlink ref="AU135" r:id="rId461" display="http://abs.twimg.com/images/themes/theme1/bg.png"/>
    <hyperlink ref="AU136" r:id="rId462" display="http://abs.twimg.com/images/themes/theme1/bg.png"/>
    <hyperlink ref="AU137" r:id="rId463" display="http://abs.twimg.com/images/themes/theme1/bg.png"/>
    <hyperlink ref="AU138" r:id="rId464" display="http://abs.twimg.com/images/themes/theme1/bg.png"/>
    <hyperlink ref="AU139" r:id="rId465" display="http://abs.twimg.com/images/themes/theme1/bg.png"/>
    <hyperlink ref="AU140" r:id="rId466" display="http://abs.twimg.com/images/themes/theme6/bg.gif"/>
    <hyperlink ref="AU142" r:id="rId467" display="http://abs.twimg.com/images/themes/theme14/bg.gif"/>
    <hyperlink ref="AU143" r:id="rId468" display="http://pbs.twimg.com/profile_background_images/378800000105228335/31e84f19e244621d500bdf08e76c8d22.jpeg"/>
    <hyperlink ref="AU144" r:id="rId469" display="http://abs.twimg.com/images/themes/theme1/bg.png"/>
    <hyperlink ref="AU145" r:id="rId470" display="http://abs.twimg.com/images/themes/theme9/bg.gif"/>
    <hyperlink ref="AU146" r:id="rId471" display="http://abs.twimg.com/images/themes/theme4/bg.gif"/>
    <hyperlink ref="AU147" r:id="rId472" display="http://abs.twimg.com/images/themes/theme9/bg.gif"/>
    <hyperlink ref="AU148" r:id="rId473" display="http://abs.twimg.com/images/themes/theme1/bg.png"/>
    <hyperlink ref="AU149" r:id="rId474" display="http://abs.twimg.com/images/themes/theme1/bg.png"/>
    <hyperlink ref="AU151" r:id="rId475" display="http://abs.twimg.com/images/themes/theme14/bg.gif"/>
    <hyperlink ref="AU152" r:id="rId476" display="http://abs.twimg.com/images/themes/theme1/bg.png"/>
    <hyperlink ref="AU153" r:id="rId477" display="http://abs.twimg.com/images/themes/theme1/bg.png"/>
    <hyperlink ref="AU154" r:id="rId478" display="http://abs.twimg.com/images/themes/theme1/bg.png"/>
    <hyperlink ref="AU155" r:id="rId479" display="http://abs.twimg.com/images/themes/theme17/bg.gif"/>
    <hyperlink ref="AU156" r:id="rId480" display="http://abs.twimg.com/images/themes/theme9/bg.gif"/>
    <hyperlink ref="AU157" r:id="rId481" display="http://abs.twimg.com/images/themes/theme1/bg.png"/>
    <hyperlink ref="AU158" r:id="rId482" display="http://abs.twimg.com/images/themes/theme1/bg.png"/>
    <hyperlink ref="AU159" r:id="rId483" display="http://abs.twimg.com/images/themes/theme1/bg.png"/>
    <hyperlink ref="AU160" r:id="rId484" display="http://abs.twimg.com/images/themes/theme1/bg.png"/>
    <hyperlink ref="AU165" r:id="rId485" display="http://abs.twimg.com/images/themes/theme1/bg.png"/>
    <hyperlink ref="AU166" r:id="rId486" display="http://abs.twimg.com/images/themes/theme1/bg.png"/>
    <hyperlink ref="AU168" r:id="rId487" display="http://abs.twimg.com/images/themes/theme1/bg.png"/>
    <hyperlink ref="AU169" r:id="rId488" display="http://abs.twimg.com/images/themes/theme1/bg.png"/>
    <hyperlink ref="AU170" r:id="rId489" display="http://abs.twimg.com/images/themes/theme1/bg.png"/>
    <hyperlink ref="AU171" r:id="rId490" display="http://abs.twimg.com/images/themes/theme1/bg.png"/>
    <hyperlink ref="AU172" r:id="rId491" display="http://abs.twimg.com/images/themes/theme1/bg.png"/>
    <hyperlink ref="AU173" r:id="rId492" display="http://abs.twimg.com/images/themes/theme1/bg.png"/>
    <hyperlink ref="AU174" r:id="rId493" display="http://abs.twimg.com/images/themes/theme10/bg.gif"/>
    <hyperlink ref="AU177" r:id="rId494" display="http://abs.twimg.com/images/themes/theme10/bg.gif"/>
    <hyperlink ref="AU178" r:id="rId495" display="http://abs.twimg.com/images/themes/theme1/bg.png"/>
    <hyperlink ref="AU179" r:id="rId496" display="http://abs.twimg.com/images/themes/theme10/bg.gif"/>
    <hyperlink ref="AU180" r:id="rId497" display="http://abs.twimg.com/images/themes/theme13/bg.gif"/>
    <hyperlink ref="AU181" r:id="rId498" display="http://abs.twimg.com/images/themes/theme2/bg.gif"/>
    <hyperlink ref="AU182" r:id="rId499" display="http://abs.twimg.com/images/themes/theme1/bg.png"/>
    <hyperlink ref="AU183" r:id="rId500" display="http://abs.twimg.com/images/themes/theme1/bg.png"/>
    <hyperlink ref="AU184" r:id="rId501" display="http://abs.twimg.com/images/themes/theme1/bg.png"/>
    <hyperlink ref="AU187" r:id="rId502" display="http://abs.twimg.com/images/themes/theme4/bg.gif"/>
    <hyperlink ref="AU188" r:id="rId503" display="http://abs.twimg.com/images/themes/theme1/bg.png"/>
    <hyperlink ref="AU189" r:id="rId504" display="http://abs.twimg.com/images/themes/theme1/bg.png"/>
    <hyperlink ref="AU191" r:id="rId505" display="http://abs.twimg.com/images/themes/theme9/bg.gif"/>
    <hyperlink ref="AU192" r:id="rId506" display="http://abs.twimg.com/images/themes/theme1/bg.png"/>
    <hyperlink ref="AU193" r:id="rId507" display="http://abs.twimg.com/images/themes/theme1/bg.png"/>
    <hyperlink ref="AU194" r:id="rId508" display="http://abs.twimg.com/images/themes/theme14/bg.gif"/>
    <hyperlink ref="AU195" r:id="rId509" display="http://abs.twimg.com/images/themes/theme1/bg.png"/>
    <hyperlink ref="AU196" r:id="rId510" display="http://abs.twimg.com/images/themes/theme1/bg.png"/>
    <hyperlink ref="AU197" r:id="rId511" display="http://abs.twimg.com/images/themes/theme5/bg.gif"/>
    <hyperlink ref="AU198" r:id="rId512" display="http://abs.twimg.com/images/themes/theme1/bg.png"/>
    <hyperlink ref="AU199" r:id="rId513" display="http://abs.twimg.com/images/themes/theme5/bg.gif"/>
    <hyperlink ref="AU200" r:id="rId514" display="http://abs.twimg.com/images/themes/theme1/bg.png"/>
    <hyperlink ref="AU201" r:id="rId515" display="http://abs.twimg.com/images/themes/theme1/bg.png"/>
    <hyperlink ref="AU202" r:id="rId516" display="http://abs.twimg.com/images/themes/theme1/bg.png"/>
    <hyperlink ref="AU203" r:id="rId517" display="http://abs.twimg.com/images/themes/theme2/bg.gif"/>
    <hyperlink ref="AU204" r:id="rId518" display="http://abs.twimg.com/images/themes/theme1/bg.png"/>
    <hyperlink ref="AU205" r:id="rId519" display="http://abs.twimg.com/images/themes/theme8/bg.gif"/>
    <hyperlink ref="AU206" r:id="rId520" display="http://abs.twimg.com/images/themes/theme1/bg.png"/>
    <hyperlink ref="AU207" r:id="rId521" display="http://abs.twimg.com/images/themes/theme1/bg.png"/>
    <hyperlink ref="AU208" r:id="rId522" display="http://abs.twimg.com/images/themes/theme1/bg.png"/>
    <hyperlink ref="AU209" r:id="rId523" display="http://abs.twimg.com/images/themes/theme1/bg.png"/>
    <hyperlink ref="AU213" r:id="rId524" display="http://abs.twimg.com/images/themes/theme1/bg.png"/>
    <hyperlink ref="AU216" r:id="rId525" display="http://abs.twimg.com/images/themes/theme1/bg.png"/>
    <hyperlink ref="AU217" r:id="rId526" display="http://abs.twimg.com/images/themes/theme1/bg.png"/>
    <hyperlink ref="AU219" r:id="rId527" display="http://abs.twimg.com/images/themes/theme1/bg.png"/>
    <hyperlink ref="AU220" r:id="rId528" display="http://abs.twimg.com/images/themes/theme1/bg.png"/>
    <hyperlink ref="AU221" r:id="rId529" display="http://abs.twimg.com/images/themes/theme1/bg.png"/>
    <hyperlink ref="AU222" r:id="rId530" display="http://abs.twimg.com/images/themes/theme11/bg.gif"/>
    <hyperlink ref="AU223" r:id="rId531" display="http://abs.twimg.com/images/themes/theme18/bg.gif"/>
    <hyperlink ref="AU224" r:id="rId532" display="http://abs.twimg.com/images/themes/theme1/bg.png"/>
    <hyperlink ref="AU227" r:id="rId533" display="http://abs.twimg.com/images/themes/theme1/bg.png"/>
    <hyperlink ref="AU228" r:id="rId534" display="http://abs.twimg.com/images/themes/theme1/bg.png"/>
    <hyperlink ref="AU234" r:id="rId535" display="http://abs.twimg.com/images/themes/theme1/bg.png"/>
    <hyperlink ref="AU235" r:id="rId536" display="http://abs.twimg.com/images/themes/theme14/bg.gif"/>
    <hyperlink ref="AU236" r:id="rId537" display="http://abs.twimg.com/images/themes/theme1/bg.png"/>
    <hyperlink ref="AU237" r:id="rId538" display="http://abs.twimg.com/images/themes/theme14/bg.gif"/>
    <hyperlink ref="AU238" r:id="rId539" display="http://abs.twimg.com/images/themes/theme1/bg.png"/>
    <hyperlink ref="AU239" r:id="rId540" display="http://abs.twimg.com/images/themes/theme1/bg.png"/>
    <hyperlink ref="AU240" r:id="rId541" display="http://abs.twimg.com/images/themes/theme3/bg.gif"/>
    <hyperlink ref="AU241" r:id="rId542" display="http://abs.twimg.com/images/themes/theme14/bg.gif"/>
    <hyperlink ref="AU242" r:id="rId543" display="http://abs.twimg.com/images/themes/theme14/bg.gif"/>
    <hyperlink ref="AU244" r:id="rId544" display="http://abs.twimg.com/images/themes/theme2/bg.gif"/>
    <hyperlink ref="AU245" r:id="rId545" display="http://abs.twimg.com/images/themes/theme4/bg.gif"/>
    <hyperlink ref="AU247" r:id="rId546" display="http://abs.twimg.com/images/themes/theme10/bg.gif"/>
    <hyperlink ref="AU248" r:id="rId547" display="http://abs.twimg.com/images/themes/theme1/bg.png"/>
    <hyperlink ref="AU250" r:id="rId548" display="http://abs.twimg.com/images/themes/theme1/bg.png"/>
    <hyperlink ref="AU251" r:id="rId549" display="http://abs.twimg.com/images/themes/theme1/bg.png"/>
    <hyperlink ref="AU252" r:id="rId550" display="http://abs.twimg.com/images/themes/theme1/bg.png"/>
    <hyperlink ref="AU253" r:id="rId551" display="http://abs.twimg.com/images/themes/theme1/bg.png"/>
    <hyperlink ref="AU254" r:id="rId552" display="http://abs.twimg.com/images/themes/theme1/bg.png"/>
    <hyperlink ref="AU259" r:id="rId553" display="http://abs.twimg.com/images/themes/theme1/bg.png"/>
    <hyperlink ref="AU260" r:id="rId554" display="http://abs.twimg.com/images/themes/theme1/bg.png"/>
    <hyperlink ref="AU262" r:id="rId555" display="http://abs.twimg.com/images/themes/theme1/bg.png"/>
    <hyperlink ref="AU263" r:id="rId556" display="http://abs.twimg.com/images/themes/theme1/bg.png"/>
    <hyperlink ref="AU264" r:id="rId557" display="http://abs.twimg.com/images/themes/theme1/bg.png"/>
    <hyperlink ref="AU265" r:id="rId558" display="http://abs.twimg.com/images/themes/theme4/bg.gif"/>
    <hyperlink ref="AU266" r:id="rId559" display="http://abs.twimg.com/images/themes/theme1/bg.png"/>
    <hyperlink ref="AU269" r:id="rId560" display="http://abs.twimg.com/images/themes/theme9/bg.gif"/>
    <hyperlink ref="AU270" r:id="rId561" display="http://abs.twimg.com/images/themes/theme1/bg.png"/>
    <hyperlink ref="AU272" r:id="rId562" display="http://abs.twimg.com/images/themes/theme1/bg.png"/>
    <hyperlink ref="AU273" r:id="rId563" display="http://abs.twimg.com/images/themes/theme1/bg.png"/>
    <hyperlink ref="AU277" r:id="rId564" display="http://abs.twimg.com/images/themes/theme1/bg.png"/>
    <hyperlink ref="AU279" r:id="rId565" display="http://abs.twimg.com/images/themes/theme14/bg.gif"/>
    <hyperlink ref="AU281" r:id="rId566" display="http://abs.twimg.com/images/themes/theme1/bg.png"/>
    <hyperlink ref="AU282" r:id="rId567" display="http://abs.twimg.com/images/themes/theme1/bg.png"/>
    <hyperlink ref="AU283" r:id="rId568" display="http://abs.twimg.com/images/themes/theme1/bg.png"/>
    <hyperlink ref="AU285" r:id="rId569" display="http://abs.twimg.com/images/themes/theme1/bg.png"/>
    <hyperlink ref="AU286" r:id="rId570" display="http://abs.twimg.com/images/themes/theme1/bg.png"/>
    <hyperlink ref="AU287" r:id="rId571" display="http://abs.twimg.com/images/themes/theme1/bg.png"/>
    <hyperlink ref="AU288" r:id="rId572" display="http://abs.twimg.com/images/themes/theme1/bg.png"/>
    <hyperlink ref="AU290" r:id="rId573" display="http://abs.twimg.com/images/themes/theme9/bg.gif"/>
    <hyperlink ref="AU291" r:id="rId574" display="http://abs.twimg.com/images/themes/theme1/bg.png"/>
    <hyperlink ref="AU293" r:id="rId575" display="http://abs.twimg.com/images/themes/theme1/bg.png"/>
    <hyperlink ref="AU294" r:id="rId576" display="http://abs.twimg.com/images/themes/theme1/bg.png"/>
    <hyperlink ref="AU295" r:id="rId577" display="http://abs.twimg.com/images/themes/theme12/bg.gif"/>
    <hyperlink ref="AU296" r:id="rId578" display="http://abs.twimg.com/images/themes/theme1/bg.png"/>
    <hyperlink ref="F3" r:id="rId579" display="http://pbs.twimg.com/profile_images/759599074160947200/Lm8Jf69Y_normal.jpg"/>
    <hyperlink ref="F4" r:id="rId580" display="http://pbs.twimg.com/profile_images/378800000742943236/e3aecdcfb9ae468a7aa5fdf45582e6a0_normal.jpeg"/>
    <hyperlink ref="F5" r:id="rId581" display="http://pbs.twimg.com/profile_images/651216379870253056/yU6cJnH__normal.jpg"/>
    <hyperlink ref="F6" r:id="rId582" display="http://pbs.twimg.com/profile_images/1149461119020351489/zuztidbq_normal.jpg"/>
    <hyperlink ref="F7" r:id="rId583" display="http://pbs.twimg.com/profile_images/1195291433592328192/0eWOs4C2_normal.jpg"/>
    <hyperlink ref="F8" r:id="rId584" display="http://pbs.twimg.com/profile_images/1183541282272174081/peLkAYcW_normal.jpg"/>
    <hyperlink ref="F9" r:id="rId585" display="http://pbs.twimg.com/profile_images/794187300439728128/Q-zBc7pB_normal.jpg"/>
    <hyperlink ref="F10" r:id="rId586" display="http://pbs.twimg.com/profile_images/805504232464023553/dbuUhuzq_normal.jpg"/>
    <hyperlink ref="F11" r:id="rId587" display="http://pbs.twimg.com/profile_images/1168215610234245121/iwPyCO_P_normal.jpg"/>
    <hyperlink ref="F12" r:id="rId588" display="http://pbs.twimg.com/profile_images/1097337992522420224/jdrJyyX1_normal.jpg"/>
    <hyperlink ref="F13" r:id="rId589" display="http://pbs.twimg.com/profile_images/1187356780784799744/GCKbVqln_normal.jpg"/>
    <hyperlink ref="F14" r:id="rId590" display="http://pbs.twimg.com/profile_images/1016701906444357632/w9tm2Ijb_normal.jpg"/>
    <hyperlink ref="F15" r:id="rId591" display="http://pbs.twimg.com/profile_images/1021975786360852480/mqZkjHhI_normal.jpg"/>
    <hyperlink ref="F16" r:id="rId592" display="http://pbs.twimg.com/profile_images/1102781586427269124/WUSQAQYd_normal.png"/>
    <hyperlink ref="F17" r:id="rId593" display="http://pbs.twimg.com/profile_images/983407105154666496/c-xbloOg_normal.jpg"/>
    <hyperlink ref="F18" r:id="rId594" display="http://abs.twimg.com/sticky/default_profile_images/default_profile_normal.png"/>
    <hyperlink ref="F19" r:id="rId595" display="http://pbs.twimg.com/profile_images/1116849304537161729/oFlKZ4IJ_normal.png"/>
    <hyperlink ref="F20" r:id="rId596" display="http://pbs.twimg.com/profile_images/973336701618872321/gB1SlCaC_normal.jpg"/>
    <hyperlink ref="F21" r:id="rId597" display="http://pbs.twimg.com/profile_images/1460960996/maldef_LOGO_FINAL_normal.jpg"/>
    <hyperlink ref="F22" r:id="rId598" display="http://pbs.twimg.com/profile_images/1146192207164203008/qJ9sol6j_normal.png"/>
    <hyperlink ref="F23" r:id="rId599" display="http://pbs.twimg.com/profile_images/935955939579936769/54e_69WH_normal.jpg"/>
    <hyperlink ref="F24" r:id="rId600" display="http://pbs.twimg.com/profile_images/1047314732741533696/oakqKcL1_normal.jpg"/>
    <hyperlink ref="F25" r:id="rId601" display="http://pbs.twimg.com/profile_images/778359624260923393/IUEGEhDk_normal.jpg"/>
    <hyperlink ref="F26" r:id="rId602" display="http://pbs.twimg.com/profile_images/745473625730342912/ClixOu4P_normal.jpg"/>
    <hyperlink ref="F27" r:id="rId603" display="http://pbs.twimg.com/profile_images/923597301771374592/MkVOpCM2_normal.jpg"/>
    <hyperlink ref="F28" r:id="rId604" display="http://pbs.twimg.com/profile_images/1182210496948097024/FiBsrmhs_normal.jpg"/>
    <hyperlink ref="F29" r:id="rId605" display="http://pbs.twimg.com/profile_images/1082358814819536896/19QbYCgF_normal.jpg"/>
    <hyperlink ref="F30" r:id="rId606" display="http://pbs.twimg.com/profile_images/433842469323554816/dh91gZm8_normal.png"/>
    <hyperlink ref="F31" r:id="rId607" display="http://pbs.twimg.com/profile_images/1384000037/pilotdiner_normal.jpg"/>
    <hyperlink ref="F32" r:id="rId608" display="http://pbs.twimg.com/profile_images/888353178529431552/8F1gDTu8_normal.jpg"/>
    <hyperlink ref="F33" r:id="rId609" display="http://pbs.twimg.com/profile_images/1082731807781543936/2-XQQ_-R_normal.jpg"/>
    <hyperlink ref="F34" r:id="rId610" display="http://pbs.twimg.com/profile_images/965607660753219584/a90bfUlK_normal.jpg"/>
    <hyperlink ref="F35" r:id="rId611" display="http://pbs.twimg.com/profile_images/494510636030631936/K7u7Y5X9_normal.jpeg"/>
    <hyperlink ref="F36" r:id="rId612" display="http://pbs.twimg.com/profile_images/467421101870833664/FyRTiNkS_normal.jpeg"/>
    <hyperlink ref="F37" r:id="rId613" display="http://pbs.twimg.com/profile_images/1032920850553622528/KcPZBxgm_normal.jpg"/>
    <hyperlink ref="F38" r:id="rId614" display="http://pbs.twimg.com/profile_images/954367386450264066/knSkm6LG_normal.jpg"/>
    <hyperlink ref="F39" r:id="rId615" display="http://pbs.twimg.com/profile_images/828024613837824000/a3rkr2FD_normal.jpg"/>
    <hyperlink ref="F40" r:id="rId616" display="http://pbs.twimg.com/profile_images/1006873108416884736/jRniPfBM_normal.jpg"/>
    <hyperlink ref="F41" r:id="rId617" display="http://pbs.twimg.com/profile_images/990842911364468736/sEDWlvgs_normal.jpg"/>
    <hyperlink ref="F42" r:id="rId618" display="http://pbs.twimg.com/profile_images/988287336009142273/n93CvQr9_normal.jpg"/>
    <hyperlink ref="F43" r:id="rId619" display="http://pbs.twimg.com/profile_images/1180161210395877376/2BRuOTfu_normal.jpg"/>
    <hyperlink ref="F44" r:id="rId620" display="http://pbs.twimg.com/profile_images/560495495286509568/IW3sgfSS_normal.jpeg"/>
    <hyperlink ref="F45" r:id="rId621" display="http://pbs.twimg.com/profile_images/884672543780519937/V1A9oV4E_normal.jpg"/>
    <hyperlink ref="F46" r:id="rId622" display="http://pbs.twimg.com/profile_images/781949770407538688/vYSBHOBj_normal.jpg"/>
    <hyperlink ref="F47" r:id="rId623" display="http://pbs.twimg.com/profile_images/1123595991045656577/ud7635Nv_normal.jpg"/>
    <hyperlink ref="F48" r:id="rId624" display="http://pbs.twimg.com/profile_images/960381582472179712/REqjimrq_normal.jpg"/>
    <hyperlink ref="F49" r:id="rId625" display="http://pbs.twimg.com/profile_images/1164370469513859072/wcrP6wGt_normal.jpg"/>
    <hyperlink ref="F50" r:id="rId626" display="http://pbs.twimg.com/profile_images/793113277022760960/n0RTIJGK_normal.jpg"/>
    <hyperlink ref="F51" r:id="rId627" display="http://pbs.twimg.com/profile_images/1157008205421129730/zUC6lOlS_normal.jpg"/>
    <hyperlink ref="F52" r:id="rId628" display="http://pbs.twimg.com/profile_images/674028502/louise_normal.jpg"/>
    <hyperlink ref="F53" r:id="rId629" display="http://pbs.twimg.com/profile_images/827646026970460161/PE3vCxk__normal.jpg"/>
    <hyperlink ref="F54" r:id="rId630" display="http://pbs.twimg.com/profile_images/1035062951584178176/7nw-WftJ_normal.jpg"/>
    <hyperlink ref="F55" r:id="rId631" display="http://pbs.twimg.com/profile_images/470671428585394176/2N7bin9W_normal.jpeg"/>
    <hyperlink ref="F56" r:id="rId632" display="http://pbs.twimg.com/profile_images/988284946728083457/DPIO7WV8_normal.jpg"/>
    <hyperlink ref="F57" r:id="rId633" display="http://pbs.twimg.com/profile_images/844806458621374464/8VZjD-GS_normal.jpg"/>
    <hyperlink ref="F58" r:id="rId634" display="http://pbs.twimg.com/profile_images/1191022421010239489/Pz1a4u05_normal.jpg"/>
    <hyperlink ref="F59" r:id="rId635" display="http://pbs.twimg.com/profile_images/1161643433351663616/Ocpp9nhW_normal.jpg"/>
    <hyperlink ref="F60" r:id="rId636" display="http://pbs.twimg.com/profile_images/1195046968390639616/0epBMxIZ_normal.jpg"/>
    <hyperlink ref="F61" r:id="rId637" display="http://pbs.twimg.com/profile_images/1177249478929051648/jwVwJ6el_normal.png"/>
    <hyperlink ref="F62" r:id="rId638" display="http://pbs.twimg.com/profile_images/955479481640243200/xG3-NTiQ_normal.jpg"/>
    <hyperlink ref="F63" r:id="rId639" display="http://pbs.twimg.com/profile_images/1178036166647529472/9ZwbocMJ_normal.jpg"/>
    <hyperlink ref="F64" r:id="rId640" display="http://pbs.twimg.com/profile_images/1106128547754770432/U8CFWbrz_normal.jpg"/>
    <hyperlink ref="F65" r:id="rId641" display="http://pbs.twimg.com/profile_images/605084267295711232/bZGeuP3i_normal.jpg"/>
    <hyperlink ref="F66" r:id="rId642" display="http://pbs.twimg.com/profile_images/1054777233351630853/LFQ8y0dk_normal.jpg"/>
    <hyperlink ref="F67" r:id="rId643" display="http://pbs.twimg.com/profile_images/973158092098736129/uJgcpEx5_normal.jpg"/>
    <hyperlink ref="F68" r:id="rId644" display="http://pbs.twimg.com/profile_images/919927754774245376/DkmhWqdB_normal.jpg"/>
    <hyperlink ref="F69" r:id="rId645" display="http://pbs.twimg.com/profile_images/773047621401382912/bmrdwu1V_normal.jpg"/>
    <hyperlink ref="F70" r:id="rId646" display="http://pbs.twimg.com/profile_images/1048217490751410177/06BdwVT-_normal.jpg"/>
    <hyperlink ref="F71" r:id="rId647" display="http://pbs.twimg.com/profile_images/596224780086435840/oymLd2am_normal.jpg"/>
    <hyperlink ref="F72" r:id="rId648" display="http://pbs.twimg.com/profile_images/953684708876894208/w2np40fz_normal.jpg"/>
    <hyperlink ref="F73" r:id="rId649" display="http://pbs.twimg.com/profile_images/1095726896808058881/cpzGaCYv_normal.png"/>
    <hyperlink ref="F74" r:id="rId650" display="http://pbs.twimg.com/profile_images/644224508040249346/CM8QSm8z_normal.jpg"/>
    <hyperlink ref="F75" r:id="rId651" display="http://pbs.twimg.com/profile_images/907557222665912322/uRtONKTi_normal.jpg"/>
    <hyperlink ref="F76" r:id="rId652" display="http://pbs.twimg.com/profile_images/1056330715325968384/hznkeztT_normal.jpg"/>
    <hyperlink ref="F77" r:id="rId653" display="http://pbs.twimg.com/profile_images/1071786431134089216/UKZIeFcm_normal.jpg"/>
    <hyperlink ref="F78" r:id="rId654" display="http://pbs.twimg.com/profile_images/1196561547042152454/e0xngBtB_normal.jpg"/>
    <hyperlink ref="F79" r:id="rId655" display="http://pbs.twimg.com/profile_images/874276197357596672/kUuht00m_normal.jpg"/>
    <hyperlink ref="F80" r:id="rId656" display="http://pbs.twimg.com/profile_images/1057414409423933440/ETW3KzZR_normal.jpg"/>
    <hyperlink ref="F81" r:id="rId657" display="http://pbs.twimg.com/profile_images/826222056282976257/MKCKksLB_normal.jpg"/>
    <hyperlink ref="F82" r:id="rId658" display="http://pbs.twimg.com/profile_images/1188126190659223552/FYL2bap5_normal.jpg"/>
    <hyperlink ref="F83" r:id="rId659" display="http://pbs.twimg.com/profile_images/968160184236429312/YQcU05G2_normal.jpg"/>
    <hyperlink ref="F84" r:id="rId660" display="http://pbs.twimg.com/profile_images/593803027737387008/RLmHoyff_normal.png"/>
    <hyperlink ref="F85" r:id="rId661" display="http://pbs.twimg.com/profile_images/852092530237636608/ypFcTK6j_normal.jpg"/>
    <hyperlink ref="F86" r:id="rId662" display="http://pbs.twimg.com/profile_images/1192890068941385733/3Wx5oA48_normal.jpg"/>
    <hyperlink ref="F87" r:id="rId663" display="http://pbs.twimg.com/profile_images/1155699696482050048/TpeW2FOH_normal.jpg"/>
    <hyperlink ref="F88" r:id="rId664" display="http://pbs.twimg.com/profile_images/1079818295069630464/XpaYA1LM_normal.jpg"/>
    <hyperlink ref="F89" r:id="rId665" display="http://pbs.twimg.com/profile_images/1196571267245039617/3tKDlExf_normal.jpg"/>
    <hyperlink ref="F90" r:id="rId666" display="http://pbs.twimg.com/profile_images/648510884525031424/cq-xhtBG_normal.jpg"/>
    <hyperlink ref="F91" r:id="rId667" display="http://pbs.twimg.com/profile_images/1114378718963806208/oakFTtLW_normal.jpg"/>
    <hyperlink ref="F92" r:id="rId668" display="http://pbs.twimg.com/profile_images/1189530909495705600/qUJlbBH7_normal.jpg"/>
    <hyperlink ref="F93" r:id="rId669" display="http://pbs.twimg.com/profile_images/791550761993895936/Yc9T02J6_normal.jpg"/>
    <hyperlink ref="F94" r:id="rId670" display="http://pbs.twimg.com/profile_images/1139531392361082880/ORAdkVtJ_normal.png"/>
    <hyperlink ref="F95" r:id="rId671" display="http://pbs.twimg.com/profile_images/1073744862741053441/CcnnGwtN_normal.jpg"/>
    <hyperlink ref="F96" r:id="rId672" display="http://pbs.twimg.com/profile_images/1190703418979110917/zf8Vf5Zv_normal.jpg"/>
    <hyperlink ref="F97" r:id="rId673" display="http://pbs.twimg.com/profile_images/1004767795844919296/WesFvMHR_normal.jpg"/>
    <hyperlink ref="F98" r:id="rId674" display="http://pbs.twimg.com/profile_images/1184420162537230336/SfmFCMaf_normal.jpg"/>
    <hyperlink ref="F99" r:id="rId675" display="http://pbs.twimg.com/profile_images/930606633956401152/whDRICqg_normal.jpg"/>
    <hyperlink ref="F100" r:id="rId676" display="http://pbs.twimg.com/profile_images/1110556160669569024/W-3n4kJp_normal.png"/>
    <hyperlink ref="F101" r:id="rId677" display="http://pbs.twimg.com/profile_images/1084906595908227077/i-RFH9yj_normal.jpg"/>
    <hyperlink ref="F102" r:id="rId678" display="http://pbs.twimg.com/profile_images/1175830431096139781/kiPs5H16_normal.jpg"/>
    <hyperlink ref="F103" r:id="rId679" display="http://pbs.twimg.com/profile_images/516536745739837440/2t7WdLqO_normal.png"/>
    <hyperlink ref="F104" r:id="rId680" display="http://pbs.twimg.com/profile_images/1182246310935547905/WG1111Yq_normal.jpg"/>
    <hyperlink ref="F105" r:id="rId681" display="http://pbs.twimg.com/profile_images/1188861822150963200/ANQO2Spr_normal.jpg"/>
    <hyperlink ref="F106" r:id="rId682" display="http://pbs.twimg.com/profile_images/482838935165366272/jGqSyzKZ_normal.jpeg"/>
    <hyperlink ref="F107" r:id="rId683" display="http://pbs.twimg.com/profile_images/1074681851602722816/h73UdAby_normal.jpg"/>
    <hyperlink ref="F108" r:id="rId684" display="http://pbs.twimg.com/profile_images/1189502296519897098/IdB0MFke_normal.jpg"/>
    <hyperlink ref="F109" r:id="rId685" display="http://abs.twimg.com/sticky/default_profile_images/default_profile_normal.png"/>
    <hyperlink ref="F110" r:id="rId686" display="http://pbs.twimg.com/profile_images/76951341/Vadim_R2_normal.JPG"/>
    <hyperlink ref="F111" r:id="rId687" display="http://pbs.twimg.com/profile_images/884658628682055680/qmz_RPlt_normal.jpg"/>
    <hyperlink ref="F112" r:id="rId688" display="http://pbs.twimg.com/profile_images/3377189402/f8ec85c95cb9cd18b07be0a41b80c661_normal.jpeg"/>
    <hyperlink ref="F113" r:id="rId689" display="http://pbs.twimg.com/profile_images/787033115/Greg_Lythe_normal.JPG"/>
    <hyperlink ref="F114" r:id="rId690" display="http://pbs.twimg.com/profile_images/378800000451505954/e5588fd34207fe546f41a6894d9d0b1b_normal.jpeg"/>
    <hyperlink ref="F115" r:id="rId691" display="http://abs.twimg.com/sticky/default_profile_images/default_profile_normal.png"/>
    <hyperlink ref="F116" r:id="rId692" display="http://abs.twimg.com/sticky/default_profile_images/default_profile_normal.png"/>
    <hyperlink ref="F117" r:id="rId693" display="http://pbs.twimg.com/profile_images/1194229619861446656/sJCpDOJu_normal.jpg"/>
    <hyperlink ref="F118" r:id="rId694" display="http://pbs.twimg.com/profile_images/1136397502209413120/JCJ2ae6r_normal.png"/>
    <hyperlink ref="F119" r:id="rId695" display="http://pbs.twimg.com/profile_images/1177294926557503488/pOBxxwbO_normal.jpg"/>
    <hyperlink ref="F120" r:id="rId696" display="http://pbs.twimg.com/profile_images/1088530927641333762/-4pYXwZb_normal.jpg"/>
    <hyperlink ref="F121" r:id="rId697" display="http://pbs.twimg.com/profile_images/943133677076152320/i72ojDiu_normal.jpg"/>
    <hyperlink ref="F122" r:id="rId698" display="http://abs.twimg.com/sticky/default_profile_images/default_profile_normal.png"/>
    <hyperlink ref="F123" r:id="rId699" display="http://pbs.twimg.com/profile_images/835797075849728000/MZCfWah2_normal.jpg"/>
    <hyperlink ref="F124" r:id="rId700" display="http://pbs.twimg.com/profile_images/909842743664320512/42iQu0q6_normal.jpg"/>
    <hyperlink ref="F125" r:id="rId701" display="http://pbs.twimg.com/profile_images/838445322561019904/bRIHgDlE_normal.jpg"/>
    <hyperlink ref="F126" r:id="rId702" display="http://pbs.twimg.com/profile_images/838283087880552452/vNepjmdP_normal.jpg"/>
    <hyperlink ref="F127" r:id="rId703" display="http://pbs.twimg.com/profile_images/1164859283734978561/lygb59nu_normal.jpg"/>
    <hyperlink ref="F128" r:id="rId704" display="http://pbs.twimg.com/profile_images/1190702981257351170/pz53NlXT_normal.jpg"/>
    <hyperlink ref="F129" r:id="rId705" display="http://pbs.twimg.com/profile_images/1120572730313592832/vq5ZEEmK_normal.png"/>
    <hyperlink ref="F130" r:id="rId706" display="http://pbs.twimg.com/profile_images/1082491334932529152/Um1_0O8e_normal.jpg"/>
    <hyperlink ref="F131" r:id="rId707" display="http://pbs.twimg.com/profile_images/482107662876696576/mjMotXj6_normal.jpeg"/>
    <hyperlink ref="F132" r:id="rId708" display="http://pbs.twimg.com/profile_images/1172426163513221120/4-8efgj9_normal.jpg"/>
    <hyperlink ref="F133" r:id="rId709" display="http://pbs.twimg.com/profile_images/1155041123162656768/D6pn1E3a_normal.png"/>
    <hyperlink ref="F134" r:id="rId710" display="http://pbs.twimg.com/profile_images/612606663728734208/AAvBl6v4_normal.jpg"/>
    <hyperlink ref="F135" r:id="rId711" display="http://pbs.twimg.com/profile_images/1146772070547841024/u1aKb70M_normal.jpg"/>
    <hyperlink ref="F136" r:id="rId712" display="http://pbs.twimg.com/profile_images/601875310242435072/xxeoJbSA_normal.png"/>
    <hyperlink ref="F137" r:id="rId713" display="http://pbs.twimg.com/profile_images/794158731974025216/4IW7YCmQ_normal.jpg"/>
    <hyperlink ref="F138" r:id="rId714" display="http://pbs.twimg.com/profile_images/775352860737495040/o7HyMSGd_normal.jpg"/>
    <hyperlink ref="F139" r:id="rId715" display="http://pbs.twimg.com/profile_images/866555772175622144/ZJ5uytHI_normal.jpg"/>
    <hyperlink ref="F140" r:id="rId716" display="http://pbs.twimg.com/profile_images/729735853/DSC_0368-2_normal.jpg"/>
    <hyperlink ref="F141" r:id="rId717" display="http://pbs.twimg.com/profile_images/989599491056545793/PCpyp87Y_normal.jpg"/>
    <hyperlink ref="F142" r:id="rId718" display="http://pbs.twimg.com/profile_images/949070360103698432/kXSiPeTk_normal.jpg"/>
    <hyperlink ref="F143" r:id="rId719" display="http://pbs.twimg.com/profile_images/621362064729083904/s7-j0saE_normal.png"/>
    <hyperlink ref="F144" r:id="rId720" display="http://pbs.twimg.com/profile_images/556224885286903808/xr6UxP2D_normal.jpeg"/>
    <hyperlink ref="F145" r:id="rId721" display="http://pbs.twimg.com/profile_images/999564784583327745/-sEfyzbl_normal.jpg"/>
    <hyperlink ref="F146" r:id="rId722" display="http://pbs.twimg.com/profile_images/378800000041079129/efde58289d4b89c03b51bf6ba9cb699b_normal.jpeg"/>
    <hyperlink ref="F147" r:id="rId723" display="http://pbs.twimg.com/profile_images/1148256355230334976/HkXQTZuh_normal.jpg"/>
    <hyperlink ref="F148" r:id="rId724" display="http://pbs.twimg.com/profile_images/752114153414807552/FdY0ACby_normal.jpg"/>
    <hyperlink ref="F149" r:id="rId725" display="http://pbs.twimg.com/profile_images/2536794044/15bq1aazgumo4x5w12kg_normal.png"/>
    <hyperlink ref="F150" r:id="rId726" display="http://pbs.twimg.com/profile_images/720369568183672837/TUmGzAb-_normal.jpg"/>
    <hyperlink ref="F151" r:id="rId727" display="http://pbs.twimg.com/profile_images/904811017011593221/88QMaScD_normal.jpg"/>
    <hyperlink ref="F152" r:id="rId728" display="http://pbs.twimg.com/profile_images/1111263393321832448/b6V0uzsk_normal.png"/>
    <hyperlink ref="F153" r:id="rId729" display="http://pbs.twimg.com/profile_images/475667084420997120/8bGYasMD_normal.jpeg"/>
    <hyperlink ref="F154" r:id="rId730" display="http://pbs.twimg.com/profile_images/1151292746780631041/51H5wtwz_normal.jpg"/>
    <hyperlink ref="F155" r:id="rId731" display="http://pbs.twimg.com/profile_images/1059875319589392384/Ut7osLKB_normal.jpg"/>
    <hyperlink ref="F156" r:id="rId732" display="http://pbs.twimg.com/profile_images/567593968960303104/XK_TbvZr_normal.jpeg"/>
    <hyperlink ref="F157" r:id="rId733" display="http://pbs.twimg.com/profile_images/378800000625050462/4f865e04f2956e4219a274ab5697d76f_normal.jpeg"/>
    <hyperlink ref="F158" r:id="rId734" display="http://pbs.twimg.com/profile_images/678087152001880064/O4Eb3Xwv_normal.jpg"/>
    <hyperlink ref="F159" r:id="rId735" display="http://pbs.twimg.com/profile_images/471445382644629504/cvNMmpSY_normal.jpeg"/>
    <hyperlink ref="F160" r:id="rId736" display="http://pbs.twimg.com/profile_images/1190274018181554177/3SUYWIaX_normal.jpg"/>
    <hyperlink ref="F161" r:id="rId737" display="http://pbs.twimg.com/profile_images/1069589336901869568/7TbmdS2Z_normal.jpg"/>
    <hyperlink ref="F162" r:id="rId738" display="http://pbs.twimg.com/profile_images/1051614837782896641/Yi1SK46L_normal.jpg"/>
    <hyperlink ref="F163" r:id="rId739" display="http://pbs.twimg.com/profile_images/1170379401256558592/W8fIg4uF_normal.png"/>
    <hyperlink ref="F164" r:id="rId740" display="http://pbs.twimg.com/profile_images/1107598485908393984/RvbVNfSO_normal.png"/>
    <hyperlink ref="F165" r:id="rId741" display="http://pbs.twimg.com/profile_images/943703040049209344/vUjv28w3_normal.jpg"/>
    <hyperlink ref="F166" r:id="rId742" display="http://pbs.twimg.com/profile_images/1078074887883808768/tod-EQkq_normal.jpg"/>
    <hyperlink ref="F167" r:id="rId743" display="http://pbs.twimg.com/profile_images/1153523083522629634/DaNAEXRc_normal.jpg"/>
    <hyperlink ref="F168" r:id="rId744" display="http://abs.twimg.com/sticky/default_profile_images/default_profile_normal.png"/>
    <hyperlink ref="F169" r:id="rId745" display="http://pbs.twimg.com/profile_images/857078570493124611/StVhF40h_normal.jpg"/>
    <hyperlink ref="F170" r:id="rId746" display="http://pbs.twimg.com/profile_images/554670897592668162/gWNbcs9q_normal.png"/>
    <hyperlink ref="F171" r:id="rId747" display="http://pbs.twimg.com/profile_images/1105099322566283270/ZGIvXpdw_normal.jpg"/>
    <hyperlink ref="F172" r:id="rId748" display="http://pbs.twimg.com/profile_images/1109867088171159552/IO_8Gw8B_normal.png"/>
    <hyperlink ref="F173" r:id="rId749" display="http://pbs.twimg.com/profile_images/2174466412/smile_normal.gif"/>
    <hyperlink ref="F174" r:id="rId750" display="http://pbs.twimg.com/profile_images/1178563560860815360/Fq-M9HVi_normal.jpg"/>
    <hyperlink ref="F175" r:id="rId751" display="http://pbs.twimg.com/profile_images/1120794435330039808/WO2Ae9TS_normal.png"/>
    <hyperlink ref="F176" r:id="rId752" display="http://pbs.twimg.com/profile_images/1089000623541026821/eHBfK5oG_normal.jpg"/>
    <hyperlink ref="F177" r:id="rId753" display="http://pbs.twimg.com/profile_images/1193602026783019010/6IjE9S0o_normal.jpg"/>
    <hyperlink ref="F178" r:id="rId754" display="http://pbs.twimg.com/profile_images/852340206346817538/NAi6zmAO_normal.jpg"/>
    <hyperlink ref="F179" r:id="rId755" display="http://pbs.twimg.com/profile_images/1193584790009794560/eL0U5QU4_normal.jpg"/>
    <hyperlink ref="F180" r:id="rId756" display="http://pbs.twimg.com/profile_images/510932930588205057/ZAvIrLiJ_normal.jpeg"/>
    <hyperlink ref="F181" r:id="rId757" display="http://pbs.twimg.com/profile_images/1009515001877618688/hyJp5Zmc_normal.jpg"/>
    <hyperlink ref="F182" r:id="rId758" display="http://pbs.twimg.com/profile_images/1190240896899600384/uLL7pTwt_normal.png"/>
    <hyperlink ref="F183" r:id="rId759" display="http://pbs.twimg.com/profile_images/1058146232890257408/r8o6qEMt_normal.jpg"/>
    <hyperlink ref="F184" r:id="rId760" display="http://pbs.twimg.com/profile_images/827194165989691392/43z6J4YL_normal.jpg"/>
    <hyperlink ref="F185" r:id="rId761" display="http://pbs.twimg.com/profile_images/1193182641522118658/9ARvQb1v_normal.jpg"/>
    <hyperlink ref="F186" r:id="rId762" display="http://pbs.twimg.com/profile_images/1145444189347504128/viu4lE1O_normal.jpg"/>
    <hyperlink ref="F187" r:id="rId763" display="http://pbs.twimg.com/profile_images/1056669840201502721/pJQwkFaD_normal.jpg"/>
    <hyperlink ref="F188" r:id="rId764" display="http://pbs.twimg.com/profile_images/613272063076384768/x95L_icU_normal.jpg"/>
    <hyperlink ref="F189" r:id="rId765" display="http://pbs.twimg.com/profile_images/635193611735334912/Y3ZOMLnA_normal.jpg"/>
    <hyperlink ref="F190" r:id="rId766" display="http://pbs.twimg.com/profile_images/1011676653808996352/LaNm2o9K_normal.jpg"/>
    <hyperlink ref="F191" r:id="rId767" display="http://pbs.twimg.com/profile_images/1193029294718472193/QSqShwuw_normal.jpg"/>
    <hyperlink ref="F192" r:id="rId768" display="http://pbs.twimg.com/profile_images/884658914486140929/L0IZSEsI_normal.jpg"/>
    <hyperlink ref="F193" r:id="rId769" display="http://pbs.twimg.com/profile_images/1089150084179095552/HoPp2caD_normal.jpg"/>
    <hyperlink ref="F194" r:id="rId770" display="http://pbs.twimg.com/profile_images/965877996145070081/wclzMLny_normal.jpg"/>
    <hyperlink ref="F195" r:id="rId771" display="http://pbs.twimg.com/profile_images/1023627281867124736/AEcJQysW_normal.jpg"/>
    <hyperlink ref="F196" r:id="rId772" display="http://abs.twimg.com/sticky/default_profile_images/default_profile_normal.png"/>
    <hyperlink ref="F197" r:id="rId773" display="http://pbs.twimg.com/profile_images/1163648192019390466/OkDFgmmq_normal.jpg"/>
    <hyperlink ref="F198" r:id="rId774" display="http://pbs.twimg.com/profile_images/1047553831238868992/PW262iym_normal.jpg"/>
    <hyperlink ref="F199" r:id="rId775" display="http://pbs.twimg.com/profile_images/1176729167418843137/d7p1gwXc_normal.jpg"/>
    <hyperlink ref="F200" r:id="rId776" display="http://pbs.twimg.com/profile_images/714441830163734528/D-2QM8eP_normal.jpg"/>
    <hyperlink ref="F201" r:id="rId777" display="http://pbs.twimg.com/profile_images/451897623549444097/YiJrppWQ_normal.png"/>
    <hyperlink ref="F202" r:id="rId778" display="http://pbs.twimg.com/profile_images/1155540911276773376/pL13ginP_normal.jpg"/>
    <hyperlink ref="F203" r:id="rId779" display="http://pbs.twimg.com/profile_images/1038342567190908928/DSTe9xGE_normal.jpg"/>
    <hyperlink ref="F204" r:id="rId780" display="http://pbs.twimg.com/profile_images/3190314347/18b2c12c480815aa9dbba15600a156a2_normal.jpeg"/>
    <hyperlink ref="F205" r:id="rId781" display="http://pbs.twimg.com/profile_images/997494967433019392/-8b70LRF_normal.jpg"/>
    <hyperlink ref="F206" r:id="rId782" display="http://pbs.twimg.com/profile_images/1182482929521266688/ailY-JzV_normal.jpg"/>
    <hyperlink ref="F207" r:id="rId783" display="http://abs.twimg.com/sticky/default_profile_images/default_profile_normal.png"/>
    <hyperlink ref="F208" r:id="rId784" display="http://pbs.twimg.com/profile_images/496343802915737600/EOMHstqn_normal.jpeg"/>
    <hyperlink ref="F209" r:id="rId785" display="http://pbs.twimg.com/profile_images/493545401597698049/gMiPEgyC_normal.jpeg"/>
    <hyperlink ref="F210" r:id="rId786" display="http://pbs.twimg.com/profile_images/853603053596889088/UVATBrxa_normal.jpg"/>
    <hyperlink ref="F211" r:id="rId787" display="http://pbs.twimg.com/profile_images/1092535571921231874/bZ3Th86L_normal.jpg"/>
    <hyperlink ref="F212" r:id="rId788" display="http://pbs.twimg.com/profile_images/1177493413731586048/B4i73iz1_normal.jpg"/>
    <hyperlink ref="F213" r:id="rId789" display="http://pbs.twimg.com/profile_images/604498364403748864/FycZCRn3_normal.jpg"/>
    <hyperlink ref="F214" r:id="rId790" display="http://pbs.twimg.com/profile_images/897565806439133184/1-y4wT-t_normal.jpg"/>
    <hyperlink ref="F215" r:id="rId791" display="http://abs.twimg.com/sticky/default_profile_images/default_profile_normal.png"/>
    <hyperlink ref="F216" r:id="rId792" display="http://pbs.twimg.com/profile_images/1090766146926792704/r4xVBGa6_normal.jpg"/>
    <hyperlink ref="F217" r:id="rId793" display="http://pbs.twimg.com/profile_images/1165077171938852864/3gP9Fwn__normal.jpg"/>
    <hyperlink ref="F218" r:id="rId794" display="http://pbs.twimg.com/profile_images/845433957902667777/v278zpoQ_normal.jpg"/>
    <hyperlink ref="F219" r:id="rId795" display="http://pbs.twimg.com/profile_images/1170923741313818624/rVzA5k3P_normal.jpg"/>
    <hyperlink ref="F220" r:id="rId796" display="http://pbs.twimg.com/profile_images/1193057005927198720/iG0xIr6P_normal.png"/>
    <hyperlink ref="F221" r:id="rId797" display="http://pbs.twimg.com/profile_images/458155596013793280/ilM44TjW_normal.jpeg"/>
    <hyperlink ref="F222" r:id="rId798" display="http://pbs.twimg.com/profile_images/1110748959742590978/J0u5Upvx_normal.png"/>
    <hyperlink ref="F223" r:id="rId799" display="http://pbs.twimg.com/profile_images/1195346599809110017/jA8eqVe5_normal.jpg"/>
    <hyperlink ref="F224" r:id="rId800" display="http://pbs.twimg.com/profile_images/1167940472465063938/31bJqrhW_normal.jpg"/>
    <hyperlink ref="F225" r:id="rId801" display="http://abs.twimg.com/sticky/default_profile_images/default_profile_normal.png"/>
    <hyperlink ref="F226" r:id="rId802" display="http://pbs.twimg.com/profile_images/1180362012741623808/osUm_-Nb_normal.jpg"/>
    <hyperlink ref="F227" r:id="rId803" display="http://pbs.twimg.com/profile_images/1173780788619313152/EdN4bOjk_normal.jpg"/>
    <hyperlink ref="F228" r:id="rId804" display="http://pbs.twimg.com/profile_images/993538628008792064/iFhCY6sc_normal.jpg"/>
    <hyperlink ref="F229" r:id="rId805" display="http://pbs.twimg.com/profile_images/1191875304698109952/6xtngQEI_normal.jpg"/>
    <hyperlink ref="F230" r:id="rId806" display="http://pbs.twimg.com/profile_images/887729192468480001/f9ViQMqL_normal.jpg"/>
    <hyperlink ref="F231" r:id="rId807" display="http://pbs.twimg.com/profile_images/997014696195637250/sx_-YodJ_normal.jpg"/>
    <hyperlink ref="F232" r:id="rId808" display="http://pbs.twimg.com/profile_images/781591522357772292/uwqDLr2w_normal.jpg"/>
    <hyperlink ref="F233" r:id="rId809" display="http://abs.twimg.com/sticky/default_profile_images/default_profile_normal.png"/>
    <hyperlink ref="F234" r:id="rId810" display="http://pbs.twimg.com/profile_images/1009702694649520128/Gz0u-4kJ_normal.jpg"/>
    <hyperlink ref="F235" r:id="rId811" display="http://pbs.twimg.com/profile_images/974379800130285568/fBrcpuy4_normal.jpg"/>
    <hyperlink ref="F236" r:id="rId812" display="http://pbs.twimg.com/profile_images/788983696665698304/7ky6DxuM_normal.jpg"/>
    <hyperlink ref="F237" r:id="rId813" display="http://pbs.twimg.com/profile_images/1152853543176425472/AjBl65Bd_normal.jpg"/>
    <hyperlink ref="F238" r:id="rId814" display="http://pbs.twimg.com/profile_images/1079506765404884992/FcvbVkWj_normal.jpg"/>
    <hyperlink ref="F239" r:id="rId815" display="http://pbs.twimg.com/profile_images/965235132712992768/jHii_OPS_normal.jpg"/>
    <hyperlink ref="F240" r:id="rId816" display="http://pbs.twimg.com/profile_images/1133689567347785728/hLI-CKuj_normal.jpg"/>
    <hyperlink ref="F241" r:id="rId817" display="http://pbs.twimg.com/profile_images/621718438990487552/LZrhAIQt_normal.jpg"/>
    <hyperlink ref="F242" r:id="rId818" display="http://pbs.twimg.com/profile_images/1173988830199865344/iV64QrTj_normal.jpg"/>
    <hyperlink ref="F243" r:id="rId819" display="http://pbs.twimg.com/profile_images/1098649312689618944/nG-PezK3_normal.png"/>
    <hyperlink ref="F244" r:id="rId820" display="http://pbs.twimg.com/profile_images/1192420282226692096/3p-DfdGS_normal.jpg"/>
    <hyperlink ref="F245" r:id="rId821" display="http://pbs.twimg.com/profile_images/822388596778926080/AjElV3E-_normal.jpg"/>
    <hyperlink ref="F246" r:id="rId822" display="http://pbs.twimg.com/profile_images/1178558270824304640/ACd87g8j_normal.png"/>
    <hyperlink ref="F247" r:id="rId823" display="http://pbs.twimg.com/profile_images/844216557668651008/iNn0rWN6_normal.jpg"/>
    <hyperlink ref="F248" r:id="rId824" display="http://abs.twimg.com/sticky/default_profile_images/default_profile_normal.png"/>
    <hyperlink ref="F249" r:id="rId825" display="http://pbs.twimg.com/profile_images/1080966029851865089/dVZ-NO3m_normal.jpg"/>
    <hyperlink ref="F250" r:id="rId826" display="http://pbs.twimg.com/profile_images/820988813292011521/Bw9TfjiW_normal.jpg"/>
    <hyperlink ref="F251" r:id="rId827" display="http://pbs.twimg.com/profile_images/1190164881967857664/-QqOdOmK_normal.jpg"/>
    <hyperlink ref="F252" r:id="rId828" display="http://pbs.twimg.com/profile_images/1162779044368150528/XoYNtU_4_normal.jpg"/>
    <hyperlink ref="F253" r:id="rId829" display="http://pbs.twimg.com/profile_images/776692731833905153/2AQmiscn_normal.jpg"/>
    <hyperlink ref="F254" r:id="rId830" display="http://pbs.twimg.com/profile_images/877218310382788608/YRm-Vk3t_normal.jpg"/>
    <hyperlink ref="F255" r:id="rId831" display="http://pbs.twimg.com/profile_images/1013928329114681345/37f08RGf_normal.jpg"/>
    <hyperlink ref="F256" r:id="rId832" display="http://pbs.twimg.com/profile_images/1177332252012875776/POeU6Gk8_normal.jpg"/>
    <hyperlink ref="F257" r:id="rId833" display="http://pbs.twimg.com/profile_images/1192746861783728128/OUQOUnlT_normal.png"/>
    <hyperlink ref="F258" r:id="rId834" display="http://pbs.twimg.com/profile_images/773957337589567488/AtIjt8aC_normal.jpg"/>
    <hyperlink ref="F259" r:id="rId835" display="http://pbs.twimg.com/profile_images/1058646830777536512/5IZ5V59G_normal.jpg"/>
    <hyperlink ref="F260" r:id="rId836" display="http://pbs.twimg.com/profile_images/1029818823640264705/8tWZ4S8V_normal.jpg"/>
    <hyperlink ref="F261" r:id="rId837" display="http://pbs.twimg.com/profile_images/1044989581983010817/MT5fAD2y_normal.jpg"/>
    <hyperlink ref="F262" r:id="rId838" display="http://pbs.twimg.com/profile_images/650169730750287872/uFysftr6_normal.jpg"/>
    <hyperlink ref="F263" r:id="rId839" display="http://pbs.twimg.com/profile_images/850819601906753537/CdoLJuMG_normal.jpg"/>
    <hyperlink ref="F264" r:id="rId840" display="http://pbs.twimg.com/profile_images/1189721203805753345/qDcBw7-D_normal.png"/>
    <hyperlink ref="F265" r:id="rId841" display="http://pbs.twimg.com/profile_images/560185413302628354/LjZDo2bv_normal.png"/>
    <hyperlink ref="F266" r:id="rId842" display="http://pbs.twimg.com/profile_images/897164254272405507/ll_7EvI7_normal.jpg"/>
    <hyperlink ref="F267" r:id="rId843" display="http://pbs.twimg.com/profile_images/1194258105246343169/WHZZEkQX_normal.jpg"/>
    <hyperlink ref="F268" r:id="rId844" display="http://pbs.twimg.com/profile_images/1076433065524776960/5VdbhMev_normal.jpg"/>
    <hyperlink ref="F269" r:id="rId845" display="http://pbs.twimg.com/profile_images/1129398230721155072/aN7-EC65_normal.jpg"/>
    <hyperlink ref="F270" r:id="rId846" display="http://pbs.twimg.com/profile_images/628240315007270912/54xjb9dM_normal.jpg"/>
    <hyperlink ref="F271" r:id="rId847" display="http://pbs.twimg.com/profile_images/1190858570126045189/mMOsbjb1_normal.jpg"/>
    <hyperlink ref="F272" r:id="rId848" display="http://pbs.twimg.com/profile_images/917485674730835968/CTdY13CA_normal.jpg"/>
    <hyperlink ref="F273" r:id="rId849" display="http://pbs.twimg.com/profile_images/930521890220838912/9JmnQxXF_normal.jpg"/>
    <hyperlink ref="F274" r:id="rId850" display="http://pbs.twimg.com/profile_images/1191730609460252672/pBoDjhY7_normal.jpg"/>
    <hyperlink ref="F275" r:id="rId851" display="http://pbs.twimg.com/profile_images/1186035474479173632/yfNmcvzH_normal.jpg"/>
    <hyperlink ref="F276" r:id="rId852" display="http://pbs.twimg.com/profile_images/1187879914294435840/dhxopquZ_normal.jpg"/>
    <hyperlink ref="F277" r:id="rId853" display="http://pbs.twimg.com/profile_images/685638856473849856/T5YFcqR4_normal.jpg"/>
    <hyperlink ref="F278" r:id="rId854" display="http://pbs.twimg.com/profile_images/1120511029966929921/qyHCqCKO_normal.png"/>
    <hyperlink ref="F279" r:id="rId855" display="http://pbs.twimg.com/profile_images/435538567792586752/CcX8p09G_normal.jpeg"/>
    <hyperlink ref="F280" r:id="rId856" display="http://pbs.twimg.com/profile_images/975018796288303109/kTXnt-L9_normal.jpg"/>
    <hyperlink ref="F281" r:id="rId857" display="http://pbs.twimg.com/profile_images/1089569620141387777/Kd5f_VXM_normal.jpg"/>
    <hyperlink ref="F282" r:id="rId858" display="http://pbs.twimg.com/profile_images/1146063712840609794/PqlL-GgN_normal.png"/>
    <hyperlink ref="F283" r:id="rId859" display="http://pbs.twimg.com/profile_images/914573035323088901/wUU4lFyr_normal.jpg"/>
    <hyperlink ref="F284" r:id="rId860" display="http://pbs.twimg.com/profile_images/953422208977731584/a2RFl7DZ_normal.jpg"/>
    <hyperlink ref="F285" r:id="rId861" display="http://pbs.twimg.com/profile_images/828776587021553664/HaCFStnH_normal.jpg"/>
    <hyperlink ref="F286" r:id="rId862" display="http://abs.twimg.com/sticky/default_profile_images/default_profile_normal.png"/>
    <hyperlink ref="F287" r:id="rId863" display="http://pbs.twimg.com/profile_images/1007680899410997248/q1ox-JdI_normal.jpg"/>
    <hyperlink ref="F288" r:id="rId864" display="http://pbs.twimg.com/profile_images/943464893495246848/KIFK3gWI_normal.jpg"/>
    <hyperlink ref="F289" r:id="rId865" display="http://pbs.twimg.com/profile_images/1194743757071093767/wG_xT6zW_normal.jpg"/>
    <hyperlink ref="F290" r:id="rId866" display="http://pbs.twimg.com/profile_images/1189986764716412929/QYzumthu_normal.jpg"/>
    <hyperlink ref="F291" r:id="rId867" display="http://pbs.twimg.com/profile_images/567129470088536064/L43Epa5O_normal.jpeg"/>
    <hyperlink ref="F292" r:id="rId868" display="http://pbs.twimg.com/profile_images/1166667289372106753/y6BQUnyY_normal.jpg"/>
    <hyperlink ref="F293" r:id="rId869" display="http://pbs.twimg.com/profile_images/965598165478137856/c6cIrL97_normal.jpg"/>
    <hyperlink ref="F294" r:id="rId870" display="http://pbs.twimg.com/profile_images/1159145779879133185/m84sOC_Z_normal.jpg"/>
    <hyperlink ref="F295" r:id="rId871" display="http://pbs.twimg.com/profile_images/929639611667644416/wjDspV65_normal.jpg"/>
    <hyperlink ref="F296" r:id="rId872" display="http://pbs.twimg.com/profile_images/934273769484402688/aDnKCw3s_normal.jpg"/>
    <hyperlink ref="AX3" r:id="rId873" display="https://twitter.com/territhompson80"/>
    <hyperlink ref="AX4" r:id="rId874" display="https://twitter.com/kherriage"/>
    <hyperlink ref="AX5" r:id="rId875" display="https://twitter.com/investinglegend"/>
    <hyperlink ref="AX6" r:id="rId876" display="https://twitter.com/deplorablegop13"/>
    <hyperlink ref="AX7" r:id="rId877" display="https://twitter.com/gfi_himmelreich"/>
    <hyperlink ref="AX8" r:id="rId878" display="https://twitter.com/nothingbutdreek"/>
    <hyperlink ref="AX9" r:id="rId879" display="https://twitter.com/o_oweil"/>
    <hyperlink ref="AX10" r:id="rId880" display="https://twitter.com/fatih_solen"/>
    <hyperlink ref="AX11" r:id="rId881" display="https://twitter.com/rthegrate"/>
    <hyperlink ref="AX12" r:id="rId882" display="https://twitter.com/raokavitha"/>
    <hyperlink ref="AX13" r:id="rId883" display="https://twitter.com/ktrtrs"/>
    <hyperlink ref="AX14" r:id="rId884" display="https://twitter.com/varuntrs58"/>
    <hyperlink ref="AX15" r:id="rId885" display="https://twitter.com/gopi20015750"/>
    <hyperlink ref="AX16" r:id="rId886" display="https://twitter.com/librariesval"/>
    <hyperlink ref="AX17" r:id="rId887" display="https://twitter.com/visresassn"/>
    <hyperlink ref="AX18" r:id="rId888" display="https://twitter.com/wactmac"/>
    <hyperlink ref="AX19" r:id="rId889" display="https://twitter.com/johntrendler"/>
    <hyperlink ref="AX20" r:id="rId890" display="https://twitter.com/annetteraveneau"/>
    <hyperlink ref="AX21" r:id="rId891" display="https://twitter.com/maldef"/>
    <hyperlink ref="AX22" r:id="rId892" display="https://twitter.com/aaaj_aajc"/>
    <hyperlink ref="AX23" r:id="rId893" display="https://twitter.com/naleo"/>
    <hyperlink ref="AX24" r:id="rId894" display="https://twitter.com/jennabossert"/>
    <hyperlink ref="AX25" r:id="rId895" display="https://twitter.com/julicabrales"/>
    <hyperlink ref="AX26" r:id="rId896" display="https://twitter.com/fraudauditor"/>
    <hyperlink ref="AX27" r:id="rId897" display="https://twitter.com/florida_today"/>
    <hyperlink ref="AX28" r:id="rId898" display="https://twitter.com/gordonfbennett"/>
    <hyperlink ref="AX29" r:id="rId899" display="https://twitter.com/abc"/>
    <hyperlink ref="AX30" r:id="rId900" display="https://twitter.com/netminnow"/>
    <hyperlink ref="AX31" r:id="rId901" display="https://twitter.com/padakitty"/>
    <hyperlink ref="AX32" r:id="rId902" display="https://twitter.com/sam_perrin"/>
    <hyperlink ref="AX33" r:id="rId903" display="https://twitter.com/hitachivantara"/>
    <hyperlink ref="AX34" r:id="rId904" display="https://twitter.com/rabobank"/>
    <hyperlink ref="AX35" r:id="rId905" display="https://twitter.com/asystecdms"/>
    <hyperlink ref="AX36" r:id="rId906" display="https://twitter.com/kevinstan4d"/>
    <hyperlink ref="AX37" r:id="rId907" display="https://twitter.com/lightnessalways"/>
    <hyperlink ref="AX38" r:id="rId908" display="https://twitter.com/airdropster"/>
    <hyperlink ref="AX39" r:id="rId909" display="https://twitter.com/kboehlert"/>
    <hyperlink ref="AX40" r:id="rId910" display="https://twitter.com/senhanksanders"/>
    <hyperlink ref="AX41" r:id="rId911" display="https://twitter.com/nafs2016"/>
    <hyperlink ref="AX42" r:id="rId912" display="https://twitter.com/spidey2345"/>
    <hyperlink ref="AX43" r:id="rId913" display="https://twitter.com/trextrip"/>
    <hyperlink ref="AX44" r:id="rId914" display="https://twitter.com/hereshenry"/>
    <hyperlink ref="AX45" r:id="rId915" display="https://twitter.com/vrealizeauto"/>
    <hyperlink ref="AX46" r:id="rId916" display="https://twitter.com/eglowrey"/>
    <hyperlink ref="AX47" r:id="rId917" display="https://twitter.com/pramod_rane"/>
    <hyperlink ref="AX48" r:id="rId918" display="https://twitter.com/gypsydennis"/>
    <hyperlink ref="AX49" r:id="rId919" display="https://twitter.com/nwgsdpdx"/>
    <hyperlink ref="AX50" r:id="rId920" display="https://twitter.com/mpoore"/>
    <hyperlink ref="AX51" r:id="rId921" display="https://twitter.com/oporanski"/>
    <hyperlink ref="AX52" r:id="rId922" display="https://twitter.com/llabuda"/>
    <hyperlink ref="AX53" r:id="rId923" display="https://twitter.com/akvirtualgeek"/>
    <hyperlink ref="AX54" r:id="rId924" display="https://twitter.com/ctopope"/>
    <hyperlink ref="AX55" r:id="rId925" display="https://twitter.com/afragop72"/>
    <hyperlink ref="AX56" r:id="rId926" display="https://twitter.com/jarhead_trader"/>
    <hyperlink ref="AX57" r:id="rId927" display="https://twitter.com/virtualhobbit"/>
    <hyperlink ref="AX58" r:id="rId928" display="https://twitter.com/anacoll_ucdm"/>
    <hyperlink ref="AX59" r:id="rId929" display="https://twitter.com/epitaciovenanci"/>
    <hyperlink ref="AX60" r:id="rId930" display="https://twitter.com/josieblawson"/>
    <hyperlink ref="AX61" r:id="rId931" display="https://twitter.com/arief9kb"/>
    <hyperlink ref="AX62" r:id="rId932" display="https://twitter.com/verasitytech"/>
    <hyperlink ref="AX63" r:id="rId933" display="https://twitter.com/mechi6d2"/>
    <hyperlink ref="AX64" r:id="rId934" display="https://twitter.com/evinjildaz"/>
    <hyperlink ref="AX65" r:id="rId935" display="https://twitter.com/ghanagov"/>
    <hyperlink ref="AX66" r:id="rId936" display="https://twitter.com/matthieudiscour"/>
    <hyperlink ref="AX67" r:id="rId937" display="https://twitter.com/franceandghana"/>
    <hyperlink ref="AX68" r:id="rId938" display="https://twitter.com/mbordlaurans"/>
    <hyperlink ref="AX69" r:id="rId939" display="https://twitter.com/rimalecoguic"/>
    <hyperlink ref="AX70" r:id="rId940" display="https://twitter.com/barraljp"/>
    <hyperlink ref="AX71" r:id="rId941" display="https://twitter.com/ebrahimaldesouk"/>
    <hyperlink ref="AX72" r:id="rId942" display="https://twitter.com/eswar369"/>
    <hyperlink ref="AX73" r:id="rId943" display="https://twitter.com/kittitas_lwv"/>
    <hyperlink ref="AX74" r:id="rId944" display="https://twitter.com/gsoeldner"/>
    <hyperlink ref="AX75" r:id="rId945" display="https://twitter.com/jenssoeldner"/>
    <hyperlink ref="AX76" r:id="rId946" display="https://twitter.com/cyclingsaoirse"/>
    <hyperlink ref="AX77" r:id="rId947" display="https://twitter.com/martinhoare9"/>
    <hyperlink ref="AX78" r:id="rId948" display="https://twitter.com/mryardbug"/>
    <hyperlink ref="AX79" r:id="rId949" display="https://twitter.com/realdonaldtrump"/>
    <hyperlink ref="AX80" r:id="rId950" display="https://twitter.com/drdenagrayson"/>
    <hyperlink ref="AX81" r:id="rId951" display="https://twitter.com/fionawoods46"/>
    <hyperlink ref="AX82" r:id="rId952" display="https://twitter.com/deepak_vmware"/>
    <hyperlink ref="AX83" r:id="rId953" display="https://twitter.com/technicalvalues"/>
    <hyperlink ref="AX84" r:id="rId954" display="https://twitter.com/santchiweb"/>
    <hyperlink ref="AX85" r:id="rId955" display="https://twitter.com/garyflynnau"/>
    <hyperlink ref="AX86" r:id="rId956" display="https://twitter.com/luwagarluwagar"/>
    <hyperlink ref="AX87" r:id="rId957" display="https://twitter.com/lfc"/>
    <hyperlink ref="AX88" r:id="rId958" display="https://twitter.com/marybethtrz710"/>
    <hyperlink ref="AX89" r:id="rId959" display="https://twitter.com/american4love"/>
    <hyperlink ref="AX90" r:id="rId960" display="https://twitter.com/jkf3500"/>
    <hyperlink ref="AX91" r:id="rId961" display="https://twitter.com/big_fos"/>
    <hyperlink ref="AX92" r:id="rId962" display="https://twitter.com/pat_greeneyes"/>
    <hyperlink ref="AX93" r:id="rId963" display="https://twitter.com/is4bestbusiness"/>
    <hyperlink ref="AX94" r:id="rId964" display="https://twitter.com/hakan61006184"/>
    <hyperlink ref="AX95" r:id="rId965" display="https://twitter.com/fusionprotocol"/>
    <hyperlink ref="AX96" r:id="rId966" display="https://twitter.com/binance"/>
    <hyperlink ref="AX97" r:id="rId967" display="https://twitter.com/lowngsnake"/>
    <hyperlink ref="AX98" r:id="rId968" display="https://twitter.com/cryptovanessa"/>
    <hyperlink ref="AX99" r:id="rId969" display="https://twitter.com/paulofreitas84"/>
    <hyperlink ref="AX100" r:id="rId970" display="https://twitter.com/binarytesting"/>
    <hyperlink ref="AX101" r:id="rId971" display="https://twitter.com/pssfairdrops"/>
    <hyperlink ref="AX102" r:id="rId972" display="https://twitter.com/satpal_satpal"/>
    <hyperlink ref="AX103" r:id="rId973" display="https://twitter.com/hashgoal_pool"/>
    <hyperlink ref="AX104" r:id="rId974" display="https://twitter.com/mindandtrading"/>
    <hyperlink ref="AX105" r:id="rId975" display="https://twitter.com/centralcrypto"/>
    <hyperlink ref="AX106" r:id="rId976" display="https://twitter.com/pravin_bhudiya"/>
    <hyperlink ref="AX107" r:id="rId977" display="https://twitter.com/geranqn"/>
    <hyperlink ref="AX108" r:id="rId978" display="https://twitter.com/cryptolady08"/>
    <hyperlink ref="AX109" r:id="rId979" display="https://twitter.com/dameliatus"/>
    <hyperlink ref="AX110" r:id="rId980" display="https://twitter.com/david4mktg"/>
    <hyperlink ref="AX111" r:id="rId981" display="https://twitter.com/vmwarecloudmgmt"/>
    <hyperlink ref="AX112" r:id="rId982" display="https://twitter.com/kamla_5abi"/>
    <hyperlink ref="AX113" r:id="rId983" display="https://twitter.com/greg_lythe"/>
    <hyperlink ref="AX114" r:id="rId984" display="https://twitter.com/mvkevinb"/>
    <hyperlink ref="AX115" r:id="rId985" display="https://twitter.com/cas_2050001283"/>
    <hyperlink ref="AX116" r:id="rId986" display="https://twitter.com/cas_2050061641"/>
    <hyperlink ref="AX117" r:id="rId987" display="https://twitter.com/moneroarmy"/>
    <hyperlink ref="AX118" r:id="rId988" display="https://twitter.com/maxmasher"/>
    <hyperlink ref="AX119" r:id="rId989" display="https://twitter.com/lapartisane"/>
    <hyperlink ref="AX120" r:id="rId990" display="https://twitter.com/brandon39156690"/>
    <hyperlink ref="AX121" r:id="rId991" display="https://twitter.com/bitcoin_bullet"/>
    <hyperlink ref="AX122" r:id="rId992" display="https://twitter.com/dieseljones2"/>
    <hyperlink ref="AX123" r:id="rId993" display="https://twitter.com/bitcoingupta"/>
    <hyperlink ref="AX124" r:id="rId994" display="https://twitter.com/bitcoin_publish"/>
    <hyperlink ref="AX125" r:id="rId995" display="https://twitter.com/bitcoinrey"/>
    <hyperlink ref="AX126" r:id="rId996" display="https://twitter.com/bitcoinlovers6"/>
    <hyperlink ref="AX127" r:id="rId997" display="https://twitter.com/verybullish"/>
    <hyperlink ref="AX128" r:id="rId998" display="https://twitter.com/cz_binance"/>
    <hyperlink ref="AX129" r:id="rId999" display="https://twitter.com/binance_dex"/>
    <hyperlink ref="AX130" r:id="rId1000" display="https://twitter.com/abhibisht89"/>
    <hyperlink ref="AX131" r:id="rId1001" display="https://twitter.com/efrontoni"/>
    <hyperlink ref="AX132" r:id="rId1002" display="https://twitter.com/belarus91358527"/>
    <hyperlink ref="AX133" r:id="rId1003" display="https://twitter.com/giveawayocean"/>
    <hyperlink ref="AX134" r:id="rId1004" display="https://twitter.com/manderlucci"/>
    <hyperlink ref="AX135" r:id="rId1005" display="https://twitter.com/thecuriousluke"/>
    <hyperlink ref="AX136" r:id="rId1006" display="https://twitter.com/alfredrol"/>
    <hyperlink ref="AX137" r:id="rId1007" display="https://twitter.com/dacom"/>
    <hyperlink ref="AX138" r:id="rId1008" display="https://twitter.com/agritechnica"/>
    <hyperlink ref="AX139" r:id="rId1009" display="https://twitter.com/wiski_praat"/>
    <hyperlink ref="AX140" r:id="rId1010" display="https://twitter.com/roelandstrijk"/>
    <hyperlink ref="AX141" r:id="rId1011" display="https://twitter.com/vrafoundation"/>
    <hyperlink ref="AX142" r:id="rId1012" display="https://twitter.com/amazon"/>
    <hyperlink ref="AX143" r:id="rId1013" display="https://twitter.com/amazonsmile"/>
    <hyperlink ref="AX144" r:id="rId1014" display="https://twitter.com/arlisnap"/>
    <hyperlink ref="AX145" r:id="rId1015" display="https://twitter.com/bgronas"/>
    <hyperlink ref="AX146" r:id="rId1016" display="https://twitter.com/_ivor"/>
    <hyperlink ref="AX147" r:id="rId1017" display="https://twitter.com/aimeeorleans"/>
    <hyperlink ref="AX148" r:id="rId1018" display="https://twitter.com/newgaproject"/>
    <hyperlink ref="AX149" r:id="rId1019" display="https://twitter.com/jonathanmedd"/>
    <hyperlink ref="AX150" r:id="rId1020" display="https://twitter.com/powervramodule"/>
    <hyperlink ref="AX151" r:id="rId1021" display="https://twitter.com/simoneady"/>
    <hyperlink ref="AX152" r:id="rId1022" display="https://twitter.com/jamcleo"/>
    <hyperlink ref="AX153" r:id="rId1023" display="https://twitter.com/_chelnak"/>
    <hyperlink ref="AX154" r:id="rId1024" display="https://twitter.com/thewaywithanoa"/>
    <hyperlink ref="AX155" r:id="rId1025" display="https://twitter.com/tenshiakari12"/>
    <hyperlink ref="AX156" r:id="rId1026" display="https://twitter.com/hazenet"/>
    <hyperlink ref="AX157" r:id="rId1027" display="https://twitter.com/vhybriduk"/>
    <hyperlink ref="AX158" r:id="rId1028" display="https://twitter.com/tokiwana"/>
    <hyperlink ref="AX159" r:id="rId1029" display="https://twitter.com/cheekyewe"/>
    <hyperlink ref="AX160" r:id="rId1030" display="https://twitter.com/iche_me"/>
    <hyperlink ref="AX161" r:id="rId1031" display="https://twitter.com/nofearnofavors4"/>
    <hyperlink ref="AX162" r:id="rId1032" display="https://twitter.com/demforlife3"/>
    <hyperlink ref="AX163" r:id="rId1033" display="https://twitter.com/lizmoblubuckeye"/>
    <hyperlink ref="AX164" r:id="rId1034" display="https://twitter.com/hanianempress"/>
    <hyperlink ref="AX165" r:id="rId1035" display="https://twitter.com/we_are_vector"/>
    <hyperlink ref="AX166" r:id="rId1036" display="https://twitter.com/ravenresists"/>
    <hyperlink ref="AX167" r:id="rId1037" display="https://twitter.com/kazem7777m"/>
    <hyperlink ref="AX168" r:id="rId1038" display="https://twitter.com/pthudunofficial"/>
    <hyperlink ref="AX169" r:id="rId1039" display="https://twitter.com/eazyrt"/>
    <hyperlink ref="AX170" r:id="rId1040" display="https://twitter.com/giulianoberteo"/>
    <hyperlink ref="AX171" r:id="rId1041" display="https://twitter.com/dizzle5000"/>
    <hyperlink ref="AX172" r:id="rId1042" display="https://twitter.com/do0dzzz"/>
    <hyperlink ref="AX173" r:id="rId1043" display="https://twitter.com/letsmake_laugh"/>
    <hyperlink ref="AX174" r:id="rId1044" display="https://twitter.com/aquarius1049"/>
    <hyperlink ref="AX175" r:id="rId1045" display="https://twitter.com/breadwinner1602"/>
    <hyperlink ref="AX176" r:id="rId1046" display="https://twitter.com/andkinkade"/>
    <hyperlink ref="AX177" r:id="rId1047" display="https://twitter.com/debbidelicious"/>
    <hyperlink ref="AX178" r:id="rId1048" display="https://twitter.com/aymanfadel"/>
    <hyperlink ref="AX179" r:id="rId1049" display="https://twitter.com/preetamzare"/>
    <hyperlink ref="AX180" r:id="rId1050" display="https://twitter.com/sigamauriciopaz"/>
    <hyperlink ref="AX181" r:id="rId1051" display="https://twitter.com/llingle"/>
    <hyperlink ref="AX182" r:id="rId1052" display="https://twitter.com/sheetz"/>
    <hyperlink ref="AX183" r:id="rId1053" display="https://twitter.com/adminwillie"/>
    <hyperlink ref="AX184" r:id="rId1054" display="https://twitter.com/cpavmug"/>
    <hyperlink ref="AX185" r:id="rId1055" display="https://twitter.com/officialvra"/>
    <hyperlink ref="AX186" r:id="rId1056" display="https://twitter.com/wakedeb"/>
    <hyperlink ref="AX187" r:id="rId1057" display="https://twitter.com/tobesafensound"/>
    <hyperlink ref="AX188" r:id="rId1058" display="https://twitter.com/latraxa"/>
    <hyperlink ref="AX189" r:id="rId1059" display="https://twitter.com/sovlabs"/>
    <hyperlink ref="AX190" r:id="rId1060" display="https://twitter.com/dhieggobezerra"/>
    <hyperlink ref="AX191" r:id="rId1061" display="https://twitter.com/sunny_dua"/>
    <hyperlink ref="AX192" r:id="rId1062" display="https://twitter.com/vrealizeops"/>
    <hyperlink ref="AX193" r:id="rId1063" display="https://twitter.com/sandeepkumbhar"/>
    <hyperlink ref="AX194" r:id="rId1064" display="https://twitter.com/bluemedora"/>
    <hyperlink ref="AX195" r:id="rId1065" display="https://twitter.com/madman045"/>
    <hyperlink ref="AX196" r:id="rId1066" display="https://twitter.com/wfrolik"/>
    <hyperlink ref="AX197" r:id="rId1067" display="https://twitter.com/andrewgillum"/>
    <hyperlink ref="AX198" r:id="rId1068" display="https://twitter.com/staceyabrams"/>
    <hyperlink ref="AX199" r:id="rId1069" display="https://twitter.com/only4rm"/>
    <hyperlink ref="AX200" r:id="rId1070" display="https://twitter.com/lianabenavides"/>
    <hyperlink ref="AX201" r:id="rId1071" display="https://twitter.com/askjema"/>
    <hyperlink ref="AX202" r:id="rId1072" display="https://twitter.com/yurithomas99"/>
    <hyperlink ref="AX203" r:id="rId1073" display="https://twitter.com/catawu"/>
    <hyperlink ref="AX204" r:id="rId1074" display="https://twitter.com/sullyanne1"/>
    <hyperlink ref="AX205" r:id="rId1075" display="https://twitter.com/grantstern"/>
    <hyperlink ref="AX206" r:id="rId1076" display="https://twitter.com/aprilfrst"/>
    <hyperlink ref="AX207" r:id="rId1077" display="https://twitter.com/harperitebgone"/>
    <hyperlink ref="AX208" r:id="rId1078" display="https://twitter.com/gwydion620"/>
    <hyperlink ref="AX209" r:id="rId1079" display="https://twitter.com/neilsicherman"/>
    <hyperlink ref="AX210" r:id="rId1080" display="https://twitter.com/hopmar3"/>
    <hyperlink ref="AX211" r:id="rId1081" display="https://twitter.com/newyorker2212"/>
    <hyperlink ref="AX212" r:id="rId1082" display="https://twitter.com/hamburdersfrump"/>
    <hyperlink ref="AX213" r:id="rId1083" display="https://twitter.com/vedehimajumdar"/>
    <hyperlink ref="AX214" r:id="rId1084" display="https://twitter.com/bellestarr48"/>
    <hyperlink ref="AX215" r:id="rId1085" display="https://twitter.com/ebner_jane"/>
    <hyperlink ref="AX216" r:id="rId1086" display="https://twitter.com/mkhristina"/>
    <hyperlink ref="AX217" r:id="rId1087" display="https://twitter.com/valameen"/>
    <hyperlink ref="AX218" r:id="rId1088" display="https://twitter.com/susanhu60863084"/>
    <hyperlink ref="AX219" r:id="rId1089" display="https://twitter.com/jruggiero86"/>
    <hyperlink ref="AX220" r:id="rId1090" display="https://twitter.com/mayatcontreras"/>
    <hyperlink ref="AX221" r:id="rId1091" display="https://twitter.com/mspepper1970"/>
    <hyperlink ref="AX222" r:id="rId1092" display="https://twitter.com/mindcaviar"/>
    <hyperlink ref="AX223" r:id="rId1093" display="https://twitter.com/bannerite"/>
    <hyperlink ref="AX224" r:id="rId1094" display="https://twitter.com/jot_au"/>
    <hyperlink ref="AX225" r:id="rId1095" display="https://twitter.com/emayaregee"/>
    <hyperlink ref="AX226" r:id="rId1096" display="https://twitter.com/customcore7"/>
    <hyperlink ref="AX227" r:id="rId1097" display="https://twitter.com/trudygonzales"/>
    <hyperlink ref="AX228" r:id="rId1098" display="https://twitter.com/vmarkus_k"/>
    <hyperlink ref="AX229" r:id="rId1099" display="https://twitter.com/tsiser45"/>
    <hyperlink ref="AX230" r:id="rId1100" display="https://twitter.com/vmwarecode"/>
    <hyperlink ref="AX231" r:id="rId1101" display="https://twitter.com/moopersists"/>
    <hyperlink ref="AX232" r:id="rId1102" display="https://twitter.com/liberalnavyseal"/>
    <hyperlink ref="AX233" r:id="rId1103" display="https://twitter.com/ccnn35555922"/>
    <hyperlink ref="AX234" r:id="rId1104" display="https://twitter.com/otpor17"/>
    <hyperlink ref="AX235" r:id="rId1105" display="https://twitter.com/stocksnscotch"/>
    <hyperlink ref="AX236" r:id="rId1106" display="https://twitter.com/ksufankat"/>
    <hyperlink ref="AX237" r:id="rId1107" display="https://twitter.com/rocknrollcabbie"/>
    <hyperlink ref="AX238" r:id="rId1108" display="https://twitter.com/merlange"/>
    <hyperlink ref="AX239" r:id="rId1109" display="https://twitter.com/snowbird42"/>
    <hyperlink ref="AX240" r:id="rId1110" display="https://twitter.com/marciabunney"/>
    <hyperlink ref="AX241" r:id="rId1111" display="https://twitter.com/wetcom"/>
    <hyperlink ref="AX242" r:id="rId1112" display="https://twitter.com/nsolop"/>
    <hyperlink ref="AX243" r:id="rId1113" display="https://twitter.com/deemoney521"/>
    <hyperlink ref="AX244" r:id="rId1114" display="https://twitter.com/batuhandemirdal"/>
    <hyperlink ref="AX245" r:id="rId1115" display="https://twitter.com/truth_wins"/>
    <hyperlink ref="AX246" r:id="rId1116" display="https://twitter.com/miyualmirante10"/>
    <hyperlink ref="AX247" r:id="rId1117" display="https://twitter.com/charta_77"/>
    <hyperlink ref="AX248" r:id="rId1118" display="https://twitter.com/susanb98604"/>
    <hyperlink ref="AX249" r:id="rId1119" display="https://twitter.com/abovevlaardinge"/>
    <hyperlink ref="AX250" r:id="rId1120" display="https://twitter.com/vnagesh"/>
    <hyperlink ref="AX251" r:id="rId1121" display="https://twitter.com/publicsafetyust"/>
    <hyperlink ref="AX252" r:id="rId1122" display="https://twitter.com/tiktok_us"/>
    <hyperlink ref="AX253" r:id="rId1123" display="https://twitter.com/tvallons"/>
    <hyperlink ref="AX254" r:id="rId1124" display="https://twitter.com/vmware_be"/>
    <hyperlink ref="AX255" r:id="rId1125" display="https://twitter.com/coscialeo"/>
    <hyperlink ref="AX256" r:id="rId1126" display="https://twitter.com/itq_belux"/>
    <hyperlink ref="AX257" r:id="rId1127" display="https://twitter.com/digidaddyin"/>
    <hyperlink ref="AX258" r:id="rId1128" display="https://twitter.com/telangaanabidda"/>
    <hyperlink ref="AX259" r:id="rId1129" display="https://twitter.com/perezitq"/>
    <hyperlink ref="AX260" r:id="rId1130" display="https://twitter.com/vhojan"/>
    <hyperlink ref="AX261" r:id="rId1131" display="https://twitter.com/jenhodges7"/>
    <hyperlink ref="AX262" r:id="rId1132" display="https://twitter.com/nartist"/>
    <hyperlink ref="AX263" r:id="rId1133" display="https://twitter.com/joyceporterdunn"/>
    <hyperlink ref="AX264" r:id="rId1134" display="https://twitter.com/plantflowes"/>
    <hyperlink ref="AX265" r:id="rId1135" display="https://twitter.com/bluestate2018"/>
    <hyperlink ref="AX266" r:id="rId1136" display="https://twitter.com/willmay"/>
    <hyperlink ref="AX267" r:id="rId1137" display="https://twitter.com/southbounddeb"/>
    <hyperlink ref="AX268" r:id="rId1138" display="https://twitter.com/thecynic14"/>
    <hyperlink ref="AX269" r:id="rId1139" display="https://twitter.com/vaiper"/>
    <hyperlink ref="AX270" r:id="rId1140" display="https://twitter.com/puthoffmatt"/>
    <hyperlink ref="AX271" r:id="rId1141" display="https://twitter.com/aviationyqr"/>
    <hyperlink ref="AX272" r:id="rId1142" display="https://twitter.com/mscecilem"/>
    <hyperlink ref="AX273" r:id="rId1143" display="https://twitter.com/moundsview_pd"/>
    <hyperlink ref="AX274" r:id="rId1144" display="https://twitter.com/stan_gene1"/>
    <hyperlink ref="AX275" r:id="rId1145" display="https://twitter.com/kyle88027243"/>
    <hyperlink ref="AX276" r:id="rId1146" display="https://twitter.com/karrasamelia5"/>
    <hyperlink ref="AX277" r:id="rId1147" display="https://twitter.com/cloquetpolicemn"/>
    <hyperlink ref="AX278" r:id="rId1148" display="https://twitter.com/mncopsvra"/>
    <hyperlink ref="AX279" r:id="rId1149" display="https://twitter.com/ihatei35"/>
    <hyperlink ref="AX280" r:id="rId1150" display="https://twitter.com/above_boonville"/>
    <hyperlink ref="AX281" r:id="rId1151" display="https://twitter.com/ga10indivisible"/>
    <hyperlink ref="AX282" r:id="rId1152" display="https://twitter.com/brennancenter"/>
    <hyperlink ref="AX283" r:id="rId1153" display="https://twitter.com/ossoff"/>
    <hyperlink ref="AX284" r:id="rId1154" display="https://twitter.com/fairdistrictsga"/>
    <hyperlink ref="AX285" r:id="rId1155" display="https://twitter.com/laurendownsouth"/>
    <hyperlink ref="AX286" r:id="rId1156" display="https://twitter.com/fairdistrict"/>
    <hyperlink ref="AX287" r:id="rId1157" display="https://twitter.com/josecavalheri"/>
    <hyperlink ref="AX288" r:id="rId1158" display="https://twitter.com/itq"/>
    <hyperlink ref="AX289" r:id="rId1159" display="https://twitter.com/o_oweilk"/>
    <hyperlink ref="AX290" r:id="rId1160" display="https://twitter.com/m_koulibaly"/>
    <hyperlink ref="AX291" r:id="rId1161" display="https://twitter.com/didierdrogba"/>
    <hyperlink ref="AX292" r:id="rId1162" display="https://twitter.com/president_gn"/>
    <hyperlink ref="AX293" r:id="rId1163" display="https://twitter.com/aouattara_prci"/>
    <hyperlink ref="AX294" r:id="rId1164" display="https://twitter.com/sigingstone"/>
    <hyperlink ref="AX295" r:id="rId1165" display="https://twitter.com/auscottnorris"/>
    <hyperlink ref="AX296" r:id="rId1166" display="https://twitter.com/tonyphan_"/>
  </hyperlinks>
  <printOptions/>
  <pageMargins left="0.7" right="0.7" top="0.75" bottom="0.75" header="0.3" footer="0.3"/>
  <pageSetup horizontalDpi="600" verticalDpi="600" orientation="portrait" r:id="rId1170"/>
  <legacyDrawing r:id="rId1168"/>
  <tableParts>
    <tablePart r:id="rId11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3729</v>
      </c>
      <c r="Z2" s="13" t="s">
        <v>3750</v>
      </c>
      <c r="AA2" s="13" t="s">
        <v>3798</v>
      </c>
      <c r="AB2" s="13" t="s">
        <v>3909</v>
      </c>
      <c r="AC2" s="13" t="s">
        <v>4054</v>
      </c>
      <c r="AD2" s="13" t="s">
        <v>4108</v>
      </c>
      <c r="AE2" s="13" t="s">
        <v>4110</v>
      </c>
      <c r="AF2" s="13" t="s">
        <v>4142</v>
      </c>
      <c r="AG2" s="119" t="s">
        <v>4962</v>
      </c>
      <c r="AH2" s="119" t="s">
        <v>4963</v>
      </c>
      <c r="AI2" s="119" t="s">
        <v>4964</v>
      </c>
      <c r="AJ2" s="119" t="s">
        <v>4965</v>
      </c>
      <c r="AK2" s="119" t="s">
        <v>4966</v>
      </c>
      <c r="AL2" s="119" t="s">
        <v>4967</v>
      </c>
      <c r="AM2" s="119" t="s">
        <v>4968</v>
      </c>
      <c r="AN2" s="119" t="s">
        <v>4969</v>
      </c>
      <c r="AO2" s="119" t="s">
        <v>4972</v>
      </c>
    </row>
    <row r="3" spans="1:41" ht="15">
      <c r="A3" s="87" t="s">
        <v>3648</v>
      </c>
      <c r="B3" s="65" t="s">
        <v>3688</v>
      </c>
      <c r="C3" s="65" t="s">
        <v>56</v>
      </c>
      <c r="D3" s="103"/>
      <c r="E3" s="102"/>
      <c r="F3" s="104" t="s">
        <v>5057</v>
      </c>
      <c r="G3" s="105"/>
      <c r="H3" s="105"/>
      <c r="I3" s="106">
        <v>3</v>
      </c>
      <c r="J3" s="107"/>
      <c r="K3" s="48">
        <v>37</v>
      </c>
      <c r="L3" s="48">
        <v>102</v>
      </c>
      <c r="M3" s="48">
        <v>4</v>
      </c>
      <c r="N3" s="48">
        <v>106</v>
      </c>
      <c r="O3" s="48">
        <v>0</v>
      </c>
      <c r="P3" s="49">
        <v>0</v>
      </c>
      <c r="Q3" s="49">
        <v>0</v>
      </c>
      <c r="R3" s="48">
        <v>1</v>
      </c>
      <c r="S3" s="48">
        <v>0</v>
      </c>
      <c r="T3" s="48">
        <v>37</v>
      </c>
      <c r="U3" s="48">
        <v>106</v>
      </c>
      <c r="V3" s="48">
        <v>2</v>
      </c>
      <c r="W3" s="49">
        <v>1.79401</v>
      </c>
      <c r="X3" s="49">
        <v>0.07807807807807808</v>
      </c>
      <c r="Y3" s="78" t="s">
        <v>716</v>
      </c>
      <c r="Z3" s="78" t="s">
        <v>719</v>
      </c>
      <c r="AA3" s="78" t="s">
        <v>746</v>
      </c>
      <c r="AB3" s="84" t="s">
        <v>3910</v>
      </c>
      <c r="AC3" s="84" t="s">
        <v>4055</v>
      </c>
      <c r="AD3" s="84"/>
      <c r="AE3" s="84" t="s">
        <v>4111</v>
      </c>
      <c r="AF3" s="84" t="s">
        <v>4143</v>
      </c>
      <c r="AG3" s="116">
        <v>0</v>
      </c>
      <c r="AH3" s="120">
        <v>0</v>
      </c>
      <c r="AI3" s="116">
        <v>2</v>
      </c>
      <c r="AJ3" s="120">
        <v>0.2557544757033248</v>
      </c>
      <c r="AK3" s="116">
        <v>0</v>
      </c>
      <c r="AL3" s="120">
        <v>0</v>
      </c>
      <c r="AM3" s="116">
        <v>780</v>
      </c>
      <c r="AN3" s="120">
        <v>99.74424552429667</v>
      </c>
      <c r="AO3" s="116">
        <v>782</v>
      </c>
    </row>
    <row r="4" spans="1:41" ht="15">
      <c r="A4" s="87" t="s">
        <v>3649</v>
      </c>
      <c r="B4" s="65" t="s">
        <v>3689</v>
      </c>
      <c r="C4" s="65" t="s">
        <v>56</v>
      </c>
      <c r="D4" s="109"/>
      <c r="E4" s="108"/>
      <c r="F4" s="110" t="s">
        <v>5058</v>
      </c>
      <c r="G4" s="111"/>
      <c r="H4" s="111"/>
      <c r="I4" s="112">
        <v>4</v>
      </c>
      <c r="J4" s="113"/>
      <c r="K4" s="48">
        <v>33</v>
      </c>
      <c r="L4" s="48">
        <v>35</v>
      </c>
      <c r="M4" s="48">
        <v>4</v>
      </c>
      <c r="N4" s="48">
        <v>39</v>
      </c>
      <c r="O4" s="48">
        <v>4</v>
      </c>
      <c r="P4" s="49">
        <v>0</v>
      </c>
      <c r="Q4" s="49">
        <v>0</v>
      </c>
      <c r="R4" s="48">
        <v>1</v>
      </c>
      <c r="S4" s="48">
        <v>0</v>
      </c>
      <c r="T4" s="48">
        <v>33</v>
      </c>
      <c r="U4" s="48">
        <v>39</v>
      </c>
      <c r="V4" s="48">
        <v>4</v>
      </c>
      <c r="W4" s="49">
        <v>2.707071</v>
      </c>
      <c r="X4" s="49">
        <v>0.03314393939393939</v>
      </c>
      <c r="Y4" s="78" t="s">
        <v>686</v>
      </c>
      <c r="Z4" s="78" t="s">
        <v>729</v>
      </c>
      <c r="AA4" s="78" t="s">
        <v>3799</v>
      </c>
      <c r="AB4" s="84" t="s">
        <v>3911</v>
      </c>
      <c r="AC4" s="84" t="s">
        <v>4056</v>
      </c>
      <c r="AD4" s="84" t="s">
        <v>4109</v>
      </c>
      <c r="AE4" s="84" t="s">
        <v>4112</v>
      </c>
      <c r="AF4" s="84" t="s">
        <v>4144</v>
      </c>
      <c r="AG4" s="116">
        <v>77</v>
      </c>
      <c r="AH4" s="120">
        <v>11.24087591240876</v>
      </c>
      <c r="AI4" s="116">
        <v>1</v>
      </c>
      <c r="AJ4" s="120">
        <v>0.145985401459854</v>
      </c>
      <c r="AK4" s="116">
        <v>0</v>
      </c>
      <c r="AL4" s="120">
        <v>0</v>
      </c>
      <c r="AM4" s="116">
        <v>607</v>
      </c>
      <c r="AN4" s="120">
        <v>88.61313868613139</v>
      </c>
      <c r="AO4" s="116">
        <v>685</v>
      </c>
    </row>
    <row r="5" spans="1:41" ht="15">
      <c r="A5" s="87" t="s">
        <v>3650</v>
      </c>
      <c r="B5" s="65" t="s">
        <v>3690</v>
      </c>
      <c r="C5" s="65" t="s">
        <v>56</v>
      </c>
      <c r="D5" s="109"/>
      <c r="E5" s="108"/>
      <c r="F5" s="110" t="s">
        <v>5059</v>
      </c>
      <c r="G5" s="111"/>
      <c r="H5" s="111"/>
      <c r="I5" s="112">
        <v>5</v>
      </c>
      <c r="J5" s="113"/>
      <c r="K5" s="48">
        <v>24</v>
      </c>
      <c r="L5" s="48">
        <v>21</v>
      </c>
      <c r="M5" s="48">
        <v>11</v>
      </c>
      <c r="N5" s="48">
        <v>32</v>
      </c>
      <c r="O5" s="48">
        <v>32</v>
      </c>
      <c r="P5" s="49" t="s">
        <v>3703</v>
      </c>
      <c r="Q5" s="49" t="s">
        <v>3703</v>
      </c>
      <c r="R5" s="48">
        <v>24</v>
      </c>
      <c r="S5" s="48">
        <v>24</v>
      </c>
      <c r="T5" s="48">
        <v>1</v>
      </c>
      <c r="U5" s="48">
        <v>7</v>
      </c>
      <c r="V5" s="48">
        <v>0</v>
      </c>
      <c r="W5" s="49">
        <v>0</v>
      </c>
      <c r="X5" s="49">
        <v>0</v>
      </c>
      <c r="Y5" s="78" t="s">
        <v>3730</v>
      </c>
      <c r="Z5" s="78" t="s">
        <v>3751</v>
      </c>
      <c r="AA5" s="78" t="s">
        <v>3800</v>
      </c>
      <c r="AB5" s="84" t="s">
        <v>3912</v>
      </c>
      <c r="AC5" s="84" t="s">
        <v>4057</v>
      </c>
      <c r="AD5" s="84"/>
      <c r="AE5" s="84"/>
      <c r="AF5" s="84" t="s">
        <v>4145</v>
      </c>
      <c r="AG5" s="116">
        <v>15</v>
      </c>
      <c r="AH5" s="120">
        <v>2.347417840375587</v>
      </c>
      <c r="AI5" s="116">
        <v>11</v>
      </c>
      <c r="AJ5" s="120">
        <v>1.7214397496087637</v>
      </c>
      <c r="AK5" s="116">
        <v>0</v>
      </c>
      <c r="AL5" s="120">
        <v>0</v>
      </c>
      <c r="AM5" s="116">
        <v>613</v>
      </c>
      <c r="AN5" s="120">
        <v>95.93114241001565</v>
      </c>
      <c r="AO5" s="116">
        <v>639</v>
      </c>
    </row>
    <row r="6" spans="1:41" ht="15">
      <c r="A6" s="87" t="s">
        <v>3651</v>
      </c>
      <c r="B6" s="65" t="s">
        <v>3691</v>
      </c>
      <c r="C6" s="65" t="s">
        <v>56</v>
      </c>
      <c r="D6" s="109"/>
      <c r="E6" s="108"/>
      <c r="F6" s="110" t="s">
        <v>5060</v>
      </c>
      <c r="G6" s="111"/>
      <c r="H6" s="111"/>
      <c r="I6" s="112">
        <v>6</v>
      </c>
      <c r="J6" s="113"/>
      <c r="K6" s="48">
        <v>22</v>
      </c>
      <c r="L6" s="48">
        <v>26</v>
      </c>
      <c r="M6" s="48">
        <v>11</v>
      </c>
      <c r="N6" s="48">
        <v>37</v>
      </c>
      <c r="O6" s="48">
        <v>4</v>
      </c>
      <c r="P6" s="49">
        <v>0</v>
      </c>
      <c r="Q6" s="49">
        <v>0</v>
      </c>
      <c r="R6" s="48">
        <v>1</v>
      </c>
      <c r="S6" s="48">
        <v>0</v>
      </c>
      <c r="T6" s="48">
        <v>22</v>
      </c>
      <c r="U6" s="48">
        <v>37</v>
      </c>
      <c r="V6" s="48">
        <v>5</v>
      </c>
      <c r="W6" s="49">
        <v>2.380165</v>
      </c>
      <c r="X6" s="49">
        <v>0.06277056277056277</v>
      </c>
      <c r="Y6" s="78" t="s">
        <v>3731</v>
      </c>
      <c r="Z6" s="78" t="s">
        <v>3752</v>
      </c>
      <c r="AA6" s="78" t="s">
        <v>3801</v>
      </c>
      <c r="AB6" s="84" t="s">
        <v>3913</v>
      </c>
      <c r="AC6" s="84" t="s">
        <v>4058</v>
      </c>
      <c r="AD6" s="84"/>
      <c r="AE6" s="84" t="s">
        <v>4113</v>
      </c>
      <c r="AF6" s="84" t="s">
        <v>4146</v>
      </c>
      <c r="AG6" s="116">
        <v>29</v>
      </c>
      <c r="AH6" s="120">
        <v>4.761904761904762</v>
      </c>
      <c r="AI6" s="116">
        <v>20</v>
      </c>
      <c r="AJ6" s="120">
        <v>3.284072249589491</v>
      </c>
      <c r="AK6" s="116">
        <v>0</v>
      </c>
      <c r="AL6" s="120">
        <v>0</v>
      </c>
      <c r="AM6" s="116">
        <v>560</v>
      </c>
      <c r="AN6" s="120">
        <v>91.95402298850574</v>
      </c>
      <c r="AO6" s="116">
        <v>609</v>
      </c>
    </row>
    <row r="7" spans="1:41" ht="15">
      <c r="A7" s="87" t="s">
        <v>3652</v>
      </c>
      <c r="B7" s="65" t="s">
        <v>3692</v>
      </c>
      <c r="C7" s="65" t="s">
        <v>56</v>
      </c>
      <c r="D7" s="109"/>
      <c r="E7" s="108"/>
      <c r="F7" s="110" t="s">
        <v>5061</v>
      </c>
      <c r="G7" s="111"/>
      <c r="H7" s="111"/>
      <c r="I7" s="112">
        <v>7</v>
      </c>
      <c r="J7" s="113"/>
      <c r="K7" s="48">
        <v>16</v>
      </c>
      <c r="L7" s="48">
        <v>16</v>
      </c>
      <c r="M7" s="48">
        <v>0</v>
      </c>
      <c r="N7" s="48">
        <v>16</v>
      </c>
      <c r="O7" s="48">
        <v>1</v>
      </c>
      <c r="P7" s="49">
        <v>0</v>
      </c>
      <c r="Q7" s="49">
        <v>0</v>
      </c>
      <c r="R7" s="48">
        <v>1</v>
      </c>
      <c r="S7" s="48">
        <v>0</v>
      </c>
      <c r="T7" s="48">
        <v>16</v>
      </c>
      <c r="U7" s="48">
        <v>16</v>
      </c>
      <c r="V7" s="48">
        <v>2</v>
      </c>
      <c r="W7" s="49">
        <v>1.757813</v>
      </c>
      <c r="X7" s="49">
        <v>0.0625</v>
      </c>
      <c r="Y7" s="78"/>
      <c r="Z7" s="78"/>
      <c r="AA7" s="78" t="s">
        <v>746</v>
      </c>
      <c r="AB7" s="84" t="s">
        <v>3914</v>
      </c>
      <c r="AC7" s="84" t="s">
        <v>4059</v>
      </c>
      <c r="AD7" s="84"/>
      <c r="AE7" s="84" t="s">
        <v>426</v>
      </c>
      <c r="AF7" s="84" t="s">
        <v>4147</v>
      </c>
      <c r="AG7" s="116">
        <v>0</v>
      </c>
      <c r="AH7" s="120">
        <v>0</v>
      </c>
      <c r="AI7" s="116">
        <v>0</v>
      </c>
      <c r="AJ7" s="120">
        <v>0</v>
      </c>
      <c r="AK7" s="116">
        <v>0</v>
      </c>
      <c r="AL7" s="120">
        <v>0</v>
      </c>
      <c r="AM7" s="116">
        <v>408</v>
      </c>
      <c r="AN7" s="120">
        <v>100</v>
      </c>
      <c r="AO7" s="116">
        <v>408</v>
      </c>
    </row>
    <row r="8" spans="1:41" ht="15">
      <c r="A8" s="87" t="s">
        <v>3653</v>
      </c>
      <c r="B8" s="65" t="s">
        <v>3693</v>
      </c>
      <c r="C8" s="65" t="s">
        <v>56</v>
      </c>
      <c r="D8" s="109"/>
      <c r="E8" s="108"/>
      <c r="F8" s="110" t="s">
        <v>5062</v>
      </c>
      <c r="G8" s="111"/>
      <c r="H8" s="111"/>
      <c r="I8" s="112">
        <v>8</v>
      </c>
      <c r="J8" s="113"/>
      <c r="K8" s="48">
        <v>16</v>
      </c>
      <c r="L8" s="48">
        <v>14</v>
      </c>
      <c r="M8" s="48">
        <v>10</v>
      </c>
      <c r="N8" s="48">
        <v>24</v>
      </c>
      <c r="O8" s="48">
        <v>8</v>
      </c>
      <c r="P8" s="49">
        <v>0</v>
      </c>
      <c r="Q8" s="49">
        <v>0</v>
      </c>
      <c r="R8" s="48">
        <v>1</v>
      </c>
      <c r="S8" s="48">
        <v>0</v>
      </c>
      <c r="T8" s="48">
        <v>16</v>
      </c>
      <c r="U8" s="48">
        <v>24</v>
      </c>
      <c r="V8" s="48">
        <v>2</v>
      </c>
      <c r="W8" s="49">
        <v>1.757813</v>
      </c>
      <c r="X8" s="49">
        <v>0.0625</v>
      </c>
      <c r="Y8" s="78" t="s">
        <v>707</v>
      </c>
      <c r="Z8" s="78" t="s">
        <v>719</v>
      </c>
      <c r="AA8" s="78" t="s">
        <v>3802</v>
      </c>
      <c r="AB8" s="84" t="s">
        <v>3915</v>
      </c>
      <c r="AC8" s="84" t="s">
        <v>4060</v>
      </c>
      <c r="AD8" s="84"/>
      <c r="AE8" s="84" t="s">
        <v>403</v>
      </c>
      <c r="AF8" s="84" t="s">
        <v>4148</v>
      </c>
      <c r="AG8" s="116">
        <v>24</v>
      </c>
      <c r="AH8" s="120">
        <v>3.587443946188341</v>
      </c>
      <c r="AI8" s="116">
        <v>14</v>
      </c>
      <c r="AJ8" s="120">
        <v>2.092675635276532</v>
      </c>
      <c r="AK8" s="116">
        <v>0</v>
      </c>
      <c r="AL8" s="120">
        <v>0</v>
      </c>
      <c r="AM8" s="116">
        <v>631</v>
      </c>
      <c r="AN8" s="120">
        <v>94.31988041853512</v>
      </c>
      <c r="AO8" s="116">
        <v>669</v>
      </c>
    </row>
    <row r="9" spans="1:41" ht="15">
      <c r="A9" s="87" t="s">
        <v>3654</v>
      </c>
      <c r="B9" s="65" t="s">
        <v>3694</v>
      </c>
      <c r="C9" s="65" t="s">
        <v>56</v>
      </c>
      <c r="D9" s="109"/>
      <c r="E9" s="108"/>
      <c r="F9" s="110" t="s">
        <v>5063</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78"/>
      <c r="Z9" s="78"/>
      <c r="AA9" s="78" t="s">
        <v>746</v>
      </c>
      <c r="AB9" s="84" t="s">
        <v>3916</v>
      </c>
      <c r="AC9" s="84" t="s">
        <v>4061</v>
      </c>
      <c r="AD9" s="84"/>
      <c r="AE9" s="84" t="s">
        <v>356</v>
      </c>
      <c r="AF9" s="84" t="s">
        <v>4149</v>
      </c>
      <c r="AG9" s="116">
        <v>1</v>
      </c>
      <c r="AH9" s="120">
        <v>0.3787878787878788</v>
      </c>
      <c r="AI9" s="116">
        <v>1</v>
      </c>
      <c r="AJ9" s="120">
        <v>0.3787878787878788</v>
      </c>
      <c r="AK9" s="116">
        <v>0</v>
      </c>
      <c r="AL9" s="120">
        <v>0</v>
      </c>
      <c r="AM9" s="116">
        <v>262</v>
      </c>
      <c r="AN9" s="120">
        <v>99.24242424242425</v>
      </c>
      <c r="AO9" s="116">
        <v>264</v>
      </c>
    </row>
    <row r="10" spans="1:41" ht="14.25" customHeight="1">
      <c r="A10" s="87" t="s">
        <v>3655</v>
      </c>
      <c r="B10" s="65" t="s">
        <v>3695</v>
      </c>
      <c r="C10" s="65" t="s">
        <v>56</v>
      </c>
      <c r="D10" s="109"/>
      <c r="E10" s="108"/>
      <c r="F10" s="110" t="s">
        <v>5064</v>
      </c>
      <c r="G10" s="111"/>
      <c r="H10" s="111"/>
      <c r="I10" s="112">
        <v>10</v>
      </c>
      <c r="J10" s="113"/>
      <c r="K10" s="48">
        <v>10</v>
      </c>
      <c r="L10" s="48">
        <v>10</v>
      </c>
      <c r="M10" s="48">
        <v>0</v>
      </c>
      <c r="N10" s="48">
        <v>10</v>
      </c>
      <c r="O10" s="48">
        <v>1</v>
      </c>
      <c r="P10" s="49">
        <v>0</v>
      </c>
      <c r="Q10" s="49">
        <v>0</v>
      </c>
      <c r="R10" s="48">
        <v>1</v>
      </c>
      <c r="S10" s="48">
        <v>0</v>
      </c>
      <c r="T10" s="48">
        <v>10</v>
      </c>
      <c r="U10" s="48">
        <v>10</v>
      </c>
      <c r="V10" s="48">
        <v>2</v>
      </c>
      <c r="W10" s="49">
        <v>1.62</v>
      </c>
      <c r="X10" s="49">
        <v>0.1</v>
      </c>
      <c r="Y10" s="78" t="s">
        <v>696</v>
      </c>
      <c r="Z10" s="78" t="s">
        <v>737</v>
      </c>
      <c r="AA10" s="78" t="s">
        <v>794</v>
      </c>
      <c r="AB10" s="84" t="s">
        <v>3917</v>
      </c>
      <c r="AC10" s="84" t="s">
        <v>4062</v>
      </c>
      <c r="AD10" s="84"/>
      <c r="AE10" s="84" t="s">
        <v>350</v>
      </c>
      <c r="AF10" s="84" t="s">
        <v>4150</v>
      </c>
      <c r="AG10" s="116">
        <v>0</v>
      </c>
      <c r="AH10" s="120">
        <v>0</v>
      </c>
      <c r="AI10" s="116">
        <v>0</v>
      </c>
      <c r="AJ10" s="120">
        <v>0</v>
      </c>
      <c r="AK10" s="116">
        <v>0</v>
      </c>
      <c r="AL10" s="120">
        <v>0</v>
      </c>
      <c r="AM10" s="116">
        <v>170</v>
      </c>
      <c r="AN10" s="120">
        <v>100</v>
      </c>
      <c r="AO10" s="116">
        <v>170</v>
      </c>
    </row>
    <row r="11" spans="1:41" ht="15">
      <c r="A11" s="87" t="s">
        <v>3656</v>
      </c>
      <c r="B11" s="65" t="s">
        <v>3696</v>
      </c>
      <c r="C11" s="65" t="s">
        <v>56</v>
      </c>
      <c r="D11" s="109"/>
      <c r="E11" s="108"/>
      <c r="F11" s="110" t="s">
        <v>5065</v>
      </c>
      <c r="G11" s="111"/>
      <c r="H11" s="111"/>
      <c r="I11" s="112">
        <v>11</v>
      </c>
      <c r="J11" s="113"/>
      <c r="K11" s="48">
        <v>9</v>
      </c>
      <c r="L11" s="48">
        <v>21</v>
      </c>
      <c r="M11" s="48">
        <v>0</v>
      </c>
      <c r="N11" s="48">
        <v>21</v>
      </c>
      <c r="O11" s="48">
        <v>2</v>
      </c>
      <c r="P11" s="49">
        <v>0.26666666666666666</v>
      </c>
      <c r="Q11" s="49">
        <v>0.42105263157894735</v>
      </c>
      <c r="R11" s="48">
        <v>1</v>
      </c>
      <c r="S11" s="48">
        <v>0</v>
      </c>
      <c r="T11" s="48">
        <v>9</v>
      </c>
      <c r="U11" s="48">
        <v>21</v>
      </c>
      <c r="V11" s="48">
        <v>3</v>
      </c>
      <c r="W11" s="49">
        <v>1.530864</v>
      </c>
      <c r="X11" s="49">
        <v>0.2638888888888889</v>
      </c>
      <c r="Y11" s="78" t="s">
        <v>3732</v>
      </c>
      <c r="Z11" s="78" t="s">
        <v>3753</v>
      </c>
      <c r="AA11" s="78" t="s">
        <v>3803</v>
      </c>
      <c r="AB11" s="84" t="s">
        <v>3918</v>
      </c>
      <c r="AC11" s="84" t="s">
        <v>4063</v>
      </c>
      <c r="AD11" s="84"/>
      <c r="AE11" s="84" t="s">
        <v>4114</v>
      </c>
      <c r="AF11" s="84" t="s">
        <v>4151</v>
      </c>
      <c r="AG11" s="116">
        <v>11</v>
      </c>
      <c r="AH11" s="120">
        <v>4.545454545454546</v>
      </c>
      <c r="AI11" s="116">
        <v>0</v>
      </c>
      <c r="AJ11" s="120">
        <v>0</v>
      </c>
      <c r="AK11" s="116">
        <v>0</v>
      </c>
      <c r="AL11" s="120">
        <v>0</v>
      </c>
      <c r="AM11" s="116">
        <v>231</v>
      </c>
      <c r="AN11" s="120">
        <v>95.45454545454545</v>
      </c>
      <c r="AO11" s="116">
        <v>242</v>
      </c>
    </row>
    <row r="12" spans="1:41" ht="15">
      <c r="A12" s="87" t="s">
        <v>3657</v>
      </c>
      <c r="B12" s="65" t="s">
        <v>3697</v>
      </c>
      <c r="C12" s="65" t="s">
        <v>56</v>
      </c>
      <c r="D12" s="109"/>
      <c r="E12" s="108"/>
      <c r="F12" s="110" t="s">
        <v>5066</v>
      </c>
      <c r="G12" s="111"/>
      <c r="H12" s="111"/>
      <c r="I12" s="112">
        <v>12</v>
      </c>
      <c r="J12" s="113"/>
      <c r="K12" s="48">
        <v>9</v>
      </c>
      <c r="L12" s="48">
        <v>8</v>
      </c>
      <c r="M12" s="48">
        <v>6</v>
      </c>
      <c r="N12" s="48">
        <v>14</v>
      </c>
      <c r="O12" s="48">
        <v>4</v>
      </c>
      <c r="P12" s="49">
        <v>0.125</v>
      </c>
      <c r="Q12" s="49">
        <v>0.2222222222222222</v>
      </c>
      <c r="R12" s="48">
        <v>1</v>
      </c>
      <c r="S12" s="48">
        <v>0</v>
      </c>
      <c r="T12" s="48">
        <v>9</v>
      </c>
      <c r="U12" s="48">
        <v>14</v>
      </c>
      <c r="V12" s="48">
        <v>2</v>
      </c>
      <c r="W12" s="49">
        <v>1.580247</v>
      </c>
      <c r="X12" s="49">
        <v>0.125</v>
      </c>
      <c r="Y12" s="78" t="s">
        <v>3733</v>
      </c>
      <c r="Z12" s="78" t="s">
        <v>3754</v>
      </c>
      <c r="AA12" s="78" t="s">
        <v>3804</v>
      </c>
      <c r="AB12" s="84" t="s">
        <v>3919</v>
      </c>
      <c r="AC12" s="84" t="s">
        <v>4064</v>
      </c>
      <c r="AD12" s="84"/>
      <c r="AE12" s="84" t="s">
        <v>4115</v>
      </c>
      <c r="AF12" s="84" t="s">
        <v>4152</v>
      </c>
      <c r="AG12" s="116">
        <v>6</v>
      </c>
      <c r="AH12" s="120">
        <v>1.6853932584269662</v>
      </c>
      <c r="AI12" s="116">
        <v>3</v>
      </c>
      <c r="AJ12" s="120">
        <v>0.8426966292134831</v>
      </c>
      <c r="AK12" s="116">
        <v>0</v>
      </c>
      <c r="AL12" s="120">
        <v>0</v>
      </c>
      <c r="AM12" s="116">
        <v>347</v>
      </c>
      <c r="AN12" s="120">
        <v>97.47191011235955</v>
      </c>
      <c r="AO12" s="116">
        <v>356</v>
      </c>
    </row>
    <row r="13" spans="1:41" ht="15">
      <c r="A13" s="87" t="s">
        <v>3658</v>
      </c>
      <c r="B13" s="65" t="s">
        <v>3698</v>
      </c>
      <c r="C13" s="65" t="s">
        <v>56</v>
      </c>
      <c r="D13" s="109"/>
      <c r="E13" s="108"/>
      <c r="F13" s="110" t="s">
        <v>5067</v>
      </c>
      <c r="G13" s="111"/>
      <c r="H13" s="111"/>
      <c r="I13" s="112">
        <v>13</v>
      </c>
      <c r="J13" s="113"/>
      <c r="K13" s="48">
        <v>7</v>
      </c>
      <c r="L13" s="48">
        <v>21</v>
      </c>
      <c r="M13" s="48">
        <v>0</v>
      </c>
      <c r="N13" s="48">
        <v>21</v>
      </c>
      <c r="O13" s="48">
        <v>0</v>
      </c>
      <c r="P13" s="49">
        <v>0.16666666666666666</v>
      </c>
      <c r="Q13" s="49">
        <v>0.2857142857142857</v>
      </c>
      <c r="R13" s="48">
        <v>1</v>
      </c>
      <c r="S13" s="48">
        <v>0</v>
      </c>
      <c r="T13" s="48">
        <v>7</v>
      </c>
      <c r="U13" s="48">
        <v>21</v>
      </c>
      <c r="V13" s="48">
        <v>2</v>
      </c>
      <c r="W13" s="49">
        <v>0.979592</v>
      </c>
      <c r="X13" s="49">
        <v>0.5</v>
      </c>
      <c r="Y13" s="78" t="s">
        <v>676</v>
      </c>
      <c r="Z13" s="78" t="s">
        <v>719</v>
      </c>
      <c r="AA13" s="78" t="s">
        <v>746</v>
      </c>
      <c r="AB13" s="84" t="s">
        <v>3920</v>
      </c>
      <c r="AC13" s="84" t="s">
        <v>4065</v>
      </c>
      <c r="AD13" s="84"/>
      <c r="AE13" s="84" t="s">
        <v>4116</v>
      </c>
      <c r="AF13" s="84" t="s">
        <v>4153</v>
      </c>
      <c r="AG13" s="116">
        <v>8</v>
      </c>
      <c r="AH13" s="120">
        <v>10.95890410958904</v>
      </c>
      <c r="AI13" s="116">
        <v>0</v>
      </c>
      <c r="AJ13" s="120">
        <v>0</v>
      </c>
      <c r="AK13" s="116">
        <v>0</v>
      </c>
      <c r="AL13" s="120">
        <v>0</v>
      </c>
      <c r="AM13" s="116">
        <v>65</v>
      </c>
      <c r="AN13" s="120">
        <v>89.04109589041096</v>
      </c>
      <c r="AO13" s="116">
        <v>73</v>
      </c>
    </row>
    <row r="14" spans="1:41" ht="15">
      <c r="A14" s="87" t="s">
        <v>3659</v>
      </c>
      <c r="B14" s="65" t="s">
        <v>3699</v>
      </c>
      <c r="C14" s="65" t="s">
        <v>56</v>
      </c>
      <c r="D14" s="109"/>
      <c r="E14" s="108"/>
      <c r="F14" s="110" t="s">
        <v>5068</v>
      </c>
      <c r="G14" s="111"/>
      <c r="H14" s="111"/>
      <c r="I14" s="112">
        <v>14</v>
      </c>
      <c r="J14" s="113"/>
      <c r="K14" s="48">
        <v>6</v>
      </c>
      <c r="L14" s="48">
        <v>5</v>
      </c>
      <c r="M14" s="48">
        <v>0</v>
      </c>
      <c r="N14" s="48">
        <v>5</v>
      </c>
      <c r="O14" s="48">
        <v>0</v>
      </c>
      <c r="P14" s="49">
        <v>0</v>
      </c>
      <c r="Q14" s="49">
        <v>0</v>
      </c>
      <c r="R14" s="48">
        <v>1</v>
      </c>
      <c r="S14" s="48">
        <v>0</v>
      </c>
      <c r="T14" s="48">
        <v>6</v>
      </c>
      <c r="U14" s="48">
        <v>5</v>
      </c>
      <c r="V14" s="48">
        <v>3</v>
      </c>
      <c r="W14" s="49">
        <v>1.555556</v>
      </c>
      <c r="X14" s="49">
        <v>0.16666666666666666</v>
      </c>
      <c r="Y14" s="78"/>
      <c r="Z14" s="78"/>
      <c r="AA14" s="78" t="s">
        <v>3805</v>
      </c>
      <c r="AB14" s="84" t="s">
        <v>3921</v>
      </c>
      <c r="AC14" s="84" t="s">
        <v>4066</v>
      </c>
      <c r="AD14" s="84" t="s">
        <v>499</v>
      </c>
      <c r="AE14" s="84" t="s">
        <v>4117</v>
      </c>
      <c r="AF14" s="84" t="s">
        <v>4154</v>
      </c>
      <c r="AG14" s="116">
        <v>2</v>
      </c>
      <c r="AH14" s="120">
        <v>3.4482758620689653</v>
      </c>
      <c r="AI14" s="116">
        <v>0</v>
      </c>
      <c r="AJ14" s="120">
        <v>0</v>
      </c>
      <c r="AK14" s="116">
        <v>0</v>
      </c>
      <c r="AL14" s="120">
        <v>0</v>
      </c>
      <c r="AM14" s="116">
        <v>56</v>
      </c>
      <c r="AN14" s="120">
        <v>96.55172413793103</v>
      </c>
      <c r="AO14" s="116">
        <v>58</v>
      </c>
    </row>
    <row r="15" spans="1:41" ht="15">
      <c r="A15" s="87" t="s">
        <v>3660</v>
      </c>
      <c r="B15" s="65" t="s">
        <v>3688</v>
      </c>
      <c r="C15" s="65" t="s">
        <v>59</v>
      </c>
      <c r="D15" s="109"/>
      <c r="E15" s="108"/>
      <c r="F15" s="110" t="s">
        <v>5069</v>
      </c>
      <c r="G15" s="111"/>
      <c r="H15" s="111"/>
      <c r="I15" s="112">
        <v>15</v>
      </c>
      <c r="J15" s="113"/>
      <c r="K15" s="48">
        <v>6</v>
      </c>
      <c r="L15" s="48">
        <v>5</v>
      </c>
      <c r="M15" s="48">
        <v>4</v>
      </c>
      <c r="N15" s="48">
        <v>9</v>
      </c>
      <c r="O15" s="48">
        <v>2</v>
      </c>
      <c r="P15" s="49">
        <v>0.2</v>
      </c>
      <c r="Q15" s="49">
        <v>0.3333333333333333</v>
      </c>
      <c r="R15" s="48">
        <v>1</v>
      </c>
      <c r="S15" s="48">
        <v>0</v>
      </c>
      <c r="T15" s="48">
        <v>6</v>
      </c>
      <c r="U15" s="48">
        <v>9</v>
      </c>
      <c r="V15" s="48">
        <v>4</v>
      </c>
      <c r="W15" s="49">
        <v>1.777778</v>
      </c>
      <c r="X15" s="49">
        <v>0.2</v>
      </c>
      <c r="Y15" s="78"/>
      <c r="Z15" s="78"/>
      <c r="AA15" s="78" t="s">
        <v>3806</v>
      </c>
      <c r="AB15" s="84" t="s">
        <v>3922</v>
      </c>
      <c r="AC15" s="84" t="s">
        <v>4067</v>
      </c>
      <c r="AD15" s="84"/>
      <c r="AE15" s="84" t="s">
        <v>4118</v>
      </c>
      <c r="AF15" s="84" t="s">
        <v>4155</v>
      </c>
      <c r="AG15" s="116">
        <v>3</v>
      </c>
      <c r="AH15" s="120">
        <v>1.171875</v>
      </c>
      <c r="AI15" s="116">
        <v>5</v>
      </c>
      <c r="AJ15" s="120">
        <v>1.953125</v>
      </c>
      <c r="AK15" s="116">
        <v>0</v>
      </c>
      <c r="AL15" s="120">
        <v>0</v>
      </c>
      <c r="AM15" s="116">
        <v>248</v>
      </c>
      <c r="AN15" s="120">
        <v>96.875</v>
      </c>
      <c r="AO15" s="116">
        <v>256</v>
      </c>
    </row>
    <row r="16" spans="1:41" ht="15">
      <c r="A16" s="87" t="s">
        <v>3661</v>
      </c>
      <c r="B16" s="65" t="s">
        <v>3689</v>
      </c>
      <c r="C16" s="65" t="s">
        <v>59</v>
      </c>
      <c r="D16" s="109"/>
      <c r="E16" s="108"/>
      <c r="F16" s="110" t="s">
        <v>5070</v>
      </c>
      <c r="G16" s="111"/>
      <c r="H16" s="111"/>
      <c r="I16" s="112">
        <v>16</v>
      </c>
      <c r="J16" s="113"/>
      <c r="K16" s="48">
        <v>6</v>
      </c>
      <c r="L16" s="48">
        <v>6</v>
      </c>
      <c r="M16" s="48">
        <v>0</v>
      </c>
      <c r="N16" s="48">
        <v>6</v>
      </c>
      <c r="O16" s="48">
        <v>1</v>
      </c>
      <c r="P16" s="49">
        <v>0</v>
      </c>
      <c r="Q16" s="49">
        <v>0</v>
      </c>
      <c r="R16" s="48">
        <v>1</v>
      </c>
      <c r="S16" s="48">
        <v>0</v>
      </c>
      <c r="T16" s="48">
        <v>6</v>
      </c>
      <c r="U16" s="48">
        <v>6</v>
      </c>
      <c r="V16" s="48">
        <v>2</v>
      </c>
      <c r="W16" s="49">
        <v>1.388889</v>
      </c>
      <c r="X16" s="49">
        <v>0.16666666666666666</v>
      </c>
      <c r="Y16" s="78" t="s">
        <v>697</v>
      </c>
      <c r="Z16" s="78" t="s">
        <v>738</v>
      </c>
      <c r="AA16" s="78" t="s">
        <v>789</v>
      </c>
      <c r="AB16" s="84" t="s">
        <v>3923</v>
      </c>
      <c r="AC16" s="84" t="s">
        <v>4068</v>
      </c>
      <c r="AD16" s="84"/>
      <c r="AE16" s="84" t="s">
        <v>329</v>
      </c>
      <c r="AF16" s="84" t="s">
        <v>4156</v>
      </c>
      <c r="AG16" s="116">
        <v>0</v>
      </c>
      <c r="AH16" s="120">
        <v>0</v>
      </c>
      <c r="AI16" s="116">
        <v>0</v>
      </c>
      <c r="AJ16" s="120">
        <v>0</v>
      </c>
      <c r="AK16" s="116">
        <v>0</v>
      </c>
      <c r="AL16" s="120">
        <v>0</v>
      </c>
      <c r="AM16" s="116">
        <v>130</v>
      </c>
      <c r="AN16" s="120">
        <v>100</v>
      </c>
      <c r="AO16" s="116">
        <v>130</v>
      </c>
    </row>
    <row r="17" spans="1:41" ht="15">
      <c r="A17" s="87" t="s">
        <v>3662</v>
      </c>
      <c r="B17" s="65" t="s">
        <v>3690</v>
      </c>
      <c r="C17" s="65" t="s">
        <v>59</v>
      </c>
      <c r="D17" s="109"/>
      <c r="E17" s="108"/>
      <c r="F17" s="110" t="s">
        <v>5071</v>
      </c>
      <c r="G17" s="111"/>
      <c r="H17" s="111"/>
      <c r="I17" s="112">
        <v>17</v>
      </c>
      <c r="J17" s="113"/>
      <c r="K17" s="48">
        <v>6</v>
      </c>
      <c r="L17" s="48">
        <v>13</v>
      </c>
      <c r="M17" s="48">
        <v>0</v>
      </c>
      <c r="N17" s="48">
        <v>13</v>
      </c>
      <c r="O17" s="48">
        <v>0</v>
      </c>
      <c r="P17" s="49">
        <v>0.08333333333333333</v>
      </c>
      <c r="Q17" s="49">
        <v>0.15384615384615385</v>
      </c>
      <c r="R17" s="48">
        <v>1</v>
      </c>
      <c r="S17" s="48">
        <v>0</v>
      </c>
      <c r="T17" s="48">
        <v>6</v>
      </c>
      <c r="U17" s="48">
        <v>13</v>
      </c>
      <c r="V17" s="48">
        <v>2</v>
      </c>
      <c r="W17" s="49">
        <v>1</v>
      </c>
      <c r="X17" s="49">
        <v>0.43333333333333335</v>
      </c>
      <c r="Y17" s="78"/>
      <c r="Z17" s="78"/>
      <c r="AA17" s="78" t="s">
        <v>779</v>
      </c>
      <c r="AB17" s="84" t="s">
        <v>3924</v>
      </c>
      <c r="AC17" s="84" t="s">
        <v>4069</v>
      </c>
      <c r="AD17" s="84"/>
      <c r="AE17" s="84" t="s">
        <v>4119</v>
      </c>
      <c r="AF17" s="84" t="s">
        <v>4157</v>
      </c>
      <c r="AG17" s="116">
        <v>10</v>
      </c>
      <c r="AH17" s="120">
        <v>9.00900900900901</v>
      </c>
      <c r="AI17" s="116">
        <v>0</v>
      </c>
      <c r="AJ17" s="120">
        <v>0</v>
      </c>
      <c r="AK17" s="116">
        <v>0</v>
      </c>
      <c r="AL17" s="120">
        <v>0</v>
      </c>
      <c r="AM17" s="116">
        <v>101</v>
      </c>
      <c r="AN17" s="120">
        <v>90.990990990991</v>
      </c>
      <c r="AO17" s="116">
        <v>111</v>
      </c>
    </row>
    <row r="18" spans="1:41" ht="15">
      <c r="A18" s="87" t="s">
        <v>3663</v>
      </c>
      <c r="B18" s="65" t="s">
        <v>3691</v>
      </c>
      <c r="C18" s="65" t="s">
        <v>59</v>
      </c>
      <c r="D18" s="109"/>
      <c r="E18" s="108"/>
      <c r="F18" s="110" t="s">
        <v>5072</v>
      </c>
      <c r="G18" s="111"/>
      <c r="H18" s="111"/>
      <c r="I18" s="112">
        <v>18</v>
      </c>
      <c r="J18" s="113"/>
      <c r="K18" s="48">
        <v>6</v>
      </c>
      <c r="L18" s="48">
        <v>5</v>
      </c>
      <c r="M18" s="48">
        <v>0</v>
      </c>
      <c r="N18" s="48">
        <v>5</v>
      </c>
      <c r="O18" s="48">
        <v>0</v>
      </c>
      <c r="P18" s="49">
        <v>0</v>
      </c>
      <c r="Q18" s="49">
        <v>0</v>
      </c>
      <c r="R18" s="48">
        <v>1</v>
      </c>
      <c r="S18" s="48">
        <v>0</v>
      </c>
      <c r="T18" s="48">
        <v>6</v>
      </c>
      <c r="U18" s="48">
        <v>5</v>
      </c>
      <c r="V18" s="48">
        <v>2</v>
      </c>
      <c r="W18" s="49">
        <v>1.388889</v>
      </c>
      <c r="X18" s="49">
        <v>0.16666666666666666</v>
      </c>
      <c r="Y18" s="78" t="s">
        <v>686</v>
      </c>
      <c r="Z18" s="78" t="s">
        <v>729</v>
      </c>
      <c r="AA18" s="78" t="s">
        <v>746</v>
      </c>
      <c r="AB18" s="84" t="s">
        <v>3925</v>
      </c>
      <c r="AC18" s="84" t="s">
        <v>4070</v>
      </c>
      <c r="AD18" s="84"/>
      <c r="AE18" s="84" t="s">
        <v>4120</v>
      </c>
      <c r="AF18" s="84" t="s">
        <v>4158</v>
      </c>
      <c r="AG18" s="116">
        <v>11</v>
      </c>
      <c r="AH18" s="120">
        <v>8.088235294117647</v>
      </c>
      <c r="AI18" s="116">
        <v>1</v>
      </c>
      <c r="AJ18" s="120">
        <v>0.7352941176470589</v>
      </c>
      <c r="AK18" s="116">
        <v>0</v>
      </c>
      <c r="AL18" s="120">
        <v>0</v>
      </c>
      <c r="AM18" s="116">
        <v>124</v>
      </c>
      <c r="AN18" s="120">
        <v>91.17647058823529</v>
      </c>
      <c r="AO18" s="116">
        <v>136</v>
      </c>
    </row>
    <row r="19" spans="1:41" ht="15">
      <c r="A19" s="87" t="s">
        <v>3664</v>
      </c>
      <c r="B19" s="65" t="s">
        <v>3692</v>
      </c>
      <c r="C19" s="65" t="s">
        <v>59</v>
      </c>
      <c r="D19" s="109"/>
      <c r="E19" s="108"/>
      <c r="F19" s="110" t="s">
        <v>5073</v>
      </c>
      <c r="G19" s="111"/>
      <c r="H19" s="111"/>
      <c r="I19" s="112">
        <v>19</v>
      </c>
      <c r="J19" s="113"/>
      <c r="K19" s="48">
        <v>5</v>
      </c>
      <c r="L19" s="48">
        <v>4</v>
      </c>
      <c r="M19" s="48">
        <v>3</v>
      </c>
      <c r="N19" s="48">
        <v>7</v>
      </c>
      <c r="O19" s="48">
        <v>1</v>
      </c>
      <c r="P19" s="49">
        <v>0</v>
      </c>
      <c r="Q19" s="49">
        <v>0</v>
      </c>
      <c r="R19" s="48">
        <v>1</v>
      </c>
      <c r="S19" s="48">
        <v>0</v>
      </c>
      <c r="T19" s="48">
        <v>5</v>
      </c>
      <c r="U19" s="48">
        <v>7</v>
      </c>
      <c r="V19" s="48">
        <v>2</v>
      </c>
      <c r="W19" s="49">
        <v>1.28</v>
      </c>
      <c r="X19" s="49">
        <v>0.2</v>
      </c>
      <c r="Y19" s="78"/>
      <c r="Z19" s="78"/>
      <c r="AA19" s="78" t="s">
        <v>3807</v>
      </c>
      <c r="AB19" s="84" t="s">
        <v>3926</v>
      </c>
      <c r="AC19" s="84" t="s">
        <v>4071</v>
      </c>
      <c r="AD19" s="84"/>
      <c r="AE19" s="84" t="s">
        <v>4121</v>
      </c>
      <c r="AF19" s="84" t="s">
        <v>4159</v>
      </c>
      <c r="AG19" s="116">
        <v>0</v>
      </c>
      <c r="AH19" s="120">
        <v>0</v>
      </c>
      <c r="AI19" s="116">
        <v>1</v>
      </c>
      <c r="AJ19" s="120">
        <v>0.3597122302158273</v>
      </c>
      <c r="AK19" s="116">
        <v>0</v>
      </c>
      <c r="AL19" s="120">
        <v>0</v>
      </c>
      <c r="AM19" s="116">
        <v>277</v>
      </c>
      <c r="AN19" s="120">
        <v>99.64028776978417</v>
      </c>
      <c r="AO19" s="116">
        <v>278</v>
      </c>
    </row>
    <row r="20" spans="1:41" ht="15">
      <c r="A20" s="87" t="s">
        <v>3665</v>
      </c>
      <c r="B20" s="65" t="s">
        <v>3693</v>
      </c>
      <c r="C20" s="65" t="s">
        <v>59</v>
      </c>
      <c r="D20" s="109"/>
      <c r="E20" s="108"/>
      <c r="F20" s="110" t="s">
        <v>5074</v>
      </c>
      <c r="G20" s="111"/>
      <c r="H20" s="111"/>
      <c r="I20" s="112">
        <v>20</v>
      </c>
      <c r="J20" s="113"/>
      <c r="K20" s="48">
        <v>5</v>
      </c>
      <c r="L20" s="48">
        <v>8</v>
      </c>
      <c r="M20" s="48">
        <v>0</v>
      </c>
      <c r="N20" s="48">
        <v>8</v>
      </c>
      <c r="O20" s="48">
        <v>0</v>
      </c>
      <c r="P20" s="49">
        <v>0</v>
      </c>
      <c r="Q20" s="49">
        <v>0</v>
      </c>
      <c r="R20" s="48">
        <v>1</v>
      </c>
      <c r="S20" s="48">
        <v>0</v>
      </c>
      <c r="T20" s="48">
        <v>5</v>
      </c>
      <c r="U20" s="48">
        <v>8</v>
      </c>
      <c r="V20" s="48">
        <v>2</v>
      </c>
      <c r="W20" s="49">
        <v>0.96</v>
      </c>
      <c r="X20" s="49">
        <v>0.4</v>
      </c>
      <c r="Y20" s="78"/>
      <c r="Z20" s="78"/>
      <c r="AA20" s="78" t="s">
        <v>820</v>
      </c>
      <c r="AB20" s="84" t="s">
        <v>3927</v>
      </c>
      <c r="AC20" s="84" t="s">
        <v>4072</v>
      </c>
      <c r="AD20" s="84"/>
      <c r="AE20" s="84" t="s">
        <v>4122</v>
      </c>
      <c r="AF20" s="84" t="s">
        <v>4160</v>
      </c>
      <c r="AG20" s="116">
        <v>6</v>
      </c>
      <c r="AH20" s="120">
        <v>9.375</v>
      </c>
      <c r="AI20" s="116">
        <v>0</v>
      </c>
      <c r="AJ20" s="120">
        <v>0</v>
      </c>
      <c r="AK20" s="116">
        <v>0</v>
      </c>
      <c r="AL20" s="120">
        <v>0</v>
      </c>
      <c r="AM20" s="116">
        <v>58</v>
      </c>
      <c r="AN20" s="120">
        <v>90.625</v>
      </c>
      <c r="AO20" s="116">
        <v>64</v>
      </c>
    </row>
    <row r="21" spans="1:41" ht="15">
      <c r="A21" s="87" t="s">
        <v>3666</v>
      </c>
      <c r="B21" s="65" t="s">
        <v>3694</v>
      </c>
      <c r="C21" s="65" t="s">
        <v>59</v>
      </c>
      <c r="D21" s="109"/>
      <c r="E21" s="108"/>
      <c r="F21" s="110" t="s">
        <v>5075</v>
      </c>
      <c r="G21" s="111"/>
      <c r="H21" s="111"/>
      <c r="I21" s="112">
        <v>21</v>
      </c>
      <c r="J21" s="113"/>
      <c r="K21" s="48">
        <v>5</v>
      </c>
      <c r="L21" s="48">
        <v>8</v>
      </c>
      <c r="M21" s="48">
        <v>0</v>
      </c>
      <c r="N21" s="48">
        <v>8</v>
      </c>
      <c r="O21" s="48">
        <v>0</v>
      </c>
      <c r="P21" s="49">
        <v>0</v>
      </c>
      <c r="Q21" s="49">
        <v>0</v>
      </c>
      <c r="R21" s="48">
        <v>1</v>
      </c>
      <c r="S21" s="48">
        <v>0</v>
      </c>
      <c r="T21" s="48">
        <v>5</v>
      </c>
      <c r="U21" s="48">
        <v>8</v>
      </c>
      <c r="V21" s="48">
        <v>2</v>
      </c>
      <c r="W21" s="49">
        <v>0.96</v>
      </c>
      <c r="X21" s="49">
        <v>0.4</v>
      </c>
      <c r="Y21" s="78"/>
      <c r="Z21" s="78"/>
      <c r="AA21" s="78" t="s">
        <v>770</v>
      </c>
      <c r="AB21" s="84" t="s">
        <v>3928</v>
      </c>
      <c r="AC21" s="84" t="s">
        <v>4073</v>
      </c>
      <c r="AD21" s="84" t="s">
        <v>479</v>
      </c>
      <c r="AE21" s="84" t="s">
        <v>4123</v>
      </c>
      <c r="AF21" s="84" t="s">
        <v>4161</v>
      </c>
      <c r="AG21" s="116">
        <v>3</v>
      </c>
      <c r="AH21" s="120">
        <v>3.1914893617021276</v>
      </c>
      <c r="AI21" s="116">
        <v>3</v>
      </c>
      <c r="AJ21" s="120">
        <v>3.1914893617021276</v>
      </c>
      <c r="AK21" s="116">
        <v>0</v>
      </c>
      <c r="AL21" s="120">
        <v>0</v>
      </c>
      <c r="AM21" s="116">
        <v>88</v>
      </c>
      <c r="AN21" s="120">
        <v>93.61702127659575</v>
      </c>
      <c r="AO21" s="116">
        <v>94</v>
      </c>
    </row>
    <row r="22" spans="1:41" ht="15">
      <c r="A22" s="87" t="s">
        <v>3667</v>
      </c>
      <c r="B22" s="65" t="s">
        <v>3695</v>
      </c>
      <c r="C22" s="65" t="s">
        <v>59</v>
      </c>
      <c r="D22" s="109"/>
      <c r="E22" s="108"/>
      <c r="F22" s="110" t="s">
        <v>5076</v>
      </c>
      <c r="G22" s="111"/>
      <c r="H22" s="111"/>
      <c r="I22" s="112">
        <v>22</v>
      </c>
      <c r="J22" s="113"/>
      <c r="K22" s="48">
        <v>5</v>
      </c>
      <c r="L22" s="48">
        <v>8</v>
      </c>
      <c r="M22" s="48">
        <v>0</v>
      </c>
      <c r="N22" s="48">
        <v>8</v>
      </c>
      <c r="O22" s="48">
        <v>0</v>
      </c>
      <c r="P22" s="49">
        <v>0</v>
      </c>
      <c r="Q22" s="49">
        <v>0</v>
      </c>
      <c r="R22" s="48">
        <v>1</v>
      </c>
      <c r="S22" s="48">
        <v>0</v>
      </c>
      <c r="T22" s="48">
        <v>5</v>
      </c>
      <c r="U22" s="48">
        <v>8</v>
      </c>
      <c r="V22" s="48">
        <v>2</v>
      </c>
      <c r="W22" s="49">
        <v>0.96</v>
      </c>
      <c r="X22" s="49">
        <v>0.4</v>
      </c>
      <c r="Y22" s="78" t="s">
        <v>670</v>
      </c>
      <c r="Z22" s="78" t="s">
        <v>718</v>
      </c>
      <c r="AA22" s="78" t="s">
        <v>749</v>
      </c>
      <c r="AB22" s="84" t="s">
        <v>3929</v>
      </c>
      <c r="AC22" s="84" t="s">
        <v>4074</v>
      </c>
      <c r="AD22" s="84"/>
      <c r="AE22" s="84" t="s">
        <v>4124</v>
      </c>
      <c r="AF22" s="84" t="s">
        <v>4162</v>
      </c>
      <c r="AG22" s="116">
        <v>0</v>
      </c>
      <c r="AH22" s="120">
        <v>0</v>
      </c>
      <c r="AI22" s="116">
        <v>1</v>
      </c>
      <c r="AJ22" s="120">
        <v>1.25</v>
      </c>
      <c r="AK22" s="116">
        <v>0</v>
      </c>
      <c r="AL22" s="120">
        <v>0</v>
      </c>
      <c r="AM22" s="116">
        <v>79</v>
      </c>
      <c r="AN22" s="120">
        <v>98.75</v>
      </c>
      <c r="AO22" s="116">
        <v>80</v>
      </c>
    </row>
    <row r="23" spans="1:41" ht="15">
      <c r="A23" s="87" t="s">
        <v>3668</v>
      </c>
      <c r="B23" s="65" t="s">
        <v>3696</v>
      </c>
      <c r="C23" s="65" t="s">
        <v>59</v>
      </c>
      <c r="D23" s="109"/>
      <c r="E23" s="108"/>
      <c r="F23" s="110" t="s">
        <v>5077</v>
      </c>
      <c r="G23" s="111"/>
      <c r="H23" s="111"/>
      <c r="I23" s="112">
        <v>23</v>
      </c>
      <c r="J23" s="113"/>
      <c r="K23" s="48">
        <v>5</v>
      </c>
      <c r="L23" s="48">
        <v>4</v>
      </c>
      <c r="M23" s="48">
        <v>0</v>
      </c>
      <c r="N23" s="48">
        <v>4</v>
      </c>
      <c r="O23" s="48">
        <v>0</v>
      </c>
      <c r="P23" s="49">
        <v>0</v>
      </c>
      <c r="Q23" s="49">
        <v>0</v>
      </c>
      <c r="R23" s="48">
        <v>1</v>
      </c>
      <c r="S23" s="48">
        <v>0</v>
      </c>
      <c r="T23" s="48">
        <v>5</v>
      </c>
      <c r="U23" s="48">
        <v>4</v>
      </c>
      <c r="V23" s="48">
        <v>2</v>
      </c>
      <c r="W23" s="49">
        <v>1.28</v>
      </c>
      <c r="X23" s="49">
        <v>0.2</v>
      </c>
      <c r="Y23" s="78"/>
      <c r="Z23" s="78"/>
      <c r="AA23" s="78" t="s">
        <v>746</v>
      </c>
      <c r="AB23" s="84" t="s">
        <v>3930</v>
      </c>
      <c r="AC23" s="84" t="s">
        <v>1737</v>
      </c>
      <c r="AD23" s="84" t="s">
        <v>461</v>
      </c>
      <c r="AE23" s="84" t="s">
        <v>4125</v>
      </c>
      <c r="AF23" s="84" t="s">
        <v>4163</v>
      </c>
      <c r="AG23" s="116">
        <v>0</v>
      </c>
      <c r="AH23" s="120">
        <v>0</v>
      </c>
      <c r="AI23" s="116">
        <v>0</v>
      </c>
      <c r="AJ23" s="120">
        <v>0</v>
      </c>
      <c r="AK23" s="116">
        <v>0</v>
      </c>
      <c r="AL23" s="120">
        <v>0</v>
      </c>
      <c r="AM23" s="116">
        <v>38</v>
      </c>
      <c r="AN23" s="120">
        <v>100</v>
      </c>
      <c r="AO23" s="116">
        <v>38</v>
      </c>
    </row>
    <row r="24" spans="1:41" ht="15">
      <c r="A24" s="87" t="s">
        <v>3669</v>
      </c>
      <c r="B24" s="65" t="s">
        <v>3697</v>
      </c>
      <c r="C24" s="65" t="s">
        <v>59</v>
      </c>
      <c r="D24" s="109"/>
      <c r="E24" s="108"/>
      <c r="F24" s="110" t="s">
        <v>5078</v>
      </c>
      <c r="G24" s="111"/>
      <c r="H24" s="111"/>
      <c r="I24" s="112">
        <v>24</v>
      </c>
      <c r="J24" s="113"/>
      <c r="K24" s="48">
        <v>4</v>
      </c>
      <c r="L24" s="48">
        <v>4</v>
      </c>
      <c r="M24" s="48">
        <v>0</v>
      </c>
      <c r="N24" s="48">
        <v>4</v>
      </c>
      <c r="O24" s="48">
        <v>1</v>
      </c>
      <c r="P24" s="49">
        <v>0</v>
      </c>
      <c r="Q24" s="49">
        <v>0</v>
      </c>
      <c r="R24" s="48">
        <v>1</v>
      </c>
      <c r="S24" s="48">
        <v>0</v>
      </c>
      <c r="T24" s="48">
        <v>4</v>
      </c>
      <c r="U24" s="48">
        <v>4</v>
      </c>
      <c r="V24" s="48">
        <v>2</v>
      </c>
      <c r="W24" s="49">
        <v>1.125</v>
      </c>
      <c r="X24" s="49">
        <v>0.25</v>
      </c>
      <c r="Y24" s="78" t="s">
        <v>687</v>
      </c>
      <c r="Z24" s="78" t="s">
        <v>728</v>
      </c>
      <c r="AA24" s="78" t="s">
        <v>778</v>
      </c>
      <c r="AB24" s="84" t="s">
        <v>3931</v>
      </c>
      <c r="AC24" s="84" t="s">
        <v>4075</v>
      </c>
      <c r="AD24" s="84"/>
      <c r="AE24" s="84" t="s">
        <v>309</v>
      </c>
      <c r="AF24" s="84" t="s">
        <v>4164</v>
      </c>
      <c r="AG24" s="116">
        <v>0</v>
      </c>
      <c r="AH24" s="120">
        <v>0</v>
      </c>
      <c r="AI24" s="116">
        <v>0</v>
      </c>
      <c r="AJ24" s="120">
        <v>0</v>
      </c>
      <c r="AK24" s="116">
        <v>0</v>
      </c>
      <c r="AL24" s="120">
        <v>0</v>
      </c>
      <c r="AM24" s="116">
        <v>94</v>
      </c>
      <c r="AN24" s="120">
        <v>100</v>
      </c>
      <c r="AO24" s="116">
        <v>94</v>
      </c>
    </row>
    <row r="25" spans="1:41" ht="15">
      <c r="A25" s="87" t="s">
        <v>3670</v>
      </c>
      <c r="B25" s="65" t="s">
        <v>3698</v>
      </c>
      <c r="C25" s="65" t="s">
        <v>59</v>
      </c>
      <c r="D25" s="109"/>
      <c r="E25" s="108"/>
      <c r="F25" s="110" t="s">
        <v>5079</v>
      </c>
      <c r="G25" s="111"/>
      <c r="H25" s="111"/>
      <c r="I25" s="112">
        <v>25</v>
      </c>
      <c r="J25" s="113"/>
      <c r="K25" s="48">
        <v>4</v>
      </c>
      <c r="L25" s="48">
        <v>3</v>
      </c>
      <c r="M25" s="48">
        <v>0</v>
      </c>
      <c r="N25" s="48">
        <v>3</v>
      </c>
      <c r="O25" s="48">
        <v>0</v>
      </c>
      <c r="P25" s="49">
        <v>0</v>
      </c>
      <c r="Q25" s="49">
        <v>0</v>
      </c>
      <c r="R25" s="48">
        <v>1</v>
      </c>
      <c r="S25" s="48">
        <v>0</v>
      </c>
      <c r="T25" s="48">
        <v>4</v>
      </c>
      <c r="U25" s="48">
        <v>3</v>
      </c>
      <c r="V25" s="48">
        <v>2</v>
      </c>
      <c r="W25" s="49">
        <v>1.125</v>
      </c>
      <c r="X25" s="49">
        <v>0.25</v>
      </c>
      <c r="Y25" s="78"/>
      <c r="Z25" s="78"/>
      <c r="AA25" s="78" t="s">
        <v>746</v>
      </c>
      <c r="AB25" s="84" t="s">
        <v>3932</v>
      </c>
      <c r="AC25" s="84" t="s">
        <v>1737</v>
      </c>
      <c r="AD25" s="84" t="s">
        <v>476</v>
      </c>
      <c r="AE25" s="84" t="s">
        <v>4126</v>
      </c>
      <c r="AF25" s="84" t="s">
        <v>4165</v>
      </c>
      <c r="AG25" s="116">
        <v>4</v>
      </c>
      <c r="AH25" s="120">
        <v>8.16326530612245</v>
      </c>
      <c r="AI25" s="116">
        <v>3</v>
      </c>
      <c r="AJ25" s="120">
        <v>6.122448979591836</v>
      </c>
      <c r="AK25" s="116">
        <v>0</v>
      </c>
      <c r="AL25" s="120">
        <v>0</v>
      </c>
      <c r="AM25" s="116">
        <v>42</v>
      </c>
      <c r="AN25" s="120">
        <v>85.71428571428571</v>
      </c>
      <c r="AO25" s="116">
        <v>49</v>
      </c>
    </row>
    <row r="26" spans="1:41" ht="15">
      <c r="A26" s="87" t="s">
        <v>3671</v>
      </c>
      <c r="B26" s="65" t="s">
        <v>3699</v>
      </c>
      <c r="C26" s="65" t="s">
        <v>59</v>
      </c>
      <c r="D26" s="109"/>
      <c r="E26" s="108"/>
      <c r="F26" s="110" t="s">
        <v>5080</v>
      </c>
      <c r="G26" s="111"/>
      <c r="H26" s="111"/>
      <c r="I26" s="112">
        <v>26</v>
      </c>
      <c r="J26" s="113"/>
      <c r="K26" s="48">
        <v>3</v>
      </c>
      <c r="L26" s="48">
        <v>3</v>
      </c>
      <c r="M26" s="48">
        <v>0</v>
      </c>
      <c r="N26" s="48">
        <v>3</v>
      </c>
      <c r="O26" s="48">
        <v>0</v>
      </c>
      <c r="P26" s="49">
        <v>0.5</v>
      </c>
      <c r="Q26" s="49">
        <v>0.6666666666666666</v>
      </c>
      <c r="R26" s="48">
        <v>1</v>
      </c>
      <c r="S26" s="48">
        <v>0</v>
      </c>
      <c r="T26" s="48">
        <v>3</v>
      </c>
      <c r="U26" s="48">
        <v>3</v>
      </c>
      <c r="V26" s="48">
        <v>2</v>
      </c>
      <c r="W26" s="49">
        <v>0.888889</v>
      </c>
      <c r="X26" s="49">
        <v>0.5</v>
      </c>
      <c r="Y26" s="78"/>
      <c r="Z26" s="78"/>
      <c r="AA26" s="78" t="s">
        <v>758</v>
      </c>
      <c r="AB26" s="84" t="s">
        <v>3933</v>
      </c>
      <c r="AC26" s="84" t="s">
        <v>4076</v>
      </c>
      <c r="AD26" s="84"/>
      <c r="AE26" s="84" t="s">
        <v>4127</v>
      </c>
      <c r="AF26" s="84" t="s">
        <v>4166</v>
      </c>
      <c r="AG26" s="116">
        <v>1</v>
      </c>
      <c r="AH26" s="120">
        <v>1.3513513513513513</v>
      </c>
      <c r="AI26" s="116">
        <v>0</v>
      </c>
      <c r="AJ26" s="120">
        <v>0</v>
      </c>
      <c r="AK26" s="116">
        <v>0</v>
      </c>
      <c r="AL26" s="120">
        <v>0</v>
      </c>
      <c r="AM26" s="116">
        <v>73</v>
      </c>
      <c r="AN26" s="120">
        <v>98.64864864864865</v>
      </c>
      <c r="AO26" s="116">
        <v>74</v>
      </c>
    </row>
    <row r="27" spans="1:41" ht="15">
      <c r="A27" s="87" t="s">
        <v>3672</v>
      </c>
      <c r="B27" s="65" t="s">
        <v>3688</v>
      </c>
      <c r="C27" s="65" t="s">
        <v>61</v>
      </c>
      <c r="D27" s="109"/>
      <c r="E27" s="108"/>
      <c r="F27" s="110" t="s">
        <v>5081</v>
      </c>
      <c r="G27" s="111"/>
      <c r="H27" s="111"/>
      <c r="I27" s="112">
        <v>27</v>
      </c>
      <c r="J27" s="113"/>
      <c r="K27" s="48">
        <v>3</v>
      </c>
      <c r="L27" s="48">
        <v>3</v>
      </c>
      <c r="M27" s="48">
        <v>0</v>
      </c>
      <c r="N27" s="48">
        <v>3</v>
      </c>
      <c r="O27" s="48">
        <v>1</v>
      </c>
      <c r="P27" s="49">
        <v>0</v>
      </c>
      <c r="Q27" s="49">
        <v>0</v>
      </c>
      <c r="R27" s="48">
        <v>1</v>
      </c>
      <c r="S27" s="48">
        <v>0</v>
      </c>
      <c r="T27" s="48">
        <v>3</v>
      </c>
      <c r="U27" s="48">
        <v>3</v>
      </c>
      <c r="V27" s="48">
        <v>2</v>
      </c>
      <c r="W27" s="49">
        <v>0.888889</v>
      </c>
      <c r="X27" s="49">
        <v>0.3333333333333333</v>
      </c>
      <c r="Y27" s="78"/>
      <c r="Z27" s="78"/>
      <c r="AA27" s="78" t="s">
        <v>755</v>
      </c>
      <c r="AB27" s="84" t="s">
        <v>3934</v>
      </c>
      <c r="AC27" s="84" t="s">
        <v>4077</v>
      </c>
      <c r="AD27" s="84"/>
      <c r="AE27" s="84" t="s">
        <v>4128</v>
      </c>
      <c r="AF27" s="84" t="s">
        <v>4167</v>
      </c>
      <c r="AG27" s="116">
        <v>0</v>
      </c>
      <c r="AH27" s="120">
        <v>0</v>
      </c>
      <c r="AI27" s="116">
        <v>0</v>
      </c>
      <c r="AJ27" s="120">
        <v>0</v>
      </c>
      <c r="AK27" s="116">
        <v>0</v>
      </c>
      <c r="AL27" s="120">
        <v>0</v>
      </c>
      <c r="AM27" s="116">
        <v>34</v>
      </c>
      <c r="AN27" s="120">
        <v>100</v>
      </c>
      <c r="AO27" s="116">
        <v>34</v>
      </c>
    </row>
    <row r="28" spans="1:41" ht="15">
      <c r="A28" s="87" t="s">
        <v>3673</v>
      </c>
      <c r="B28" s="65" t="s">
        <v>3689</v>
      </c>
      <c r="C28" s="65" t="s">
        <v>61</v>
      </c>
      <c r="D28" s="109"/>
      <c r="E28" s="108"/>
      <c r="F28" s="110" t="s">
        <v>3673</v>
      </c>
      <c r="G28" s="111"/>
      <c r="H28" s="111"/>
      <c r="I28" s="112">
        <v>28</v>
      </c>
      <c r="J28" s="113"/>
      <c r="K28" s="48">
        <v>3</v>
      </c>
      <c r="L28" s="48">
        <v>2</v>
      </c>
      <c r="M28" s="48">
        <v>0</v>
      </c>
      <c r="N28" s="48">
        <v>2</v>
      </c>
      <c r="O28" s="48">
        <v>0</v>
      </c>
      <c r="P28" s="49">
        <v>0</v>
      </c>
      <c r="Q28" s="49">
        <v>0</v>
      </c>
      <c r="R28" s="48">
        <v>1</v>
      </c>
      <c r="S28" s="48">
        <v>0</v>
      </c>
      <c r="T28" s="48">
        <v>3</v>
      </c>
      <c r="U28" s="48">
        <v>2</v>
      </c>
      <c r="V28" s="48">
        <v>2</v>
      </c>
      <c r="W28" s="49">
        <v>0.888889</v>
      </c>
      <c r="X28" s="49">
        <v>0.3333333333333333</v>
      </c>
      <c r="Y28" s="78"/>
      <c r="Z28" s="78"/>
      <c r="AA28" s="78" t="s">
        <v>753</v>
      </c>
      <c r="AB28" s="84" t="s">
        <v>1737</v>
      </c>
      <c r="AC28" s="84" t="s">
        <v>1737</v>
      </c>
      <c r="AD28" s="84"/>
      <c r="AE28" s="84" t="s">
        <v>4129</v>
      </c>
      <c r="AF28" s="84" t="s">
        <v>4168</v>
      </c>
      <c r="AG28" s="116">
        <v>0</v>
      </c>
      <c r="AH28" s="120">
        <v>0</v>
      </c>
      <c r="AI28" s="116">
        <v>1</v>
      </c>
      <c r="AJ28" s="120">
        <v>3.8461538461538463</v>
      </c>
      <c r="AK28" s="116">
        <v>0</v>
      </c>
      <c r="AL28" s="120">
        <v>0</v>
      </c>
      <c r="AM28" s="116">
        <v>25</v>
      </c>
      <c r="AN28" s="120">
        <v>96.15384615384616</v>
      </c>
      <c r="AO28" s="116">
        <v>26</v>
      </c>
    </row>
    <row r="29" spans="1:41" ht="15">
      <c r="A29" s="87" t="s">
        <v>3674</v>
      </c>
      <c r="B29" s="65" t="s">
        <v>3690</v>
      </c>
      <c r="C29" s="65" t="s">
        <v>61</v>
      </c>
      <c r="D29" s="109"/>
      <c r="E29" s="108"/>
      <c r="F29" s="110" t="s">
        <v>5082</v>
      </c>
      <c r="G29" s="111"/>
      <c r="H29" s="111"/>
      <c r="I29" s="112">
        <v>29</v>
      </c>
      <c r="J29" s="113"/>
      <c r="K29" s="48">
        <v>3</v>
      </c>
      <c r="L29" s="48">
        <v>3</v>
      </c>
      <c r="M29" s="48">
        <v>0</v>
      </c>
      <c r="N29" s="48">
        <v>3</v>
      </c>
      <c r="O29" s="48">
        <v>0</v>
      </c>
      <c r="P29" s="49">
        <v>0</v>
      </c>
      <c r="Q29" s="49">
        <v>0</v>
      </c>
      <c r="R29" s="48">
        <v>1</v>
      </c>
      <c r="S29" s="48">
        <v>0</v>
      </c>
      <c r="T29" s="48">
        <v>3</v>
      </c>
      <c r="U29" s="48">
        <v>3</v>
      </c>
      <c r="V29" s="48">
        <v>1</v>
      </c>
      <c r="W29" s="49">
        <v>0.666667</v>
      </c>
      <c r="X29" s="49">
        <v>0.5</v>
      </c>
      <c r="Y29" s="78"/>
      <c r="Z29" s="78"/>
      <c r="AA29" s="78" t="s">
        <v>751</v>
      </c>
      <c r="AB29" s="84" t="s">
        <v>3935</v>
      </c>
      <c r="AC29" s="84" t="s">
        <v>4078</v>
      </c>
      <c r="AD29" s="84" t="s">
        <v>465</v>
      </c>
      <c r="AE29" s="84" t="s">
        <v>4130</v>
      </c>
      <c r="AF29" s="84" t="s">
        <v>4169</v>
      </c>
      <c r="AG29" s="116">
        <v>0</v>
      </c>
      <c r="AH29" s="120">
        <v>0</v>
      </c>
      <c r="AI29" s="116">
        <v>0</v>
      </c>
      <c r="AJ29" s="120">
        <v>0</v>
      </c>
      <c r="AK29" s="116">
        <v>0</v>
      </c>
      <c r="AL29" s="120">
        <v>0</v>
      </c>
      <c r="AM29" s="116">
        <v>20</v>
      </c>
      <c r="AN29" s="120">
        <v>100</v>
      </c>
      <c r="AO29" s="116">
        <v>20</v>
      </c>
    </row>
    <row r="30" spans="1:41" ht="15">
      <c r="A30" s="87" t="s">
        <v>3675</v>
      </c>
      <c r="B30" s="65" t="s">
        <v>3691</v>
      </c>
      <c r="C30" s="65" t="s">
        <v>61</v>
      </c>
      <c r="D30" s="109"/>
      <c r="E30" s="108"/>
      <c r="F30" s="110" t="s">
        <v>5083</v>
      </c>
      <c r="G30" s="111"/>
      <c r="H30" s="111"/>
      <c r="I30" s="112">
        <v>30</v>
      </c>
      <c r="J30" s="113"/>
      <c r="K30" s="48">
        <v>2</v>
      </c>
      <c r="L30" s="48">
        <v>2</v>
      </c>
      <c r="M30" s="48">
        <v>0</v>
      </c>
      <c r="N30" s="48">
        <v>2</v>
      </c>
      <c r="O30" s="48">
        <v>1</v>
      </c>
      <c r="P30" s="49">
        <v>0</v>
      </c>
      <c r="Q30" s="49">
        <v>0</v>
      </c>
      <c r="R30" s="48">
        <v>1</v>
      </c>
      <c r="S30" s="48">
        <v>0</v>
      </c>
      <c r="T30" s="48">
        <v>2</v>
      </c>
      <c r="U30" s="48">
        <v>2</v>
      </c>
      <c r="V30" s="48">
        <v>1</v>
      </c>
      <c r="W30" s="49">
        <v>0.5</v>
      </c>
      <c r="X30" s="49">
        <v>0.5</v>
      </c>
      <c r="Y30" s="78"/>
      <c r="Z30" s="78"/>
      <c r="AA30" s="78" t="s">
        <v>839</v>
      </c>
      <c r="AB30" s="84" t="s">
        <v>3936</v>
      </c>
      <c r="AC30" s="84" t="s">
        <v>4079</v>
      </c>
      <c r="AD30" s="84"/>
      <c r="AE30" s="84" t="s">
        <v>456</v>
      </c>
      <c r="AF30" s="84" t="s">
        <v>4170</v>
      </c>
      <c r="AG30" s="116">
        <v>2</v>
      </c>
      <c r="AH30" s="120">
        <v>3.225806451612903</v>
      </c>
      <c r="AI30" s="116">
        <v>4</v>
      </c>
      <c r="AJ30" s="120">
        <v>6.451612903225806</v>
      </c>
      <c r="AK30" s="116">
        <v>0</v>
      </c>
      <c r="AL30" s="120">
        <v>0</v>
      </c>
      <c r="AM30" s="116">
        <v>56</v>
      </c>
      <c r="AN30" s="120">
        <v>90.3225806451613</v>
      </c>
      <c r="AO30" s="116">
        <v>62</v>
      </c>
    </row>
    <row r="31" spans="1:41" ht="15">
      <c r="A31" s="87" t="s">
        <v>3676</v>
      </c>
      <c r="B31" s="65" t="s">
        <v>3692</v>
      </c>
      <c r="C31" s="65" t="s">
        <v>61</v>
      </c>
      <c r="D31" s="109"/>
      <c r="E31" s="108"/>
      <c r="F31" s="110" t="s">
        <v>5084</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t="s">
        <v>715</v>
      </c>
      <c r="Z31" s="78" t="s">
        <v>743</v>
      </c>
      <c r="AA31" s="78" t="s">
        <v>818</v>
      </c>
      <c r="AB31" s="84" t="s">
        <v>3937</v>
      </c>
      <c r="AC31" s="84" t="s">
        <v>4080</v>
      </c>
      <c r="AD31" s="84"/>
      <c r="AE31" s="84" t="s">
        <v>423</v>
      </c>
      <c r="AF31" s="84" t="s">
        <v>4171</v>
      </c>
      <c r="AG31" s="116">
        <v>0</v>
      </c>
      <c r="AH31" s="120">
        <v>0</v>
      </c>
      <c r="AI31" s="116">
        <v>0</v>
      </c>
      <c r="AJ31" s="120">
        <v>0</v>
      </c>
      <c r="AK31" s="116">
        <v>0</v>
      </c>
      <c r="AL31" s="120">
        <v>0</v>
      </c>
      <c r="AM31" s="116">
        <v>36</v>
      </c>
      <c r="AN31" s="120">
        <v>100</v>
      </c>
      <c r="AO31" s="116">
        <v>36</v>
      </c>
    </row>
    <row r="32" spans="1:41" ht="15">
      <c r="A32" s="87" t="s">
        <v>3677</v>
      </c>
      <c r="B32" s="65" t="s">
        <v>3693</v>
      </c>
      <c r="C32" s="65" t="s">
        <v>61</v>
      </c>
      <c r="D32" s="109"/>
      <c r="E32" s="108"/>
      <c r="F32" s="110" t="s">
        <v>5085</v>
      </c>
      <c r="G32" s="111"/>
      <c r="H32" s="111"/>
      <c r="I32" s="112">
        <v>32</v>
      </c>
      <c r="J32" s="113"/>
      <c r="K32" s="48">
        <v>2</v>
      </c>
      <c r="L32" s="48">
        <v>1</v>
      </c>
      <c r="M32" s="48">
        <v>8</v>
      </c>
      <c r="N32" s="48">
        <v>9</v>
      </c>
      <c r="O32" s="48">
        <v>8</v>
      </c>
      <c r="P32" s="49">
        <v>0</v>
      </c>
      <c r="Q32" s="49">
        <v>0</v>
      </c>
      <c r="R32" s="48">
        <v>1</v>
      </c>
      <c r="S32" s="48">
        <v>0</v>
      </c>
      <c r="T32" s="48">
        <v>2</v>
      </c>
      <c r="U32" s="48">
        <v>9</v>
      </c>
      <c r="V32" s="48">
        <v>1</v>
      </c>
      <c r="W32" s="49">
        <v>0.5</v>
      </c>
      <c r="X32" s="49">
        <v>0.5</v>
      </c>
      <c r="Y32" s="78"/>
      <c r="Z32" s="78"/>
      <c r="AA32" s="78" t="s">
        <v>3808</v>
      </c>
      <c r="AB32" s="84" t="s">
        <v>3938</v>
      </c>
      <c r="AC32" s="84" t="s">
        <v>4081</v>
      </c>
      <c r="AD32" s="84"/>
      <c r="AE32" s="84" t="s">
        <v>496</v>
      </c>
      <c r="AF32" s="84" t="s">
        <v>4172</v>
      </c>
      <c r="AG32" s="116">
        <v>4</v>
      </c>
      <c r="AH32" s="120">
        <v>1.4760147601476015</v>
      </c>
      <c r="AI32" s="116">
        <v>9</v>
      </c>
      <c r="AJ32" s="120">
        <v>3.321033210332103</v>
      </c>
      <c r="AK32" s="116">
        <v>1</v>
      </c>
      <c r="AL32" s="120">
        <v>0.36900369003690037</v>
      </c>
      <c r="AM32" s="116">
        <v>258</v>
      </c>
      <c r="AN32" s="120">
        <v>95.20295202952029</v>
      </c>
      <c r="AO32" s="116">
        <v>271</v>
      </c>
    </row>
    <row r="33" spans="1:41" ht="15">
      <c r="A33" s="87" t="s">
        <v>3678</v>
      </c>
      <c r="B33" s="65" t="s">
        <v>3694</v>
      </c>
      <c r="C33" s="65" t="s">
        <v>61</v>
      </c>
      <c r="D33" s="109"/>
      <c r="E33" s="108"/>
      <c r="F33" s="110" t="s">
        <v>5086</v>
      </c>
      <c r="G33" s="111"/>
      <c r="H33" s="111"/>
      <c r="I33" s="112">
        <v>33</v>
      </c>
      <c r="J33" s="113"/>
      <c r="K33" s="48">
        <v>2</v>
      </c>
      <c r="L33" s="48">
        <v>3</v>
      </c>
      <c r="M33" s="48">
        <v>0</v>
      </c>
      <c r="N33" s="48">
        <v>3</v>
      </c>
      <c r="O33" s="48">
        <v>2</v>
      </c>
      <c r="P33" s="49">
        <v>0</v>
      </c>
      <c r="Q33" s="49">
        <v>0</v>
      </c>
      <c r="R33" s="48">
        <v>1</v>
      </c>
      <c r="S33" s="48">
        <v>0</v>
      </c>
      <c r="T33" s="48">
        <v>2</v>
      </c>
      <c r="U33" s="48">
        <v>3</v>
      </c>
      <c r="V33" s="48">
        <v>1</v>
      </c>
      <c r="W33" s="49">
        <v>0.5</v>
      </c>
      <c r="X33" s="49">
        <v>0.5</v>
      </c>
      <c r="Y33" s="78" t="s">
        <v>3734</v>
      </c>
      <c r="Z33" s="78" t="s">
        <v>722</v>
      </c>
      <c r="AA33" s="78" t="s">
        <v>808</v>
      </c>
      <c r="AB33" s="84" t="s">
        <v>3939</v>
      </c>
      <c r="AC33" s="84" t="s">
        <v>4082</v>
      </c>
      <c r="AD33" s="84"/>
      <c r="AE33" s="84" t="s">
        <v>408</v>
      </c>
      <c r="AF33" s="84" t="s">
        <v>4173</v>
      </c>
      <c r="AG33" s="116">
        <v>0</v>
      </c>
      <c r="AH33" s="120">
        <v>0</v>
      </c>
      <c r="AI33" s="116">
        <v>3</v>
      </c>
      <c r="AJ33" s="120">
        <v>4.6875</v>
      </c>
      <c r="AK33" s="116">
        <v>0</v>
      </c>
      <c r="AL33" s="120">
        <v>0</v>
      </c>
      <c r="AM33" s="116">
        <v>61</v>
      </c>
      <c r="AN33" s="120">
        <v>95.3125</v>
      </c>
      <c r="AO33" s="116">
        <v>64</v>
      </c>
    </row>
    <row r="34" spans="1:41" ht="15">
      <c r="A34" s="87" t="s">
        <v>3679</v>
      </c>
      <c r="B34" s="65" t="s">
        <v>3695</v>
      </c>
      <c r="C34" s="65" t="s">
        <v>61</v>
      </c>
      <c r="D34" s="109"/>
      <c r="E34" s="108"/>
      <c r="F34" s="110" t="s">
        <v>5087</v>
      </c>
      <c r="G34" s="111"/>
      <c r="H34" s="111"/>
      <c r="I34" s="112">
        <v>34</v>
      </c>
      <c r="J34" s="113"/>
      <c r="K34" s="48">
        <v>2</v>
      </c>
      <c r="L34" s="48">
        <v>1</v>
      </c>
      <c r="M34" s="48">
        <v>2</v>
      </c>
      <c r="N34" s="48">
        <v>3</v>
      </c>
      <c r="O34" s="48">
        <v>2</v>
      </c>
      <c r="P34" s="49">
        <v>0</v>
      </c>
      <c r="Q34" s="49">
        <v>0</v>
      </c>
      <c r="R34" s="48">
        <v>1</v>
      </c>
      <c r="S34" s="48">
        <v>0</v>
      </c>
      <c r="T34" s="48">
        <v>2</v>
      </c>
      <c r="U34" s="48">
        <v>3</v>
      </c>
      <c r="V34" s="48">
        <v>1</v>
      </c>
      <c r="W34" s="49">
        <v>0.5</v>
      </c>
      <c r="X34" s="49">
        <v>0.5</v>
      </c>
      <c r="Y34" s="78" t="s">
        <v>3735</v>
      </c>
      <c r="Z34" s="78" t="s">
        <v>741</v>
      </c>
      <c r="AA34" s="78" t="s">
        <v>3809</v>
      </c>
      <c r="AB34" s="84" t="s">
        <v>3940</v>
      </c>
      <c r="AC34" s="84" t="s">
        <v>4083</v>
      </c>
      <c r="AD34" s="84"/>
      <c r="AE34" s="84" t="s">
        <v>360</v>
      </c>
      <c r="AF34" s="84" t="s">
        <v>4174</v>
      </c>
      <c r="AG34" s="116">
        <v>0</v>
      </c>
      <c r="AH34" s="120">
        <v>0</v>
      </c>
      <c r="AI34" s="116">
        <v>0</v>
      </c>
      <c r="AJ34" s="120">
        <v>0</v>
      </c>
      <c r="AK34" s="116">
        <v>0</v>
      </c>
      <c r="AL34" s="120">
        <v>0</v>
      </c>
      <c r="AM34" s="116">
        <v>52</v>
      </c>
      <c r="AN34" s="120">
        <v>100</v>
      </c>
      <c r="AO34" s="116">
        <v>52</v>
      </c>
    </row>
    <row r="35" spans="1:41" ht="15">
      <c r="A35" s="87" t="s">
        <v>3680</v>
      </c>
      <c r="B35" s="65" t="s">
        <v>3696</v>
      </c>
      <c r="C35" s="65" t="s">
        <v>61</v>
      </c>
      <c r="D35" s="109"/>
      <c r="E35" s="108"/>
      <c r="F35" s="110" t="s">
        <v>5088</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c r="Z35" s="78"/>
      <c r="AA35" s="78" t="s">
        <v>776</v>
      </c>
      <c r="AB35" s="84" t="s">
        <v>3941</v>
      </c>
      <c r="AC35" s="84" t="s">
        <v>1737</v>
      </c>
      <c r="AD35" s="84"/>
      <c r="AE35" s="84" t="s">
        <v>483</v>
      </c>
      <c r="AF35" s="84" t="s">
        <v>4175</v>
      </c>
      <c r="AG35" s="116">
        <v>0</v>
      </c>
      <c r="AH35" s="120">
        <v>0</v>
      </c>
      <c r="AI35" s="116">
        <v>0</v>
      </c>
      <c r="AJ35" s="120">
        <v>0</v>
      </c>
      <c r="AK35" s="116">
        <v>0</v>
      </c>
      <c r="AL35" s="120">
        <v>0</v>
      </c>
      <c r="AM35" s="116">
        <v>16</v>
      </c>
      <c r="AN35" s="120">
        <v>100</v>
      </c>
      <c r="AO35" s="116">
        <v>16</v>
      </c>
    </row>
    <row r="36" spans="1:41" ht="15">
      <c r="A36" s="87" t="s">
        <v>3681</v>
      </c>
      <c r="B36" s="65" t="s">
        <v>3697</v>
      </c>
      <c r="C36" s="65" t="s">
        <v>61</v>
      </c>
      <c r="D36" s="109"/>
      <c r="E36" s="108"/>
      <c r="F36" s="110" t="s">
        <v>5089</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684</v>
      </c>
      <c r="Z36" s="78" t="s">
        <v>727</v>
      </c>
      <c r="AA36" s="78" t="s">
        <v>3810</v>
      </c>
      <c r="AB36" s="84" t="s">
        <v>3942</v>
      </c>
      <c r="AC36" s="84" t="s">
        <v>1737</v>
      </c>
      <c r="AD36" s="84"/>
      <c r="AE36" s="84" t="s">
        <v>482</v>
      </c>
      <c r="AF36" s="84" t="s">
        <v>4176</v>
      </c>
      <c r="AG36" s="116">
        <v>0</v>
      </c>
      <c r="AH36" s="120">
        <v>0</v>
      </c>
      <c r="AI36" s="116">
        <v>0</v>
      </c>
      <c r="AJ36" s="120">
        <v>0</v>
      </c>
      <c r="AK36" s="116">
        <v>0</v>
      </c>
      <c r="AL36" s="120">
        <v>0</v>
      </c>
      <c r="AM36" s="116">
        <v>24</v>
      </c>
      <c r="AN36" s="120">
        <v>100</v>
      </c>
      <c r="AO36" s="116">
        <v>24</v>
      </c>
    </row>
    <row r="37" spans="1:41" ht="15">
      <c r="A37" s="87" t="s">
        <v>3682</v>
      </c>
      <c r="B37" s="65" t="s">
        <v>3698</v>
      </c>
      <c r="C37" s="65" t="s">
        <v>61</v>
      </c>
      <c r="D37" s="109"/>
      <c r="E37" s="108"/>
      <c r="F37" s="110" t="s">
        <v>3682</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c r="Z37" s="78"/>
      <c r="AA37" s="78" t="s">
        <v>769</v>
      </c>
      <c r="AB37" s="84" t="s">
        <v>1737</v>
      </c>
      <c r="AC37" s="84" t="s">
        <v>1737</v>
      </c>
      <c r="AD37" s="84"/>
      <c r="AE37" s="84" t="s">
        <v>477</v>
      </c>
      <c r="AF37" s="84" t="s">
        <v>4177</v>
      </c>
      <c r="AG37" s="116">
        <v>0</v>
      </c>
      <c r="AH37" s="120">
        <v>0</v>
      </c>
      <c r="AI37" s="116">
        <v>0</v>
      </c>
      <c r="AJ37" s="120">
        <v>0</v>
      </c>
      <c r="AK37" s="116">
        <v>0</v>
      </c>
      <c r="AL37" s="120">
        <v>0</v>
      </c>
      <c r="AM37" s="116">
        <v>11</v>
      </c>
      <c r="AN37" s="120">
        <v>100</v>
      </c>
      <c r="AO37" s="116">
        <v>11</v>
      </c>
    </row>
    <row r="38" spans="1:41" ht="15">
      <c r="A38" s="87" t="s">
        <v>3683</v>
      </c>
      <c r="B38" s="65" t="s">
        <v>3699</v>
      </c>
      <c r="C38" s="65" t="s">
        <v>61</v>
      </c>
      <c r="D38" s="109"/>
      <c r="E38" s="108"/>
      <c r="F38" s="110" t="s">
        <v>5090</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c r="Z38" s="78"/>
      <c r="AA38" s="78" t="s">
        <v>746</v>
      </c>
      <c r="AB38" s="84" t="s">
        <v>3943</v>
      </c>
      <c r="AC38" s="84" t="s">
        <v>1737</v>
      </c>
      <c r="AD38" s="84" t="s">
        <v>473</v>
      </c>
      <c r="AE38" s="84"/>
      <c r="AF38" s="84" t="s">
        <v>4178</v>
      </c>
      <c r="AG38" s="116">
        <v>1</v>
      </c>
      <c r="AH38" s="120">
        <v>2.7027027027027026</v>
      </c>
      <c r="AI38" s="116">
        <v>1</v>
      </c>
      <c r="AJ38" s="120">
        <v>2.7027027027027026</v>
      </c>
      <c r="AK38" s="116">
        <v>0</v>
      </c>
      <c r="AL38" s="120">
        <v>0</v>
      </c>
      <c r="AM38" s="116">
        <v>35</v>
      </c>
      <c r="AN38" s="120">
        <v>94.5945945945946</v>
      </c>
      <c r="AO38" s="116">
        <v>37</v>
      </c>
    </row>
    <row r="39" spans="1:41" ht="15">
      <c r="A39" s="87" t="s">
        <v>3684</v>
      </c>
      <c r="B39" s="65" t="s">
        <v>3688</v>
      </c>
      <c r="C39" s="65" t="s">
        <v>63</v>
      </c>
      <c r="D39" s="109"/>
      <c r="E39" s="108"/>
      <c r="F39" s="110" t="s">
        <v>5091</v>
      </c>
      <c r="G39" s="111"/>
      <c r="H39" s="111"/>
      <c r="I39" s="112">
        <v>39</v>
      </c>
      <c r="J39" s="113"/>
      <c r="K39" s="48">
        <v>2</v>
      </c>
      <c r="L39" s="48">
        <v>0</v>
      </c>
      <c r="M39" s="48">
        <v>4</v>
      </c>
      <c r="N39" s="48">
        <v>4</v>
      </c>
      <c r="O39" s="48">
        <v>2</v>
      </c>
      <c r="P39" s="49">
        <v>0</v>
      </c>
      <c r="Q39" s="49">
        <v>0</v>
      </c>
      <c r="R39" s="48">
        <v>1</v>
      </c>
      <c r="S39" s="48">
        <v>0</v>
      </c>
      <c r="T39" s="48">
        <v>2</v>
      </c>
      <c r="U39" s="48">
        <v>4</v>
      </c>
      <c r="V39" s="48">
        <v>1</v>
      </c>
      <c r="W39" s="49">
        <v>0.5</v>
      </c>
      <c r="X39" s="49">
        <v>0.5</v>
      </c>
      <c r="Y39" s="78" t="s">
        <v>3736</v>
      </c>
      <c r="Z39" s="78" t="s">
        <v>724</v>
      </c>
      <c r="AA39" s="78" t="s">
        <v>767</v>
      </c>
      <c r="AB39" s="84" t="s">
        <v>3944</v>
      </c>
      <c r="AC39" s="84" t="s">
        <v>4084</v>
      </c>
      <c r="AD39" s="84"/>
      <c r="AE39" s="84" t="s">
        <v>264</v>
      </c>
      <c r="AF39" s="84" t="s">
        <v>4179</v>
      </c>
      <c r="AG39" s="116">
        <v>2</v>
      </c>
      <c r="AH39" s="120">
        <v>4.166666666666667</v>
      </c>
      <c r="AI39" s="116">
        <v>0</v>
      </c>
      <c r="AJ39" s="120">
        <v>0</v>
      </c>
      <c r="AK39" s="116">
        <v>0</v>
      </c>
      <c r="AL39" s="120">
        <v>0</v>
      </c>
      <c r="AM39" s="116">
        <v>46</v>
      </c>
      <c r="AN39" s="120">
        <v>95.83333333333333</v>
      </c>
      <c r="AO39" s="116">
        <v>48</v>
      </c>
    </row>
    <row r="40" spans="1:41" ht="15">
      <c r="A40" s="87" t="s">
        <v>3685</v>
      </c>
      <c r="B40" s="65" t="s">
        <v>3689</v>
      </c>
      <c r="C40" s="65" t="s">
        <v>63</v>
      </c>
      <c r="D40" s="109"/>
      <c r="E40" s="108"/>
      <c r="F40" s="110" t="s">
        <v>3685</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762</v>
      </c>
      <c r="AB40" s="84" t="s">
        <v>1737</v>
      </c>
      <c r="AC40" s="84" t="s">
        <v>1737</v>
      </c>
      <c r="AD40" s="84" t="s">
        <v>468</v>
      </c>
      <c r="AE40" s="84"/>
      <c r="AF40" s="84" t="s">
        <v>4180</v>
      </c>
      <c r="AG40" s="116">
        <v>0</v>
      </c>
      <c r="AH40" s="120">
        <v>0</v>
      </c>
      <c r="AI40" s="116">
        <v>0</v>
      </c>
      <c r="AJ40" s="120">
        <v>0</v>
      </c>
      <c r="AK40" s="116">
        <v>0</v>
      </c>
      <c r="AL40" s="120">
        <v>0</v>
      </c>
      <c r="AM40" s="116">
        <v>4</v>
      </c>
      <c r="AN40" s="120">
        <v>100</v>
      </c>
      <c r="AO40" s="116">
        <v>4</v>
      </c>
    </row>
    <row r="41" spans="1:41" ht="15">
      <c r="A41" s="87" t="s">
        <v>3686</v>
      </c>
      <c r="B41" s="65" t="s">
        <v>3690</v>
      </c>
      <c r="C41" s="65" t="s">
        <v>63</v>
      </c>
      <c r="D41" s="109"/>
      <c r="E41" s="108"/>
      <c r="F41" s="110" t="s">
        <v>3686</v>
      </c>
      <c r="G41" s="111"/>
      <c r="H41" s="111"/>
      <c r="I41" s="112">
        <v>41</v>
      </c>
      <c r="J41" s="113"/>
      <c r="K41" s="48">
        <v>2</v>
      </c>
      <c r="L41" s="48">
        <v>1</v>
      </c>
      <c r="M41" s="48">
        <v>0</v>
      </c>
      <c r="N41" s="48">
        <v>1</v>
      </c>
      <c r="O41" s="48">
        <v>0</v>
      </c>
      <c r="P41" s="49">
        <v>0</v>
      </c>
      <c r="Q41" s="49">
        <v>0</v>
      </c>
      <c r="R41" s="48">
        <v>1</v>
      </c>
      <c r="S41" s="48">
        <v>0</v>
      </c>
      <c r="T41" s="48">
        <v>2</v>
      </c>
      <c r="U41" s="48">
        <v>1</v>
      </c>
      <c r="V41" s="48">
        <v>1</v>
      </c>
      <c r="W41" s="49">
        <v>0.5</v>
      </c>
      <c r="X41" s="49">
        <v>0.5</v>
      </c>
      <c r="Y41" s="78" t="s">
        <v>671</v>
      </c>
      <c r="Z41" s="78" t="s">
        <v>719</v>
      </c>
      <c r="AA41" s="78" t="s">
        <v>750</v>
      </c>
      <c r="AB41" s="84" t="s">
        <v>1737</v>
      </c>
      <c r="AC41" s="84" t="s">
        <v>1737</v>
      </c>
      <c r="AD41" s="84"/>
      <c r="AE41" s="84" t="s">
        <v>464</v>
      </c>
      <c r="AF41" s="84" t="s">
        <v>4181</v>
      </c>
      <c r="AG41" s="116">
        <v>6</v>
      </c>
      <c r="AH41" s="120">
        <v>20.689655172413794</v>
      </c>
      <c r="AI41" s="116">
        <v>0</v>
      </c>
      <c r="AJ41" s="120">
        <v>0</v>
      </c>
      <c r="AK41" s="116">
        <v>0</v>
      </c>
      <c r="AL41" s="120">
        <v>0</v>
      </c>
      <c r="AM41" s="116">
        <v>23</v>
      </c>
      <c r="AN41" s="120">
        <v>79.3103448275862</v>
      </c>
      <c r="AO41" s="116">
        <v>29</v>
      </c>
    </row>
    <row r="42" spans="1:41" ht="15">
      <c r="A42" s="87" t="s">
        <v>3687</v>
      </c>
      <c r="B42" s="65" t="s">
        <v>3691</v>
      </c>
      <c r="C42" s="65" t="s">
        <v>63</v>
      </c>
      <c r="D42" s="109"/>
      <c r="E42" s="108"/>
      <c r="F42" s="110" t="s">
        <v>5092</v>
      </c>
      <c r="G42" s="111"/>
      <c r="H42" s="111"/>
      <c r="I42" s="112">
        <v>42</v>
      </c>
      <c r="J42" s="113"/>
      <c r="K42" s="48">
        <v>2</v>
      </c>
      <c r="L42" s="48">
        <v>1</v>
      </c>
      <c r="M42" s="48">
        <v>2</v>
      </c>
      <c r="N42" s="48">
        <v>3</v>
      </c>
      <c r="O42" s="48">
        <v>2</v>
      </c>
      <c r="P42" s="49">
        <v>0</v>
      </c>
      <c r="Q42" s="49">
        <v>0</v>
      </c>
      <c r="R42" s="48">
        <v>1</v>
      </c>
      <c r="S42" s="48">
        <v>0</v>
      </c>
      <c r="T42" s="48">
        <v>2</v>
      </c>
      <c r="U42" s="48">
        <v>3</v>
      </c>
      <c r="V42" s="48">
        <v>1</v>
      </c>
      <c r="W42" s="49">
        <v>0.5</v>
      </c>
      <c r="X42" s="49">
        <v>0.5</v>
      </c>
      <c r="Y42" s="78"/>
      <c r="Z42" s="78"/>
      <c r="AA42" s="78" t="s">
        <v>3811</v>
      </c>
      <c r="AB42" s="84" t="s">
        <v>3945</v>
      </c>
      <c r="AC42" s="84" t="s">
        <v>4085</v>
      </c>
      <c r="AD42" s="84"/>
      <c r="AE42" s="84" t="s">
        <v>231</v>
      </c>
      <c r="AF42" s="84" t="s">
        <v>4182</v>
      </c>
      <c r="AG42" s="116">
        <v>0</v>
      </c>
      <c r="AH42" s="120">
        <v>0</v>
      </c>
      <c r="AI42" s="116">
        <v>0</v>
      </c>
      <c r="AJ42" s="120">
        <v>0</v>
      </c>
      <c r="AK42" s="116">
        <v>0</v>
      </c>
      <c r="AL42" s="120">
        <v>0</v>
      </c>
      <c r="AM42" s="116">
        <v>79</v>
      </c>
      <c r="AN42" s="120">
        <v>100</v>
      </c>
      <c r="AO42" s="116">
        <v>79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3648</v>
      </c>
      <c r="B2" s="84" t="s">
        <v>435</v>
      </c>
      <c r="C2" s="78">
        <f>VLOOKUP(GroupVertices[[#This Row],[Vertex]],Vertices[],MATCH("ID",Vertices[[#Headers],[Vertex]:[Vertex Content Word Count]],0),FALSE)</f>
        <v>268</v>
      </c>
    </row>
    <row r="3" spans="1:3" ht="15">
      <c r="A3" s="78" t="s">
        <v>3648</v>
      </c>
      <c r="B3" s="84" t="s">
        <v>434</v>
      </c>
      <c r="C3" s="78">
        <f>VLOOKUP(GroupVertices[[#This Row],[Vertex]],Vertices[],MATCH("ID",Vertices[[#Headers],[Vertex]:[Vertex Content Word Count]],0),FALSE)</f>
        <v>199</v>
      </c>
    </row>
    <row r="4" spans="1:3" ht="15">
      <c r="A4" s="78" t="s">
        <v>3648</v>
      </c>
      <c r="B4" s="84" t="s">
        <v>494</v>
      </c>
      <c r="C4" s="78">
        <f>VLOOKUP(GroupVertices[[#This Row],[Vertex]],Vertices[],MATCH("ID",Vertices[[#Headers],[Vertex]:[Vertex Content Word Count]],0),FALSE)</f>
        <v>198</v>
      </c>
    </row>
    <row r="5" spans="1:3" ht="15">
      <c r="A5" s="78" t="s">
        <v>3648</v>
      </c>
      <c r="B5" s="84" t="s">
        <v>493</v>
      </c>
      <c r="C5" s="78">
        <f>VLOOKUP(GroupVertices[[#This Row],[Vertex]],Vertices[],MATCH("ID",Vertices[[#Headers],[Vertex]:[Vertex Content Word Count]],0),FALSE)</f>
        <v>197</v>
      </c>
    </row>
    <row r="6" spans="1:3" ht="15">
      <c r="A6" s="78" t="s">
        <v>3648</v>
      </c>
      <c r="B6" s="84" t="s">
        <v>433</v>
      </c>
      <c r="C6" s="78">
        <f>VLOOKUP(GroupVertices[[#This Row],[Vertex]],Vertices[],MATCH("ID",Vertices[[#Headers],[Vertex]:[Vertex Content Word Count]],0),FALSE)</f>
        <v>267</v>
      </c>
    </row>
    <row r="7" spans="1:3" ht="15">
      <c r="A7" s="78" t="s">
        <v>3648</v>
      </c>
      <c r="B7" s="84" t="s">
        <v>432</v>
      </c>
      <c r="C7" s="78">
        <f>VLOOKUP(GroupVertices[[#This Row],[Vertex]],Vertices[],MATCH("ID",Vertices[[#Headers],[Vertex]:[Vertex Content Word Count]],0),FALSE)</f>
        <v>266</v>
      </c>
    </row>
    <row r="8" spans="1:3" ht="15">
      <c r="A8" s="78" t="s">
        <v>3648</v>
      </c>
      <c r="B8" s="84" t="s">
        <v>431</v>
      </c>
      <c r="C8" s="78">
        <f>VLOOKUP(GroupVertices[[#This Row],[Vertex]],Vertices[],MATCH("ID",Vertices[[#Headers],[Vertex]:[Vertex Content Word Count]],0),FALSE)</f>
        <v>265</v>
      </c>
    </row>
    <row r="9" spans="1:3" ht="15">
      <c r="A9" s="78" t="s">
        <v>3648</v>
      </c>
      <c r="B9" s="84" t="s">
        <v>430</v>
      </c>
      <c r="C9" s="78">
        <f>VLOOKUP(GroupVertices[[#This Row],[Vertex]],Vertices[],MATCH("ID",Vertices[[#Headers],[Vertex]:[Vertex Content Word Count]],0),FALSE)</f>
        <v>264</v>
      </c>
    </row>
    <row r="10" spans="1:3" ht="15">
      <c r="A10" s="78" t="s">
        <v>3648</v>
      </c>
      <c r="B10" s="84" t="s">
        <v>429</v>
      </c>
      <c r="C10" s="78">
        <f>VLOOKUP(GroupVertices[[#This Row],[Vertex]],Vertices[],MATCH("ID",Vertices[[#Headers],[Vertex]:[Vertex Content Word Count]],0),FALSE)</f>
        <v>263</v>
      </c>
    </row>
    <row r="11" spans="1:3" ht="15">
      <c r="A11" s="78" t="s">
        <v>3648</v>
      </c>
      <c r="B11" s="84" t="s">
        <v>428</v>
      </c>
      <c r="C11" s="78">
        <f>VLOOKUP(GroupVertices[[#This Row],[Vertex]],Vertices[],MATCH("ID",Vertices[[#Headers],[Vertex]:[Vertex Content Word Count]],0),FALSE)</f>
        <v>262</v>
      </c>
    </row>
    <row r="12" spans="1:3" ht="15">
      <c r="A12" s="78" t="s">
        <v>3648</v>
      </c>
      <c r="B12" s="84" t="s">
        <v>415</v>
      </c>
      <c r="C12" s="78">
        <f>VLOOKUP(GroupVertices[[#This Row],[Vertex]],Vertices[],MATCH("ID",Vertices[[#Headers],[Vertex]:[Vertex Content Word Count]],0),FALSE)</f>
        <v>248</v>
      </c>
    </row>
    <row r="13" spans="1:3" ht="15">
      <c r="A13" s="78" t="s">
        <v>3648</v>
      </c>
      <c r="B13" s="84" t="s">
        <v>412</v>
      </c>
      <c r="C13" s="78">
        <f>VLOOKUP(GroupVertices[[#This Row],[Vertex]],Vertices[],MATCH("ID",Vertices[[#Headers],[Vertex]:[Vertex Content Word Count]],0),FALSE)</f>
        <v>245</v>
      </c>
    </row>
    <row r="14" spans="1:3" ht="15">
      <c r="A14" s="78" t="s">
        <v>3648</v>
      </c>
      <c r="B14" s="84" t="s">
        <v>407</v>
      </c>
      <c r="C14" s="78">
        <f>VLOOKUP(GroupVertices[[#This Row],[Vertex]],Vertices[],MATCH("ID",Vertices[[#Headers],[Vertex]:[Vertex Content Word Count]],0),FALSE)</f>
        <v>240</v>
      </c>
    </row>
    <row r="15" spans="1:3" ht="15">
      <c r="A15" s="78" t="s">
        <v>3648</v>
      </c>
      <c r="B15" s="84" t="s">
        <v>406</v>
      </c>
      <c r="C15" s="78">
        <f>VLOOKUP(GroupVertices[[#This Row],[Vertex]],Vertices[],MATCH("ID",Vertices[[#Headers],[Vertex]:[Vertex Content Word Count]],0),FALSE)</f>
        <v>239</v>
      </c>
    </row>
    <row r="16" spans="1:3" ht="15">
      <c r="A16" s="78" t="s">
        <v>3648</v>
      </c>
      <c r="B16" s="84" t="s">
        <v>405</v>
      </c>
      <c r="C16" s="78">
        <f>VLOOKUP(GroupVertices[[#This Row],[Vertex]],Vertices[],MATCH("ID",Vertices[[#Headers],[Vertex]:[Vertex Content Word Count]],0),FALSE)</f>
        <v>238</v>
      </c>
    </row>
    <row r="17" spans="1:3" ht="15">
      <c r="A17" s="78" t="s">
        <v>3648</v>
      </c>
      <c r="B17" s="84" t="s">
        <v>388</v>
      </c>
      <c r="C17" s="78">
        <f>VLOOKUP(GroupVertices[[#This Row],[Vertex]],Vertices[],MATCH("ID",Vertices[[#Headers],[Vertex]:[Vertex Content Word Count]],0),FALSE)</f>
        <v>222</v>
      </c>
    </row>
    <row r="18" spans="1:3" ht="15">
      <c r="A18" s="78" t="s">
        <v>3648</v>
      </c>
      <c r="B18" s="84" t="s">
        <v>387</v>
      </c>
      <c r="C18" s="78">
        <f>VLOOKUP(GroupVertices[[#This Row],[Vertex]],Vertices[],MATCH("ID",Vertices[[#Headers],[Vertex]:[Vertex Content Word Count]],0),FALSE)</f>
        <v>221</v>
      </c>
    </row>
    <row r="19" spans="1:3" ht="15">
      <c r="A19" s="78" t="s">
        <v>3648</v>
      </c>
      <c r="B19" s="84" t="s">
        <v>385</v>
      </c>
      <c r="C19" s="78">
        <f>VLOOKUP(GroupVertices[[#This Row],[Vertex]],Vertices[],MATCH("ID",Vertices[[#Headers],[Vertex]:[Vertex Content Word Count]],0),FALSE)</f>
        <v>218</v>
      </c>
    </row>
    <row r="20" spans="1:3" ht="15">
      <c r="A20" s="78" t="s">
        <v>3648</v>
      </c>
      <c r="B20" s="84" t="s">
        <v>384</v>
      </c>
      <c r="C20" s="78">
        <f>VLOOKUP(GroupVertices[[#This Row],[Vertex]],Vertices[],MATCH("ID",Vertices[[#Headers],[Vertex]:[Vertex Content Word Count]],0),FALSE)</f>
        <v>217</v>
      </c>
    </row>
    <row r="21" spans="1:3" ht="15">
      <c r="A21" s="78" t="s">
        <v>3648</v>
      </c>
      <c r="B21" s="84" t="s">
        <v>383</v>
      </c>
      <c r="C21" s="78">
        <f>VLOOKUP(GroupVertices[[#This Row],[Vertex]],Vertices[],MATCH("ID",Vertices[[#Headers],[Vertex]:[Vertex Content Word Count]],0),FALSE)</f>
        <v>216</v>
      </c>
    </row>
    <row r="22" spans="1:3" ht="15">
      <c r="A22" s="78" t="s">
        <v>3648</v>
      </c>
      <c r="B22" s="84" t="s">
        <v>382</v>
      </c>
      <c r="C22" s="78">
        <f>VLOOKUP(GroupVertices[[#This Row],[Vertex]],Vertices[],MATCH("ID",Vertices[[#Headers],[Vertex]:[Vertex Content Word Count]],0),FALSE)</f>
        <v>215</v>
      </c>
    </row>
    <row r="23" spans="1:3" ht="15">
      <c r="A23" s="78" t="s">
        <v>3648</v>
      </c>
      <c r="B23" s="84" t="s">
        <v>381</v>
      </c>
      <c r="C23" s="78">
        <f>VLOOKUP(GroupVertices[[#This Row],[Vertex]],Vertices[],MATCH("ID",Vertices[[#Headers],[Vertex]:[Vertex Content Word Count]],0),FALSE)</f>
        <v>214</v>
      </c>
    </row>
    <row r="24" spans="1:3" ht="15">
      <c r="A24" s="78" t="s">
        <v>3648</v>
      </c>
      <c r="B24" s="84" t="s">
        <v>380</v>
      </c>
      <c r="C24" s="78">
        <f>VLOOKUP(GroupVertices[[#This Row],[Vertex]],Vertices[],MATCH("ID",Vertices[[#Headers],[Vertex]:[Vertex Content Word Count]],0),FALSE)</f>
        <v>213</v>
      </c>
    </row>
    <row r="25" spans="1:3" ht="15">
      <c r="A25" s="78" t="s">
        <v>3648</v>
      </c>
      <c r="B25" s="84" t="s">
        <v>379</v>
      </c>
      <c r="C25" s="78">
        <f>VLOOKUP(GroupVertices[[#This Row],[Vertex]],Vertices[],MATCH("ID",Vertices[[#Headers],[Vertex]:[Vertex Content Word Count]],0),FALSE)</f>
        <v>212</v>
      </c>
    </row>
    <row r="26" spans="1:3" ht="15">
      <c r="A26" s="78" t="s">
        <v>3648</v>
      </c>
      <c r="B26" s="84" t="s">
        <v>378</v>
      </c>
      <c r="C26" s="78">
        <f>VLOOKUP(GroupVertices[[#This Row],[Vertex]],Vertices[],MATCH("ID",Vertices[[#Headers],[Vertex]:[Vertex Content Word Count]],0),FALSE)</f>
        <v>211</v>
      </c>
    </row>
    <row r="27" spans="1:3" ht="15">
      <c r="A27" s="78" t="s">
        <v>3648</v>
      </c>
      <c r="B27" s="84" t="s">
        <v>377</v>
      </c>
      <c r="C27" s="78">
        <f>VLOOKUP(GroupVertices[[#This Row],[Vertex]],Vertices[],MATCH("ID",Vertices[[#Headers],[Vertex]:[Vertex Content Word Count]],0),FALSE)</f>
        <v>210</v>
      </c>
    </row>
    <row r="28" spans="1:3" ht="15">
      <c r="A28" s="78" t="s">
        <v>3648</v>
      </c>
      <c r="B28" s="84" t="s">
        <v>376</v>
      </c>
      <c r="C28" s="78">
        <f>VLOOKUP(GroupVertices[[#This Row],[Vertex]],Vertices[],MATCH("ID",Vertices[[#Headers],[Vertex]:[Vertex Content Word Count]],0),FALSE)</f>
        <v>209</v>
      </c>
    </row>
    <row r="29" spans="1:3" ht="15">
      <c r="A29" s="78" t="s">
        <v>3648</v>
      </c>
      <c r="B29" s="84" t="s">
        <v>375</v>
      </c>
      <c r="C29" s="78">
        <f>VLOOKUP(GroupVertices[[#This Row],[Vertex]],Vertices[],MATCH("ID",Vertices[[#Headers],[Vertex]:[Vertex Content Word Count]],0),FALSE)</f>
        <v>208</v>
      </c>
    </row>
    <row r="30" spans="1:3" ht="15">
      <c r="A30" s="78" t="s">
        <v>3648</v>
      </c>
      <c r="B30" s="84" t="s">
        <v>374</v>
      </c>
      <c r="C30" s="78">
        <f>VLOOKUP(GroupVertices[[#This Row],[Vertex]],Vertices[],MATCH("ID",Vertices[[#Headers],[Vertex]:[Vertex Content Word Count]],0),FALSE)</f>
        <v>207</v>
      </c>
    </row>
    <row r="31" spans="1:3" ht="15">
      <c r="A31" s="78" t="s">
        <v>3648</v>
      </c>
      <c r="B31" s="84" t="s">
        <v>373</v>
      </c>
      <c r="C31" s="78">
        <f>VLOOKUP(GroupVertices[[#This Row],[Vertex]],Vertices[],MATCH("ID",Vertices[[#Headers],[Vertex]:[Vertex Content Word Count]],0),FALSE)</f>
        <v>206</v>
      </c>
    </row>
    <row r="32" spans="1:3" ht="15">
      <c r="A32" s="78" t="s">
        <v>3648</v>
      </c>
      <c r="B32" s="84" t="s">
        <v>372</v>
      </c>
      <c r="C32" s="78">
        <f>VLOOKUP(GroupVertices[[#This Row],[Vertex]],Vertices[],MATCH("ID",Vertices[[#Headers],[Vertex]:[Vertex Content Word Count]],0),FALSE)</f>
        <v>205</v>
      </c>
    </row>
    <row r="33" spans="1:3" ht="15">
      <c r="A33" s="78" t="s">
        <v>3648</v>
      </c>
      <c r="B33" s="84" t="s">
        <v>371</v>
      </c>
      <c r="C33" s="78">
        <f>VLOOKUP(GroupVertices[[#This Row],[Vertex]],Vertices[],MATCH("ID",Vertices[[#Headers],[Vertex]:[Vertex Content Word Count]],0),FALSE)</f>
        <v>204</v>
      </c>
    </row>
    <row r="34" spans="1:3" ht="15">
      <c r="A34" s="78" t="s">
        <v>3648</v>
      </c>
      <c r="B34" s="84" t="s">
        <v>370</v>
      </c>
      <c r="C34" s="78">
        <f>VLOOKUP(GroupVertices[[#This Row],[Vertex]],Vertices[],MATCH("ID",Vertices[[#Headers],[Vertex]:[Vertex Content Word Count]],0),FALSE)</f>
        <v>203</v>
      </c>
    </row>
    <row r="35" spans="1:3" ht="15">
      <c r="A35" s="78" t="s">
        <v>3648</v>
      </c>
      <c r="B35" s="84" t="s">
        <v>369</v>
      </c>
      <c r="C35" s="78">
        <f>VLOOKUP(GroupVertices[[#This Row],[Vertex]],Vertices[],MATCH("ID",Vertices[[#Headers],[Vertex]:[Vertex Content Word Count]],0),FALSE)</f>
        <v>202</v>
      </c>
    </row>
    <row r="36" spans="1:3" ht="15">
      <c r="A36" s="78" t="s">
        <v>3648</v>
      </c>
      <c r="B36" s="84" t="s">
        <v>368</v>
      </c>
      <c r="C36" s="78">
        <f>VLOOKUP(GroupVertices[[#This Row],[Vertex]],Vertices[],MATCH("ID",Vertices[[#Headers],[Vertex]:[Vertex Content Word Count]],0),FALSE)</f>
        <v>201</v>
      </c>
    </row>
    <row r="37" spans="1:3" ht="15">
      <c r="A37" s="78" t="s">
        <v>3648</v>
      </c>
      <c r="B37" s="84" t="s">
        <v>367</v>
      </c>
      <c r="C37" s="78">
        <f>VLOOKUP(GroupVertices[[#This Row],[Vertex]],Vertices[],MATCH("ID",Vertices[[#Headers],[Vertex]:[Vertex Content Word Count]],0),FALSE)</f>
        <v>200</v>
      </c>
    </row>
    <row r="38" spans="1:3" ht="15">
      <c r="A38" s="78" t="s">
        <v>3648</v>
      </c>
      <c r="B38" s="84" t="s">
        <v>366</v>
      </c>
      <c r="C38" s="78">
        <f>VLOOKUP(GroupVertices[[#This Row],[Vertex]],Vertices[],MATCH("ID",Vertices[[#Headers],[Vertex]:[Vertex Content Word Count]],0),FALSE)</f>
        <v>196</v>
      </c>
    </row>
    <row r="39" spans="1:3" ht="15">
      <c r="A39" s="78" t="s">
        <v>3649</v>
      </c>
      <c r="B39" s="84" t="s">
        <v>442</v>
      </c>
      <c r="C39" s="78">
        <f>VLOOKUP(GroupVertices[[#This Row],[Vertex]],Vertices[],MATCH("ID",Vertices[[#Headers],[Vertex]:[Vertex Content Word Count]],0),FALSE)</f>
        <v>275</v>
      </c>
    </row>
    <row r="40" spans="1:3" ht="15">
      <c r="A40" s="78" t="s">
        <v>3649</v>
      </c>
      <c r="B40" s="84" t="s">
        <v>359</v>
      </c>
      <c r="C40" s="78">
        <f>VLOOKUP(GroupVertices[[#This Row],[Vertex]],Vertices[],MATCH("ID",Vertices[[#Headers],[Vertex]:[Vertex Content Word Count]],0),FALSE)</f>
        <v>98</v>
      </c>
    </row>
    <row r="41" spans="1:3" ht="15">
      <c r="A41" s="78" t="s">
        <v>3649</v>
      </c>
      <c r="B41" s="84" t="s">
        <v>441</v>
      </c>
      <c r="C41" s="78">
        <f>VLOOKUP(GroupVertices[[#This Row],[Vertex]],Vertices[],MATCH("ID",Vertices[[#Headers],[Vertex]:[Vertex Content Word Count]],0),FALSE)</f>
        <v>274</v>
      </c>
    </row>
    <row r="42" spans="1:3" ht="15">
      <c r="A42" s="78" t="s">
        <v>3649</v>
      </c>
      <c r="B42" s="84" t="s">
        <v>413</v>
      </c>
      <c r="C42" s="78">
        <f>VLOOKUP(GroupVertices[[#This Row],[Vertex]],Vertices[],MATCH("ID",Vertices[[#Headers],[Vertex]:[Vertex Content Word Count]],0),FALSE)</f>
        <v>246</v>
      </c>
    </row>
    <row r="43" spans="1:3" ht="15">
      <c r="A43" s="78" t="s">
        <v>3649</v>
      </c>
      <c r="B43" s="84" t="s">
        <v>346</v>
      </c>
      <c r="C43" s="78">
        <f>VLOOKUP(GroupVertices[[#This Row],[Vertex]],Vertices[],MATCH("ID",Vertices[[#Headers],[Vertex]:[Vertex Content Word Count]],0),FALSE)</f>
        <v>175</v>
      </c>
    </row>
    <row r="44" spans="1:3" ht="15">
      <c r="A44" s="78" t="s">
        <v>3649</v>
      </c>
      <c r="B44" s="84" t="s">
        <v>344</v>
      </c>
      <c r="C44" s="78">
        <f>VLOOKUP(GroupVertices[[#This Row],[Vertex]],Vertices[],MATCH("ID",Vertices[[#Headers],[Vertex]:[Vertex Content Word Count]],0),FALSE)</f>
        <v>173</v>
      </c>
    </row>
    <row r="45" spans="1:3" ht="15">
      <c r="A45" s="78" t="s">
        <v>3649</v>
      </c>
      <c r="B45" s="84" t="s">
        <v>340</v>
      </c>
      <c r="C45" s="78">
        <f>VLOOKUP(GroupVertices[[#This Row],[Vertex]],Vertices[],MATCH("ID",Vertices[[#Headers],[Vertex]:[Vertex Content Word Count]],0),FALSE)</f>
        <v>169</v>
      </c>
    </row>
    <row r="46" spans="1:3" ht="15">
      <c r="A46" s="78" t="s">
        <v>3649</v>
      </c>
      <c r="B46" s="84" t="s">
        <v>339</v>
      </c>
      <c r="C46" s="78">
        <f>VLOOKUP(GroupVertices[[#This Row],[Vertex]],Vertices[],MATCH("ID",Vertices[[#Headers],[Vertex]:[Vertex Content Word Count]],0),FALSE)</f>
        <v>168</v>
      </c>
    </row>
    <row r="47" spans="1:3" ht="15">
      <c r="A47" s="78" t="s">
        <v>3649</v>
      </c>
      <c r="B47" s="84" t="s">
        <v>338</v>
      </c>
      <c r="C47" s="78">
        <f>VLOOKUP(GroupVertices[[#This Row],[Vertex]],Vertices[],MATCH("ID",Vertices[[#Headers],[Vertex]:[Vertex Content Word Count]],0),FALSE)</f>
        <v>121</v>
      </c>
    </row>
    <row r="48" spans="1:3" ht="15">
      <c r="A48" s="78" t="s">
        <v>3649</v>
      </c>
      <c r="B48" s="84" t="s">
        <v>337</v>
      </c>
      <c r="C48" s="78">
        <f>VLOOKUP(GroupVertices[[#This Row],[Vertex]],Vertices[],MATCH("ID",Vertices[[#Headers],[Vertex]:[Vertex Content Word Count]],0),FALSE)</f>
        <v>167</v>
      </c>
    </row>
    <row r="49" spans="1:3" ht="15">
      <c r="A49" s="78" t="s">
        <v>3649</v>
      </c>
      <c r="B49" s="84" t="s">
        <v>305</v>
      </c>
      <c r="C49" s="78">
        <f>VLOOKUP(GroupVertices[[#This Row],[Vertex]],Vertices[],MATCH("ID",Vertices[[#Headers],[Vertex]:[Vertex Content Word Count]],0),FALSE)</f>
        <v>132</v>
      </c>
    </row>
    <row r="50" spans="1:3" ht="15">
      <c r="A50" s="78" t="s">
        <v>3649</v>
      </c>
      <c r="B50" s="84" t="s">
        <v>303</v>
      </c>
      <c r="C50" s="78">
        <f>VLOOKUP(GroupVertices[[#This Row],[Vertex]],Vertices[],MATCH("ID",Vertices[[#Headers],[Vertex]:[Vertex Content Word Count]],0),FALSE)</f>
        <v>127</v>
      </c>
    </row>
    <row r="51" spans="1:3" ht="15">
      <c r="A51" s="78" t="s">
        <v>3649</v>
      </c>
      <c r="B51" s="84" t="s">
        <v>485</v>
      </c>
      <c r="C51" s="78">
        <f>VLOOKUP(GroupVertices[[#This Row],[Vertex]],Vertices[],MATCH("ID",Vertices[[#Headers],[Vertex]:[Vertex Content Word Count]],0),FALSE)</f>
        <v>129</v>
      </c>
    </row>
    <row r="52" spans="1:3" ht="15">
      <c r="A52" s="78" t="s">
        <v>3649</v>
      </c>
      <c r="B52" s="84" t="s">
        <v>484</v>
      </c>
      <c r="C52" s="78">
        <f>VLOOKUP(GroupVertices[[#This Row],[Vertex]],Vertices[],MATCH("ID",Vertices[[#Headers],[Vertex]:[Vertex Content Word Count]],0),FALSE)</f>
        <v>128</v>
      </c>
    </row>
    <row r="53" spans="1:3" ht="15">
      <c r="A53" s="78" t="s">
        <v>3649</v>
      </c>
      <c r="B53" s="84" t="s">
        <v>469</v>
      </c>
      <c r="C53" s="78">
        <f>VLOOKUP(GroupVertices[[#This Row],[Vertex]],Vertices[],MATCH("ID",Vertices[[#Headers],[Vertex]:[Vertex Content Word Count]],0),FALSE)</f>
        <v>62</v>
      </c>
    </row>
    <row r="54" spans="1:3" ht="15">
      <c r="A54" s="78" t="s">
        <v>3649</v>
      </c>
      <c r="B54" s="84" t="s">
        <v>481</v>
      </c>
      <c r="C54" s="78">
        <f>VLOOKUP(GroupVertices[[#This Row],[Vertex]],Vertices[],MATCH("ID",Vertices[[#Headers],[Vertex]:[Vertex Content Word Count]],0),FALSE)</f>
        <v>96</v>
      </c>
    </row>
    <row r="55" spans="1:3" ht="15">
      <c r="A55" s="78" t="s">
        <v>3649</v>
      </c>
      <c r="B55" s="84" t="s">
        <v>302</v>
      </c>
      <c r="C55" s="78">
        <f>VLOOKUP(GroupVertices[[#This Row],[Vertex]],Vertices[],MATCH("ID",Vertices[[#Headers],[Vertex]:[Vertex Content Word Count]],0),FALSE)</f>
        <v>126</v>
      </c>
    </row>
    <row r="56" spans="1:3" ht="15">
      <c r="A56" s="78" t="s">
        <v>3649</v>
      </c>
      <c r="B56" s="84" t="s">
        <v>301</v>
      </c>
      <c r="C56" s="78">
        <f>VLOOKUP(GroupVertices[[#This Row],[Vertex]],Vertices[],MATCH("ID",Vertices[[#Headers],[Vertex]:[Vertex Content Word Count]],0),FALSE)</f>
        <v>125</v>
      </c>
    </row>
    <row r="57" spans="1:3" ht="15">
      <c r="A57" s="78" t="s">
        <v>3649</v>
      </c>
      <c r="B57" s="84" t="s">
        <v>300</v>
      </c>
      <c r="C57" s="78">
        <f>VLOOKUP(GroupVertices[[#This Row],[Vertex]],Vertices[],MATCH("ID",Vertices[[#Headers],[Vertex]:[Vertex Content Word Count]],0),FALSE)</f>
        <v>124</v>
      </c>
    </row>
    <row r="58" spans="1:3" ht="15">
      <c r="A58" s="78" t="s">
        <v>3649</v>
      </c>
      <c r="B58" s="84" t="s">
        <v>299</v>
      </c>
      <c r="C58" s="78">
        <f>VLOOKUP(GroupVertices[[#This Row],[Vertex]],Vertices[],MATCH("ID",Vertices[[#Headers],[Vertex]:[Vertex Content Word Count]],0),FALSE)</f>
        <v>123</v>
      </c>
    </row>
    <row r="59" spans="1:3" ht="15">
      <c r="A59" s="78" t="s">
        <v>3649</v>
      </c>
      <c r="B59" s="84" t="s">
        <v>298</v>
      </c>
      <c r="C59" s="78">
        <f>VLOOKUP(GroupVertices[[#This Row],[Vertex]],Vertices[],MATCH("ID",Vertices[[#Headers],[Vertex]:[Vertex Content Word Count]],0),FALSE)</f>
        <v>122</v>
      </c>
    </row>
    <row r="60" spans="1:3" ht="15">
      <c r="A60" s="78" t="s">
        <v>3649</v>
      </c>
      <c r="B60" s="84" t="s">
        <v>297</v>
      </c>
      <c r="C60" s="78">
        <f>VLOOKUP(GroupVertices[[#This Row],[Vertex]],Vertices[],MATCH("ID",Vertices[[#Headers],[Vertex]:[Vertex Content Word Count]],0),FALSE)</f>
        <v>120</v>
      </c>
    </row>
    <row r="61" spans="1:3" ht="15">
      <c r="A61" s="78" t="s">
        <v>3649</v>
      </c>
      <c r="B61" s="84" t="s">
        <v>295</v>
      </c>
      <c r="C61" s="78">
        <f>VLOOKUP(GroupVertices[[#This Row],[Vertex]],Vertices[],MATCH("ID",Vertices[[#Headers],[Vertex]:[Vertex Content Word Count]],0),FALSE)</f>
        <v>118</v>
      </c>
    </row>
    <row r="62" spans="1:3" ht="15">
      <c r="A62" s="78" t="s">
        <v>3649</v>
      </c>
      <c r="B62" s="84" t="s">
        <v>294</v>
      </c>
      <c r="C62" s="78">
        <f>VLOOKUP(GroupVertices[[#This Row],[Vertex]],Vertices[],MATCH("ID",Vertices[[#Headers],[Vertex]:[Vertex Content Word Count]],0),FALSE)</f>
        <v>117</v>
      </c>
    </row>
    <row r="63" spans="1:3" ht="15">
      <c r="A63" s="78" t="s">
        <v>3649</v>
      </c>
      <c r="B63" s="84" t="s">
        <v>288</v>
      </c>
      <c r="C63" s="78">
        <f>VLOOKUP(GroupVertices[[#This Row],[Vertex]],Vertices[],MATCH("ID",Vertices[[#Headers],[Vertex]:[Vertex Content Word Count]],0),FALSE)</f>
        <v>109</v>
      </c>
    </row>
    <row r="64" spans="1:3" ht="15">
      <c r="A64" s="78" t="s">
        <v>3649</v>
      </c>
      <c r="B64" s="84" t="s">
        <v>282</v>
      </c>
      <c r="C64" s="78">
        <f>VLOOKUP(GroupVertices[[#This Row],[Vertex]],Vertices[],MATCH("ID",Vertices[[#Headers],[Vertex]:[Vertex Content Word Count]],0),FALSE)</f>
        <v>102</v>
      </c>
    </row>
    <row r="65" spans="1:3" ht="15">
      <c r="A65" s="78" t="s">
        <v>3649</v>
      </c>
      <c r="B65" s="84" t="s">
        <v>281</v>
      </c>
      <c r="C65" s="78">
        <f>VLOOKUP(GroupVertices[[#This Row],[Vertex]],Vertices[],MATCH("ID",Vertices[[#Headers],[Vertex]:[Vertex Content Word Count]],0),FALSE)</f>
        <v>101</v>
      </c>
    </row>
    <row r="66" spans="1:3" ht="15">
      <c r="A66" s="78" t="s">
        <v>3649</v>
      </c>
      <c r="B66" s="84" t="s">
        <v>280</v>
      </c>
      <c r="C66" s="78">
        <f>VLOOKUP(GroupVertices[[#This Row],[Vertex]],Vertices[],MATCH("ID",Vertices[[#Headers],[Vertex]:[Vertex Content Word Count]],0),FALSE)</f>
        <v>100</v>
      </c>
    </row>
    <row r="67" spans="1:3" ht="15">
      <c r="A67" s="78" t="s">
        <v>3649</v>
      </c>
      <c r="B67" s="84" t="s">
        <v>279</v>
      </c>
      <c r="C67" s="78">
        <f>VLOOKUP(GroupVertices[[#This Row],[Vertex]],Vertices[],MATCH("ID",Vertices[[#Headers],[Vertex]:[Vertex Content Word Count]],0),FALSE)</f>
        <v>99</v>
      </c>
    </row>
    <row r="68" spans="1:3" ht="15">
      <c r="A68" s="78" t="s">
        <v>3649</v>
      </c>
      <c r="B68" s="84" t="s">
        <v>278</v>
      </c>
      <c r="C68" s="78">
        <f>VLOOKUP(GroupVertices[[#This Row],[Vertex]],Vertices[],MATCH("ID",Vertices[[#Headers],[Vertex]:[Vertex Content Word Count]],0),FALSE)</f>
        <v>97</v>
      </c>
    </row>
    <row r="69" spans="1:3" ht="15">
      <c r="A69" s="78" t="s">
        <v>3649</v>
      </c>
      <c r="B69" s="84" t="s">
        <v>277</v>
      </c>
      <c r="C69" s="78">
        <f>VLOOKUP(GroupVertices[[#This Row],[Vertex]],Vertices[],MATCH("ID",Vertices[[#Headers],[Vertex]:[Vertex Content Word Count]],0),FALSE)</f>
        <v>94</v>
      </c>
    </row>
    <row r="70" spans="1:3" ht="15">
      <c r="A70" s="78" t="s">
        <v>3649</v>
      </c>
      <c r="B70" s="84" t="s">
        <v>480</v>
      </c>
      <c r="C70" s="78">
        <f>VLOOKUP(GroupVertices[[#This Row],[Vertex]],Vertices[],MATCH("ID",Vertices[[#Headers],[Vertex]:[Vertex Content Word Count]],0),FALSE)</f>
        <v>95</v>
      </c>
    </row>
    <row r="71" spans="1:3" ht="15">
      <c r="A71" s="78" t="s">
        <v>3649</v>
      </c>
      <c r="B71" s="84" t="s">
        <v>255</v>
      </c>
      <c r="C71" s="78">
        <f>VLOOKUP(GroupVertices[[#This Row],[Vertex]],Vertices[],MATCH("ID",Vertices[[#Headers],[Vertex]:[Vertex Content Word Count]],0),FALSE)</f>
        <v>61</v>
      </c>
    </row>
    <row r="72" spans="1:3" ht="15">
      <c r="A72" s="78" t="s">
        <v>3650</v>
      </c>
      <c r="B72" s="84" t="s">
        <v>217</v>
      </c>
      <c r="C72" s="78">
        <f>VLOOKUP(GroupVertices[[#This Row],[Vertex]],Vertices[],MATCH("ID",Vertices[[#Headers],[Vertex]:[Vertex Content Word Count]],0),FALSE)</f>
        <v>10</v>
      </c>
    </row>
    <row r="73" spans="1:3" ht="15">
      <c r="A73" s="78" t="s">
        <v>3650</v>
      </c>
      <c r="B73" s="84" t="s">
        <v>229</v>
      </c>
      <c r="C73" s="78">
        <f>VLOOKUP(GroupVertices[[#This Row],[Vertex]],Vertices[],MATCH("ID",Vertices[[#Headers],[Vertex]:[Vertex Content Word Count]],0),FALSE)</f>
        <v>31</v>
      </c>
    </row>
    <row r="74" spans="1:3" ht="15">
      <c r="A74" s="78" t="s">
        <v>3650</v>
      </c>
      <c r="B74" s="84" t="s">
        <v>235</v>
      </c>
      <c r="C74" s="78">
        <f>VLOOKUP(GroupVertices[[#This Row],[Vertex]],Vertices[],MATCH("ID",Vertices[[#Headers],[Vertex]:[Vertex Content Word Count]],0),FALSE)</f>
        <v>38</v>
      </c>
    </row>
    <row r="75" spans="1:3" ht="15">
      <c r="A75" s="78" t="s">
        <v>3650</v>
      </c>
      <c r="B75" s="84" t="s">
        <v>237</v>
      </c>
      <c r="C75" s="78">
        <f>VLOOKUP(GroupVertices[[#This Row],[Vertex]],Vertices[],MATCH("ID",Vertices[[#Headers],[Vertex]:[Vertex Content Word Count]],0),FALSE)</f>
        <v>40</v>
      </c>
    </row>
    <row r="76" spans="1:3" ht="15">
      <c r="A76" s="78" t="s">
        <v>3650</v>
      </c>
      <c r="B76" s="84" t="s">
        <v>252</v>
      </c>
      <c r="C76" s="78">
        <f>VLOOKUP(GroupVertices[[#This Row],[Vertex]],Vertices[],MATCH("ID",Vertices[[#Headers],[Vertex]:[Vertex Content Word Count]],0),FALSE)</f>
        <v>57</v>
      </c>
    </row>
    <row r="77" spans="1:3" ht="15">
      <c r="A77" s="78" t="s">
        <v>3650</v>
      </c>
      <c r="B77" s="84" t="s">
        <v>254</v>
      </c>
      <c r="C77" s="78">
        <f>VLOOKUP(GroupVertices[[#This Row],[Vertex]],Vertices[],MATCH("ID",Vertices[[#Headers],[Vertex]:[Vertex Content Word Count]],0),FALSE)</f>
        <v>60</v>
      </c>
    </row>
    <row r="78" spans="1:3" ht="15">
      <c r="A78" s="78" t="s">
        <v>3650</v>
      </c>
      <c r="B78" s="84" t="s">
        <v>256</v>
      </c>
      <c r="C78" s="78">
        <f>VLOOKUP(GroupVertices[[#This Row],[Vertex]],Vertices[],MATCH("ID",Vertices[[#Headers],[Vertex]:[Vertex Content Word Count]],0),FALSE)</f>
        <v>63</v>
      </c>
    </row>
    <row r="79" spans="1:3" ht="15">
      <c r="A79" s="78" t="s">
        <v>3650</v>
      </c>
      <c r="B79" s="84" t="s">
        <v>261</v>
      </c>
      <c r="C79" s="78">
        <f>VLOOKUP(GroupVertices[[#This Row],[Vertex]],Vertices[],MATCH("ID",Vertices[[#Headers],[Vertex]:[Vertex Content Word Count]],0),FALSE)</f>
        <v>71</v>
      </c>
    </row>
    <row r="80" spans="1:3" ht="15">
      <c r="A80" s="78" t="s">
        <v>3650</v>
      </c>
      <c r="B80" s="84" t="s">
        <v>263</v>
      </c>
      <c r="C80" s="78">
        <f>VLOOKUP(GroupVertices[[#This Row],[Vertex]],Vertices[],MATCH("ID",Vertices[[#Headers],[Vertex]:[Vertex Content Word Count]],0),FALSE)</f>
        <v>73</v>
      </c>
    </row>
    <row r="81" spans="1:3" ht="15">
      <c r="A81" s="78" t="s">
        <v>3650</v>
      </c>
      <c r="B81" s="84" t="s">
        <v>286</v>
      </c>
      <c r="C81" s="78">
        <f>VLOOKUP(GroupVertices[[#This Row],[Vertex]],Vertices[],MATCH("ID",Vertices[[#Headers],[Vertex]:[Vertex Content Word Count]],0),FALSE)</f>
        <v>107</v>
      </c>
    </row>
    <row r="82" spans="1:3" ht="15">
      <c r="A82" s="78" t="s">
        <v>3650</v>
      </c>
      <c r="B82" s="84" t="s">
        <v>291</v>
      </c>
      <c r="C82" s="78">
        <f>VLOOKUP(GroupVertices[[#This Row],[Vertex]],Vertices[],MATCH("ID",Vertices[[#Headers],[Vertex]:[Vertex Content Word Count]],0),FALSE)</f>
        <v>113</v>
      </c>
    </row>
    <row r="83" spans="1:3" ht="15">
      <c r="A83" s="78" t="s">
        <v>3650</v>
      </c>
      <c r="B83" s="84" t="s">
        <v>315</v>
      </c>
      <c r="C83" s="78">
        <f>VLOOKUP(GroupVertices[[#This Row],[Vertex]],Vertices[],MATCH("ID",Vertices[[#Headers],[Vertex]:[Vertex Content Word Count]],0),FALSE)</f>
        <v>145</v>
      </c>
    </row>
    <row r="84" spans="1:3" ht="15">
      <c r="A84" s="78" t="s">
        <v>3650</v>
      </c>
      <c r="B84" s="84" t="s">
        <v>347</v>
      </c>
      <c r="C84" s="78">
        <f>VLOOKUP(GroupVertices[[#This Row],[Vertex]],Vertices[],MATCH("ID",Vertices[[#Headers],[Vertex]:[Vertex Content Word Count]],0),FALSE)</f>
        <v>176</v>
      </c>
    </row>
    <row r="85" spans="1:3" ht="15">
      <c r="A85" s="78" t="s">
        <v>3650</v>
      </c>
      <c r="B85" s="84" t="s">
        <v>348</v>
      </c>
      <c r="C85" s="78">
        <f>VLOOKUP(GroupVertices[[#This Row],[Vertex]],Vertices[],MATCH("ID",Vertices[[#Headers],[Vertex]:[Vertex Content Word Count]],0),FALSE)</f>
        <v>177</v>
      </c>
    </row>
    <row r="86" spans="1:3" ht="15">
      <c r="A86" s="78" t="s">
        <v>3650</v>
      </c>
      <c r="B86" s="84" t="s">
        <v>349</v>
      </c>
      <c r="C86" s="78">
        <f>VLOOKUP(GroupVertices[[#This Row],[Vertex]],Vertices[],MATCH("ID",Vertices[[#Headers],[Vertex]:[Vertex Content Word Count]],0),FALSE)</f>
        <v>178</v>
      </c>
    </row>
    <row r="87" spans="1:3" ht="15">
      <c r="A87" s="78" t="s">
        <v>3650</v>
      </c>
      <c r="B87" s="84" t="s">
        <v>352</v>
      </c>
      <c r="C87" s="78">
        <f>VLOOKUP(GroupVertices[[#This Row],[Vertex]],Vertices[],MATCH("ID",Vertices[[#Headers],[Vertex]:[Vertex Content Word Count]],0),FALSE)</f>
        <v>180</v>
      </c>
    </row>
    <row r="88" spans="1:3" ht="15">
      <c r="A88" s="78" t="s">
        <v>3650</v>
      </c>
      <c r="B88" s="84" t="s">
        <v>354</v>
      </c>
      <c r="C88" s="78">
        <f>VLOOKUP(GroupVertices[[#This Row],[Vertex]],Vertices[],MATCH("ID",Vertices[[#Headers],[Vertex]:[Vertex Content Word Count]],0),FALSE)</f>
        <v>185</v>
      </c>
    </row>
    <row r="89" spans="1:3" ht="15">
      <c r="A89" s="78" t="s">
        <v>3650</v>
      </c>
      <c r="B89" s="84" t="s">
        <v>355</v>
      </c>
      <c r="C89" s="78">
        <f>VLOOKUP(GroupVertices[[#This Row],[Vertex]],Vertices[],MATCH("ID",Vertices[[#Headers],[Vertex]:[Vertex Content Word Count]],0),FALSE)</f>
        <v>186</v>
      </c>
    </row>
    <row r="90" spans="1:3" ht="15">
      <c r="A90" s="78" t="s">
        <v>3650</v>
      </c>
      <c r="B90" s="84" t="s">
        <v>358</v>
      </c>
      <c r="C90" s="78">
        <f>VLOOKUP(GroupVertices[[#This Row],[Vertex]],Vertices[],MATCH("ID",Vertices[[#Headers],[Vertex]:[Vertex Content Word Count]],0),FALSE)</f>
        <v>188</v>
      </c>
    </row>
    <row r="91" spans="1:3" ht="15">
      <c r="A91" s="78" t="s">
        <v>3650</v>
      </c>
      <c r="B91" s="84" t="s">
        <v>394</v>
      </c>
      <c r="C91" s="78">
        <f>VLOOKUP(GroupVertices[[#This Row],[Vertex]],Vertices[],MATCH("ID",Vertices[[#Headers],[Vertex]:[Vertex Content Word Count]],0),FALSE)</f>
        <v>228</v>
      </c>
    </row>
    <row r="92" spans="1:3" ht="15">
      <c r="A92" s="78" t="s">
        <v>3650</v>
      </c>
      <c r="B92" s="84" t="s">
        <v>416</v>
      </c>
      <c r="C92" s="78">
        <f>VLOOKUP(GroupVertices[[#This Row],[Vertex]],Vertices[],MATCH("ID",Vertices[[#Headers],[Vertex]:[Vertex Content Word Count]],0),FALSE)</f>
        <v>249</v>
      </c>
    </row>
    <row r="93" spans="1:3" ht="15">
      <c r="A93" s="78" t="s">
        <v>3650</v>
      </c>
      <c r="B93" s="84" t="s">
        <v>439</v>
      </c>
      <c r="C93" s="78">
        <f>VLOOKUP(GroupVertices[[#This Row],[Vertex]],Vertices[],MATCH("ID",Vertices[[#Headers],[Vertex]:[Vertex Content Word Count]],0),FALSE)</f>
        <v>271</v>
      </c>
    </row>
    <row r="94" spans="1:3" ht="15">
      <c r="A94" s="78" t="s">
        <v>3650</v>
      </c>
      <c r="B94" s="84" t="s">
        <v>448</v>
      </c>
      <c r="C94" s="78">
        <f>VLOOKUP(GroupVertices[[#This Row],[Vertex]],Vertices[],MATCH("ID",Vertices[[#Headers],[Vertex]:[Vertex Content Word Count]],0),FALSE)</f>
        <v>280</v>
      </c>
    </row>
    <row r="95" spans="1:3" ht="15">
      <c r="A95" s="78" t="s">
        <v>3650</v>
      </c>
      <c r="B95" s="84" t="s">
        <v>455</v>
      </c>
      <c r="C95" s="78">
        <f>VLOOKUP(GroupVertices[[#This Row],[Vertex]],Vertices[],MATCH("ID",Vertices[[#Headers],[Vertex]:[Vertex Content Word Count]],0),FALSE)</f>
        <v>294</v>
      </c>
    </row>
    <row r="96" spans="1:3" ht="15">
      <c r="A96" s="78" t="s">
        <v>3651</v>
      </c>
      <c r="B96" s="84" t="s">
        <v>418</v>
      </c>
      <c r="C96" s="78">
        <f>VLOOKUP(GroupVertices[[#This Row],[Vertex]],Vertices[],MATCH("ID",Vertices[[#Headers],[Vertex]:[Vertex Content Word Count]],0),FALSE)</f>
        <v>250</v>
      </c>
    </row>
    <row r="97" spans="1:3" ht="15">
      <c r="A97" s="78" t="s">
        <v>3651</v>
      </c>
      <c r="B97" s="84" t="s">
        <v>417</v>
      </c>
      <c r="C97" s="78">
        <f>VLOOKUP(GroupVertices[[#This Row],[Vertex]],Vertices[],MATCH("ID",Vertices[[#Headers],[Vertex]:[Vertex Content Word Count]],0),FALSE)</f>
        <v>45</v>
      </c>
    </row>
    <row r="98" spans="1:3" ht="15">
      <c r="A98" s="78" t="s">
        <v>3651</v>
      </c>
      <c r="B98" s="84" t="s">
        <v>492</v>
      </c>
      <c r="C98" s="78">
        <f>VLOOKUP(GroupVertices[[#This Row],[Vertex]],Vertices[],MATCH("ID",Vertices[[#Headers],[Vertex]:[Vertex Content Word Count]],0),FALSE)</f>
        <v>192</v>
      </c>
    </row>
    <row r="99" spans="1:3" ht="15">
      <c r="A99" s="78" t="s">
        <v>3651</v>
      </c>
      <c r="B99" s="84" t="s">
        <v>411</v>
      </c>
      <c r="C99" s="78">
        <f>VLOOKUP(GroupVertices[[#This Row],[Vertex]],Vertices[],MATCH("ID",Vertices[[#Headers],[Vertex]:[Vertex Content Word Count]],0),FALSE)</f>
        <v>244</v>
      </c>
    </row>
    <row r="100" spans="1:3" ht="15">
      <c r="A100" s="78" t="s">
        <v>3651</v>
      </c>
      <c r="B100" s="84" t="s">
        <v>396</v>
      </c>
      <c r="C100" s="78">
        <f>VLOOKUP(GroupVertices[[#This Row],[Vertex]],Vertices[],MATCH("ID",Vertices[[#Headers],[Vertex]:[Vertex Content Word Count]],0),FALSE)</f>
        <v>51</v>
      </c>
    </row>
    <row r="101" spans="1:3" ht="15">
      <c r="A101" s="78" t="s">
        <v>3651</v>
      </c>
      <c r="B101" s="84" t="s">
        <v>495</v>
      </c>
      <c r="C101" s="78">
        <f>VLOOKUP(GroupVertices[[#This Row],[Vertex]],Vertices[],MATCH("ID",Vertices[[#Headers],[Vertex]:[Vertex Content Word Count]],0),FALSE)</f>
        <v>230</v>
      </c>
    </row>
    <row r="102" spans="1:3" ht="15">
      <c r="A102" s="78" t="s">
        <v>3651</v>
      </c>
      <c r="B102" s="84" t="s">
        <v>365</v>
      </c>
      <c r="C102" s="78">
        <f>VLOOKUP(GroupVertices[[#This Row],[Vertex]],Vertices[],MATCH("ID",Vertices[[#Headers],[Vertex]:[Vertex Content Word Count]],0),FALSE)</f>
        <v>195</v>
      </c>
    </row>
    <row r="103" spans="1:3" ht="15">
      <c r="A103" s="78" t="s">
        <v>3651</v>
      </c>
      <c r="B103" s="84" t="s">
        <v>364</v>
      </c>
      <c r="C103" s="78">
        <f>VLOOKUP(GroupVertices[[#This Row],[Vertex]],Vertices[],MATCH("ID",Vertices[[#Headers],[Vertex]:[Vertex Content Word Count]],0),FALSE)</f>
        <v>194</v>
      </c>
    </row>
    <row r="104" spans="1:3" ht="15">
      <c r="A104" s="78" t="s">
        <v>3651</v>
      </c>
      <c r="B104" s="84" t="s">
        <v>363</v>
      </c>
      <c r="C104" s="78">
        <f>VLOOKUP(GroupVertices[[#This Row],[Vertex]],Vertices[],MATCH("ID",Vertices[[#Headers],[Vertex]:[Vertex Content Word Count]],0),FALSE)</f>
        <v>193</v>
      </c>
    </row>
    <row r="105" spans="1:3" ht="15">
      <c r="A105" s="78" t="s">
        <v>3651</v>
      </c>
      <c r="B105" s="84" t="s">
        <v>362</v>
      </c>
      <c r="C105" s="78">
        <f>VLOOKUP(GroupVertices[[#This Row],[Vertex]],Vertices[],MATCH("ID",Vertices[[#Headers],[Vertex]:[Vertex Content Word Count]],0),FALSE)</f>
        <v>191</v>
      </c>
    </row>
    <row r="106" spans="1:3" ht="15">
      <c r="A106" s="78" t="s">
        <v>3651</v>
      </c>
      <c r="B106" s="84" t="s">
        <v>276</v>
      </c>
      <c r="C106" s="78">
        <f>VLOOKUP(GroupVertices[[#This Row],[Vertex]],Vertices[],MATCH("ID",Vertices[[#Headers],[Vertex]:[Vertex Content Word Count]],0),FALSE)</f>
        <v>93</v>
      </c>
    </row>
    <row r="107" spans="1:3" ht="15">
      <c r="A107" s="78" t="s">
        <v>3651</v>
      </c>
      <c r="B107" s="84" t="s">
        <v>271</v>
      </c>
      <c r="C107" s="78">
        <f>VLOOKUP(GroupVertices[[#This Row],[Vertex]],Vertices[],MATCH("ID",Vertices[[#Headers],[Vertex]:[Vertex Content Word Count]],0),FALSE)</f>
        <v>85</v>
      </c>
    </row>
    <row r="108" spans="1:3" ht="15">
      <c r="A108" s="78" t="s">
        <v>3651</v>
      </c>
      <c r="B108" s="84" t="s">
        <v>270</v>
      </c>
      <c r="C108" s="78">
        <f>VLOOKUP(GroupVertices[[#This Row],[Vertex]],Vertices[],MATCH("ID",Vertices[[#Headers],[Vertex]:[Vertex Content Word Count]],0),FALSE)</f>
        <v>83</v>
      </c>
    </row>
    <row r="109" spans="1:3" ht="15">
      <c r="A109" s="78" t="s">
        <v>3651</v>
      </c>
      <c r="B109" s="84" t="s">
        <v>269</v>
      </c>
      <c r="C109" s="78">
        <f>VLOOKUP(GroupVertices[[#This Row],[Vertex]],Vertices[],MATCH("ID",Vertices[[#Headers],[Vertex]:[Vertex Content Word Count]],0),FALSE)</f>
        <v>84</v>
      </c>
    </row>
    <row r="110" spans="1:3" ht="15">
      <c r="A110" s="78" t="s">
        <v>3651</v>
      </c>
      <c r="B110" s="84" t="s">
        <v>268</v>
      </c>
      <c r="C110" s="78">
        <f>VLOOKUP(GroupVertices[[#This Row],[Vertex]],Vertices[],MATCH("ID",Vertices[[#Headers],[Vertex]:[Vertex Content Word Count]],0),FALSE)</f>
        <v>82</v>
      </c>
    </row>
    <row r="111" spans="1:3" ht="15">
      <c r="A111" s="78" t="s">
        <v>3651</v>
      </c>
      <c r="B111" s="84" t="s">
        <v>262</v>
      </c>
      <c r="C111" s="78">
        <f>VLOOKUP(GroupVertices[[#This Row],[Vertex]],Vertices[],MATCH("ID",Vertices[[#Headers],[Vertex]:[Vertex Content Word Count]],0),FALSE)</f>
        <v>72</v>
      </c>
    </row>
    <row r="112" spans="1:3" ht="15">
      <c r="A112" s="78" t="s">
        <v>3651</v>
      </c>
      <c r="B112" s="84" t="s">
        <v>250</v>
      </c>
      <c r="C112" s="78">
        <f>VLOOKUP(GroupVertices[[#This Row],[Vertex]],Vertices[],MATCH("ID",Vertices[[#Headers],[Vertex]:[Vertex Content Word Count]],0),FALSE)</f>
        <v>55</v>
      </c>
    </row>
    <row r="113" spans="1:3" ht="15">
      <c r="A113" s="78" t="s">
        <v>3651</v>
      </c>
      <c r="B113" s="84" t="s">
        <v>249</v>
      </c>
      <c r="C113" s="78">
        <f>VLOOKUP(GroupVertices[[#This Row],[Vertex]],Vertices[],MATCH("ID",Vertices[[#Headers],[Vertex]:[Vertex Content Word Count]],0),FALSE)</f>
        <v>54</v>
      </c>
    </row>
    <row r="114" spans="1:3" ht="15">
      <c r="A114" s="78" t="s">
        <v>3651</v>
      </c>
      <c r="B114" s="84" t="s">
        <v>248</v>
      </c>
      <c r="C114" s="78">
        <f>VLOOKUP(GroupVertices[[#This Row],[Vertex]],Vertices[],MATCH("ID",Vertices[[#Headers],[Vertex]:[Vertex Content Word Count]],0),FALSE)</f>
        <v>53</v>
      </c>
    </row>
    <row r="115" spans="1:3" ht="15">
      <c r="A115" s="78" t="s">
        <v>3651</v>
      </c>
      <c r="B115" s="84" t="s">
        <v>246</v>
      </c>
      <c r="C115" s="78">
        <f>VLOOKUP(GroupVertices[[#This Row],[Vertex]],Vertices[],MATCH("ID",Vertices[[#Headers],[Vertex]:[Vertex Content Word Count]],0),FALSE)</f>
        <v>50</v>
      </c>
    </row>
    <row r="116" spans="1:3" ht="15">
      <c r="A116" s="78" t="s">
        <v>3651</v>
      </c>
      <c r="B116" s="84" t="s">
        <v>243</v>
      </c>
      <c r="C116" s="78">
        <f>VLOOKUP(GroupVertices[[#This Row],[Vertex]],Vertices[],MATCH("ID",Vertices[[#Headers],[Vertex]:[Vertex Content Word Count]],0),FALSE)</f>
        <v>47</v>
      </c>
    </row>
    <row r="117" spans="1:3" ht="15">
      <c r="A117" s="78" t="s">
        <v>3651</v>
      </c>
      <c r="B117" s="84" t="s">
        <v>241</v>
      </c>
      <c r="C117" s="78">
        <f>VLOOKUP(GroupVertices[[#This Row],[Vertex]],Vertices[],MATCH("ID",Vertices[[#Headers],[Vertex]:[Vertex Content Word Count]],0),FALSE)</f>
        <v>44</v>
      </c>
    </row>
    <row r="118" spans="1:3" ht="15">
      <c r="A118" s="78" t="s">
        <v>3652</v>
      </c>
      <c r="B118" s="84" t="s">
        <v>427</v>
      </c>
      <c r="C118" s="78">
        <f>VLOOKUP(GroupVertices[[#This Row],[Vertex]],Vertices[],MATCH("ID",Vertices[[#Headers],[Vertex]:[Vertex Content Word Count]],0),FALSE)</f>
        <v>261</v>
      </c>
    </row>
    <row r="119" spans="1:3" ht="15">
      <c r="A119" s="78" t="s">
        <v>3652</v>
      </c>
      <c r="B119" s="84" t="s">
        <v>426</v>
      </c>
      <c r="C119" s="78">
        <f>VLOOKUP(GroupVertices[[#This Row],[Vertex]],Vertices[],MATCH("ID",Vertices[[#Headers],[Vertex]:[Vertex Content Word Count]],0),FALSE)</f>
        <v>220</v>
      </c>
    </row>
    <row r="120" spans="1:3" ht="15">
      <c r="A120" s="78" t="s">
        <v>3652</v>
      </c>
      <c r="B120" s="84" t="s">
        <v>414</v>
      </c>
      <c r="C120" s="78">
        <f>VLOOKUP(GroupVertices[[#This Row],[Vertex]],Vertices[],MATCH("ID",Vertices[[#Headers],[Vertex]:[Vertex Content Word Count]],0),FALSE)</f>
        <v>247</v>
      </c>
    </row>
    <row r="121" spans="1:3" ht="15">
      <c r="A121" s="78" t="s">
        <v>3652</v>
      </c>
      <c r="B121" s="84" t="s">
        <v>410</v>
      </c>
      <c r="C121" s="78">
        <f>VLOOKUP(GroupVertices[[#This Row],[Vertex]],Vertices[],MATCH("ID",Vertices[[#Headers],[Vertex]:[Vertex Content Word Count]],0),FALSE)</f>
        <v>243</v>
      </c>
    </row>
    <row r="122" spans="1:3" ht="15">
      <c r="A122" s="78" t="s">
        <v>3652</v>
      </c>
      <c r="B122" s="84" t="s">
        <v>402</v>
      </c>
      <c r="C122" s="78">
        <f>VLOOKUP(GroupVertices[[#This Row],[Vertex]],Vertices[],MATCH("ID",Vertices[[#Headers],[Vertex]:[Vertex Content Word Count]],0),FALSE)</f>
        <v>236</v>
      </c>
    </row>
    <row r="123" spans="1:3" ht="15">
      <c r="A123" s="78" t="s">
        <v>3652</v>
      </c>
      <c r="B123" s="84" t="s">
        <v>400</v>
      </c>
      <c r="C123" s="78">
        <f>VLOOKUP(GroupVertices[[#This Row],[Vertex]],Vertices[],MATCH("ID",Vertices[[#Headers],[Vertex]:[Vertex Content Word Count]],0),FALSE)</f>
        <v>234</v>
      </c>
    </row>
    <row r="124" spans="1:3" ht="15">
      <c r="A124" s="78" t="s">
        <v>3652</v>
      </c>
      <c r="B124" s="84" t="s">
        <v>399</v>
      </c>
      <c r="C124" s="78">
        <f>VLOOKUP(GroupVertices[[#This Row],[Vertex]],Vertices[],MATCH("ID",Vertices[[#Headers],[Vertex]:[Vertex Content Word Count]],0),FALSE)</f>
        <v>233</v>
      </c>
    </row>
    <row r="125" spans="1:3" ht="15">
      <c r="A125" s="78" t="s">
        <v>3652</v>
      </c>
      <c r="B125" s="84" t="s">
        <v>398</v>
      </c>
      <c r="C125" s="78">
        <f>VLOOKUP(GroupVertices[[#This Row],[Vertex]],Vertices[],MATCH("ID",Vertices[[#Headers],[Vertex]:[Vertex Content Word Count]],0),FALSE)</f>
        <v>232</v>
      </c>
    </row>
    <row r="126" spans="1:3" ht="15">
      <c r="A126" s="78" t="s">
        <v>3652</v>
      </c>
      <c r="B126" s="84" t="s">
        <v>397</v>
      </c>
      <c r="C126" s="78">
        <f>VLOOKUP(GroupVertices[[#This Row],[Vertex]],Vertices[],MATCH("ID",Vertices[[#Headers],[Vertex]:[Vertex Content Word Count]],0),FALSE)</f>
        <v>231</v>
      </c>
    </row>
    <row r="127" spans="1:3" ht="15">
      <c r="A127" s="78" t="s">
        <v>3652</v>
      </c>
      <c r="B127" s="84" t="s">
        <v>395</v>
      </c>
      <c r="C127" s="78">
        <f>VLOOKUP(GroupVertices[[#This Row],[Vertex]],Vertices[],MATCH("ID",Vertices[[#Headers],[Vertex]:[Vertex Content Word Count]],0),FALSE)</f>
        <v>229</v>
      </c>
    </row>
    <row r="128" spans="1:3" ht="15">
      <c r="A128" s="78" t="s">
        <v>3652</v>
      </c>
      <c r="B128" s="84" t="s">
        <v>393</v>
      </c>
      <c r="C128" s="78">
        <f>VLOOKUP(GroupVertices[[#This Row],[Vertex]],Vertices[],MATCH("ID",Vertices[[#Headers],[Vertex]:[Vertex Content Word Count]],0),FALSE)</f>
        <v>227</v>
      </c>
    </row>
    <row r="129" spans="1:3" ht="15">
      <c r="A129" s="78" t="s">
        <v>3652</v>
      </c>
      <c r="B129" s="84" t="s">
        <v>392</v>
      </c>
      <c r="C129" s="78">
        <f>VLOOKUP(GroupVertices[[#This Row],[Vertex]],Vertices[],MATCH("ID",Vertices[[#Headers],[Vertex]:[Vertex Content Word Count]],0),FALSE)</f>
        <v>226</v>
      </c>
    </row>
    <row r="130" spans="1:3" ht="15">
      <c r="A130" s="78" t="s">
        <v>3652</v>
      </c>
      <c r="B130" s="84" t="s">
        <v>391</v>
      </c>
      <c r="C130" s="78">
        <f>VLOOKUP(GroupVertices[[#This Row],[Vertex]],Vertices[],MATCH("ID",Vertices[[#Headers],[Vertex]:[Vertex Content Word Count]],0),FALSE)</f>
        <v>225</v>
      </c>
    </row>
    <row r="131" spans="1:3" ht="15">
      <c r="A131" s="78" t="s">
        <v>3652</v>
      </c>
      <c r="B131" s="84" t="s">
        <v>390</v>
      </c>
      <c r="C131" s="78">
        <f>VLOOKUP(GroupVertices[[#This Row],[Vertex]],Vertices[],MATCH("ID",Vertices[[#Headers],[Vertex]:[Vertex Content Word Count]],0),FALSE)</f>
        <v>224</v>
      </c>
    </row>
    <row r="132" spans="1:3" ht="15">
      <c r="A132" s="78" t="s">
        <v>3652</v>
      </c>
      <c r="B132" s="84" t="s">
        <v>389</v>
      </c>
      <c r="C132" s="78">
        <f>VLOOKUP(GroupVertices[[#This Row],[Vertex]],Vertices[],MATCH("ID",Vertices[[#Headers],[Vertex]:[Vertex Content Word Count]],0),FALSE)</f>
        <v>223</v>
      </c>
    </row>
    <row r="133" spans="1:3" ht="15">
      <c r="A133" s="78" t="s">
        <v>3652</v>
      </c>
      <c r="B133" s="84" t="s">
        <v>386</v>
      </c>
      <c r="C133" s="78">
        <f>VLOOKUP(GroupVertices[[#This Row],[Vertex]],Vertices[],MATCH("ID",Vertices[[#Headers],[Vertex]:[Vertex Content Word Count]],0),FALSE)</f>
        <v>219</v>
      </c>
    </row>
    <row r="134" spans="1:3" ht="15">
      <c r="A134" s="78" t="s">
        <v>3653</v>
      </c>
      <c r="B134" s="84" t="s">
        <v>404</v>
      </c>
      <c r="C134" s="78">
        <f>VLOOKUP(GroupVertices[[#This Row],[Vertex]],Vertices[],MATCH("ID",Vertices[[#Headers],[Vertex]:[Vertex Content Word Count]],0),FALSE)</f>
        <v>237</v>
      </c>
    </row>
    <row r="135" spans="1:3" ht="15">
      <c r="A135" s="78" t="s">
        <v>3653</v>
      </c>
      <c r="B135" s="84" t="s">
        <v>403</v>
      </c>
      <c r="C135" s="78">
        <f>VLOOKUP(GroupVertices[[#This Row],[Vertex]],Vertices[],MATCH("ID",Vertices[[#Headers],[Vertex]:[Vertex Content Word Count]],0),FALSE)</f>
        <v>4</v>
      </c>
    </row>
    <row r="136" spans="1:3" ht="15">
      <c r="A136" s="78" t="s">
        <v>3653</v>
      </c>
      <c r="B136" s="84" t="s">
        <v>401</v>
      </c>
      <c r="C136" s="78">
        <f>VLOOKUP(GroupVertices[[#This Row],[Vertex]],Vertices[],MATCH("ID",Vertices[[#Headers],[Vertex]:[Vertex Content Word Count]],0),FALSE)</f>
        <v>235</v>
      </c>
    </row>
    <row r="137" spans="1:3" ht="15">
      <c r="A137" s="78" t="s">
        <v>3653</v>
      </c>
      <c r="B137" s="84" t="s">
        <v>296</v>
      </c>
      <c r="C137" s="78">
        <f>VLOOKUP(GroupVertices[[#This Row],[Vertex]],Vertices[],MATCH("ID",Vertices[[#Headers],[Vertex]:[Vertex Content Word Count]],0),FALSE)</f>
        <v>119</v>
      </c>
    </row>
    <row r="138" spans="1:3" ht="15">
      <c r="A138" s="78" t="s">
        <v>3653</v>
      </c>
      <c r="B138" s="84" t="s">
        <v>292</v>
      </c>
      <c r="C138" s="78">
        <f>VLOOKUP(GroupVertices[[#This Row],[Vertex]],Vertices[],MATCH("ID",Vertices[[#Headers],[Vertex]:[Vertex Content Word Count]],0),FALSE)</f>
        <v>114</v>
      </c>
    </row>
    <row r="139" spans="1:3" ht="15">
      <c r="A139" s="78" t="s">
        <v>3653</v>
      </c>
      <c r="B139" s="84" t="s">
        <v>290</v>
      </c>
      <c r="C139" s="78">
        <f>VLOOKUP(GroupVertices[[#This Row],[Vertex]],Vertices[],MATCH("ID",Vertices[[#Headers],[Vertex]:[Vertex Content Word Count]],0),FALSE)</f>
        <v>112</v>
      </c>
    </row>
    <row r="140" spans="1:3" ht="15">
      <c r="A140" s="78" t="s">
        <v>3653</v>
      </c>
      <c r="B140" s="84" t="s">
        <v>251</v>
      </c>
      <c r="C140" s="78">
        <f>VLOOKUP(GroupVertices[[#This Row],[Vertex]],Vertices[],MATCH("ID",Vertices[[#Headers],[Vertex]:[Vertex Content Word Count]],0),FALSE)</f>
        <v>56</v>
      </c>
    </row>
    <row r="141" spans="1:3" ht="15">
      <c r="A141" s="78" t="s">
        <v>3653</v>
      </c>
      <c r="B141" s="84" t="s">
        <v>242</v>
      </c>
      <c r="C141" s="78">
        <f>VLOOKUP(GroupVertices[[#This Row],[Vertex]],Vertices[],MATCH("ID",Vertices[[#Headers],[Vertex]:[Vertex Content Word Count]],0),FALSE)</f>
        <v>46</v>
      </c>
    </row>
    <row r="142" spans="1:3" ht="15">
      <c r="A142" s="78" t="s">
        <v>3653</v>
      </c>
      <c r="B142" s="84" t="s">
        <v>240</v>
      </c>
      <c r="C142" s="78">
        <f>VLOOKUP(GroupVertices[[#This Row],[Vertex]],Vertices[],MATCH("ID",Vertices[[#Headers],[Vertex]:[Vertex Content Word Count]],0),FALSE)</f>
        <v>43</v>
      </c>
    </row>
    <row r="143" spans="1:3" ht="15">
      <c r="A143" s="78" t="s">
        <v>3653</v>
      </c>
      <c r="B143" s="84" t="s">
        <v>239</v>
      </c>
      <c r="C143" s="78">
        <f>VLOOKUP(GroupVertices[[#This Row],[Vertex]],Vertices[],MATCH("ID",Vertices[[#Headers],[Vertex]:[Vertex Content Word Count]],0),FALSE)</f>
        <v>42</v>
      </c>
    </row>
    <row r="144" spans="1:3" ht="15">
      <c r="A144" s="78" t="s">
        <v>3653</v>
      </c>
      <c r="B144" s="84" t="s">
        <v>238</v>
      </c>
      <c r="C144" s="78">
        <f>VLOOKUP(GroupVertices[[#This Row],[Vertex]],Vertices[],MATCH("ID",Vertices[[#Headers],[Vertex]:[Vertex Content Word Count]],0),FALSE)</f>
        <v>41</v>
      </c>
    </row>
    <row r="145" spans="1:3" ht="15">
      <c r="A145" s="78" t="s">
        <v>3653</v>
      </c>
      <c r="B145" s="84" t="s">
        <v>220</v>
      </c>
      <c r="C145" s="78">
        <f>VLOOKUP(GroupVertices[[#This Row],[Vertex]],Vertices[],MATCH("ID",Vertices[[#Headers],[Vertex]:[Vertex Content Word Count]],0),FALSE)</f>
        <v>18</v>
      </c>
    </row>
    <row r="146" spans="1:3" ht="15">
      <c r="A146" s="78" t="s">
        <v>3653</v>
      </c>
      <c r="B146" s="84" t="s">
        <v>215</v>
      </c>
      <c r="C146" s="78">
        <f>VLOOKUP(GroupVertices[[#This Row],[Vertex]],Vertices[],MATCH("ID",Vertices[[#Headers],[Vertex]:[Vertex Content Word Count]],0),FALSE)</f>
        <v>7</v>
      </c>
    </row>
    <row r="147" spans="1:3" ht="15">
      <c r="A147" s="78" t="s">
        <v>3653</v>
      </c>
      <c r="B147" s="84" t="s">
        <v>214</v>
      </c>
      <c r="C147" s="78">
        <f>VLOOKUP(GroupVertices[[#This Row],[Vertex]],Vertices[],MATCH("ID",Vertices[[#Headers],[Vertex]:[Vertex Content Word Count]],0),FALSE)</f>
        <v>6</v>
      </c>
    </row>
    <row r="148" spans="1:3" ht="15">
      <c r="A148" s="78" t="s">
        <v>3653</v>
      </c>
      <c r="B148" s="84" t="s">
        <v>213</v>
      </c>
      <c r="C148" s="78">
        <f>VLOOKUP(GroupVertices[[#This Row],[Vertex]],Vertices[],MATCH("ID",Vertices[[#Headers],[Vertex]:[Vertex Content Word Count]],0),FALSE)</f>
        <v>5</v>
      </c>
    </row>
    <row r="149" spans="1:3" ht="15">
      <c r="A149" s="78" t="s">
        <v>3653</v>
      </c>
      <c r="B149" s="84" t="s">
        <v>212</v>
      </c>
      <c r="C149" s="78">
        <f>VLOOKUP(GroupVertices[[#This Row],[Vertex]],Vertices[],MATCH("ID",Vertices[[#Headers],[Vertex]:[Vertex Content Word Count]],0),FALSE)</f>
        <v>3</v>
      </c>
    </row>
    <row r="150" spans="1:3" ht="15">
      <c r="A150" s="78" t="s">
        <v>3654</v>
      </c>
      <c r="B150" s="84" t="s">
        <v>357</v>
      </c>
      <c r="C150" s="78">
        <f>VLOOKUP(GroupVertices[[#This Row],[Vertex]],Vertices[],MATCH("ID",Vertices[[#Headers],[Vertex]:[Vertex Content Word Count]],0),FALSE)</f>
        <v>187</v>
      </c>
    </row>
    <row r="151" spans="1:3" ht="15">
      <c r="A151" s="78" t="s">
        <v>3654</v>
      </c>
      <c r="B151" s="84" t="s">
        <v>356</v>
      </c>
      <c r="C151" s="78">
        <f>VLOOKUP(GroupVertices[[#This Row],[Vertex]],Vertices[],MATCH("ID",Vertices[[#Headers],[Vertex]:[Vertex Content Word Count]],0),FALSE)</f>
        <v>161</v>
      </c>
    </row>
    <row r="152" spans="1:3" ht="15">
      <c r="A152" s="78" t="s">
        <v>3654</v>
      </c>
      <c r="B152" s="84" t="s">
        <v>345</v>
      </c>
      <c r="C152" s="78">
        <f>VLOOKUP(GroupVertices[[#This Row],[Vertex]],Vertices[],MATCH("ID",Vertices[[#Headers],[Vertex]:[Vertex Content Word Count]],0),FALSE)</f>
        <v>174</v>
      </c>
    </row>
    <row r="153" spans="1:3" ht="15">
      <c r="A153" s="78" t="s">
        <v>3654</v>
      </c>
      <c r="B153" s="84" t="s">
        <v>342</v>
      </c>
      <c r="C153" s="78">
        <f>VLOOKUP(GroupVertices[[#This Row],[Vertex]],Vertices[],MATCH("ID",Vertices[[#Headers],[Vertex]:[Vertex Content Word Count]],0),FALSE)</f>
        <v>171</v>
      </c>
    </row>
    <row r="154" spans="1:3" ht="15">
      <c r="A154" s="78" t="s">
        <v>3654</v>
      </c>
      <c r="B154" s="84" t="s">
        <v>336</v>
      </c>
      <c r="C154" s="78">
        <f>VLOOKUP(GroupVertices[[#This Row],[Vertex]],Vertices[],MATCH("ID",Vertices[[#Headers],[Vertex]:[Vertex Content Word Count]],0),FALSE)</f>
        <v>166</v>
      </c>
    </row>
    <row r="155" spans="1:3" ht="15">
      <c r="A155" s="78" t="s">
        <v>3654</v>
      </c>
      <c r="B155" s="84" t="s">
        <v>335</v>
      </c>
      <c r="C155" s="78">
        <f>VLOOKUP(GroupVertices[[#This Row],[Vertex]],Vertices[],MATCH("ID",Vertices[[#Headers],[Vertex]:[Vertex Content Word Count]],0),FALSE)</f>
        <v>165</v>
      </c>
    </row>
    <row r="156" spans="1:3" ht="15">
      <c r="A156" s="78" t="s">
        <v>3654</v>
      </c>
      <c r="B156" s="84" t="s">
        <v>334</v>
      </c>
      <c r="C156" s="78">
        <f>VLOOKUP(GroupVertices[[#This Row],[Vertex]],Vertices[],MATCH("ID",Vertices[[#Headers],[Vertex]:[Vertex Content Word Count]],0),FALSE)</f>
        <v>164</v>
      </c>
    </row>
    <row r="157" spans="1:3" ht="15">
      <c r="A157" s="78" t="s">
        <v>3654</v>
      </c>
      <c r="B157" s="84" t="s">
        <v>333</v>
      </c>
      <c r="C157" s="78">
        <f>VLOOKUP(GroupVertices[[#This Row],[Vertex]],Vertices[],MATCH("ID",Vertices[[#Headers],[Vertex]:[Vertex Content Word Count]],0),FALSE)</f>
        <v>163</v>
      </c>
    </row>
    <row r="158" spans="1:3" ht="15">
      <c r="A158" s="78" t="s">
        <v>3654</v>
      </c>
      <c r="B158" s="84" t="s">
        <v>332</v>
      </c>
      <c r="C158" s="78">
        <f>VLOOKUP(GroupVertices[[#This Row],[Vertex]],Vertices[],MATCH("ID",Vertices[[#Headers],[Vertex]:[Vertex Content Word Count]],0),FALSE)</f>
        <v>162</v>
      </c>
    </row>
    <row r="159" spans="1:3" ht="15">
      <c r="A159" s="78" t="s">
        <v>3654</v>
      </c>
      <c r="B159" s="84" t="s">
        <v>331</v>
      </c>
      <c r="C159" s="78">
        <f>VLOOKUP(GroupVertices[[#This Row],[Vertex]],Vertices[],MATCH("ID",Vertices[[#Headers],[Vertex]:[Vertex Content Word Count]],0),FALSE)</f>
        <v>160</v>
      </c>
    </row>
    <row r="160" spans="1:3" ht="15">
      <c r="A160" s="78" t="s">
        <v>3655</v>
      </c>
      <c r="B160" s="84" t="s">
        <v>351</v>
      </c>
      <c r="C160" s="78">
        <f>VLOOKUP(GroupVertices[[#This Row],[Vertex]],Vertices[],MATCH("ID",Vertices[[#Headers],[Vertex]:[Vertex Content Word Count]],0),FALSE)</f>
        <v>179</v>
      </c>
    </row>
    <row r="161" spans="1:3" ht="15">
      <c r="A161" s="78" t="s">
        <v>3655</v>
      </c>
      <c r="B161" s="84" t="s">
        <v>350</v>
      </c>
      <c r="C161" s="78">
        <f>VLOOKUP(GroupVertices[[#This Row],[Vertex]],Vertices[],MATCH("ID",Vertices[[#Headers],[Vertex]:[Vertex Content Word Count]],0),FALSE)</f>
        <v>150</v>
      </c>
    </row>
    <row r="162" spans="1:3" ht="15">
      <c r="A162" s="78" t="s">
        <v>3655</v>
      </c>
      <c r="B162" s="84" t="s">
        <v>343</v>
      </c>
      <c r="C162" s="78">
        <f>VLOOKUP(GroupVertices[[#This Row],[Vertex]],Vertices[],MATCH("ID",Vertices[[#Headers],[Vertex]:[Vertex Content Word Count]],0),FALSE)</f>
        <v>172</v>
      </c>
    </row>
    <row r="163" spans="1:3" ht="15">
      <c r="A163" s="78" t="s">
        <v>3655</v>
      </c>
      <c r="B163" s="84" t="s">
        <v>341</v>
      </c>
      <c r="C163" s="78">
        <f>VLOOKUP(GroupVertices[[#This Row],[Vertex]],Vertices[],MATCH("ID",Vertices[[#Headers],[Vertex]:[Vertex Content Word Count]],0),FALSE)</f>
        <v>170</v>
      </c>
    </row>
    <row r="164" spans="1:3" ht="15">
      <c r="A164" s="78" t="s">
        <v>3655</v>
      </c>
      <c r="B164" s="84" t="s">
        <v>327</v>
      </c>
      <c r="C164" s="78">
        <f>VLOOKUP(GroupVertices[[#This Row],[Vertex]],Vertices[],MATCH("ID",Vertices[[#Headers],[Vertex]:[Vertex Content Word Count]],0),FALSE)</f>
        <v>157</v>
      </c>
    </row>
    <row r="165" spans="1:3" ht="15">
      <c r="A165" s="78" t="s">
        <v>3655</v>
      </c>
      <c r="B165" s="84" t="s">
        <v>326</v>
      </c>
      <c r="C165" s="78">
        <f>VLOOKUP(GroupVertices[[#This Row],[Vertex]],Vertices[],MATCH("ID",Vertices[[#Headers],[Vertex]:[Vertex Content Word Count]],0),FALSE)</f>
        <v>156</v>
      </c>
    </row>
    <row r="166" spans="1:3" ht="15">
      <c r="A166" s="78" t="s">
        <v>3655</v>
      </c>
      <c r="B166" s="84" t="s">
        <v>323</v>
      </c>
      <c r="C166" s="78">
        <f>VLOOKUP(GroupVertices[[#This Row],[Vertex]],Vertices[],MATCH("ID",Vertices[[#Headers],[Vertex]:[Vertex Content Word Count]],0),FALSE)</f>
        <v>153</v>
      </c>
    </row>
    <row r="167" spans="1:3" ht="15">
      <c r="A167" s="78" t="s">
        <v>3655</v>
      </c>
      <c r="B167" s="84" t="s">
        <v>322</v>
      </c>
      <c r="C167" s="78">
        <f>VLOOKUP(GroupVertices[[#This Row],[Vertex]],Vertices[],MATCH("ID",Vertices[[#Headers],[Vertex]:[Vertex Content Word Count]],0),FALSE)</f>
        <v>152</v>
      </c>
    </row>
    <row r="168" spans="1:3" ht="15">
      <c r="A168" s="78" t="s">
        <v>3655</v>
      </c>
      <c r="B168" s="84" t="s">
        <v>321</v>
      </c>
      <c r="C168" s="78">
        <f>VLOOKUP(GroupVertices[[#This Row],[Vertex]],Vertices[],MATCH("ID",Vertices[[#Headers],[Vertex]:[Vertex Content Word Count]],0),FALSE)</f>
        <v>151</v>
      </c>
    </row>
    <row r="169" spans="1:3" ht="15">
      <c r="A169" s="78" t="s">
        <v>3655</v>
      </c>
      <c r="B169" s="84" t="s">
        <v>320</v>
      </c>
      <c r="C169" s="78">
        <f>VLOOKUP(GroupVertices[[#This Row],[Vertex]],Vertices[],MATCH("ID",Vertices[[#Headers],[Vertex]:[Vertex Content Word Count]],0),FALSE)</f>
        <v>149</v>
      </c>
    </row>
    <row r="170" spans="1:3" ht="15">
      <c r="A170" s="78" t="s">
        <v>3656</v>
      </c>
      <c r="B170" s="84" t="s">
        <v>452</v>
      </c>
      <c r="C170" s="78">
        <f>VLOOKUP(GroupVertices[[#This Row],[Vertex]],Vertices[],MATCH("ID",Vertices[[#Headers],[Vertex]:[Vertex Content Word Count]],0),FALSE)</f>
        <v>288</v>
      </c>
    </row>
    <row r="171" spans="1:3" ht="15">
      <c r="A171" s="78" t="s">
        <v>3656</v>
      </c>
      <c r="B171" s="84" t="s">
        <v>420</v>
      </c>
      <c r="C171" s="78">
        <f>VLOOKUP(GroupVertices[[#This Row],[Vertex]],Vertices[],MATCH("ID",Vertices[[#Headers],[Vertex]:[Vertex Content Word Count]],0),FALSE)</f>
        <v>253</v>
      </c>
    </row>
    <row r="172" spans="1:3" ht="15">
      <c r="A172" s="78" t="s">
        <v>3656</v>
      </c>
      <c r="B172" s="84" t="s">
        <v>453</v>
      </c>
      <c r="C172" s="78">
        <f>VLOOKUP(GroupVertices[[#This Row],[Vertex]],Vertices[],MATCH("ID",Vertices[[#Headers],[Vertex]:[Vertex Content Word Count]],0),FALSE)</f>
        <v>260</v>
      </c>
    </row>
    <row r="173" spans="1:3" ht="15">
      <c r="A173" s="78" t="s">
        <v>3656</v>
      </c>
      <c r="B173" s="84" t="s">
        <v>422</v>
      </c>
      <c r="C173" s="78">
        <f>VLOOKUP(GroupVertices[[#This Row],[Vertex]],Vertices[],MATCH("ID",Vertices[[#Headers],[Vertex]:[Vertex Content Word Count]],0),FALSE)</f>
        <v>256</v>
      </c>
    </row>
    <row r="174" spans="1:3" ht="15">
      <c r="A174" s="78" t="s">
        <v>3656</v>
      </c>
      <c r="B174" s="84" t="s">
        <v>451</v>
      </c>
      <c r="C174" s="78">
        <f>VLOOKUP(GroupVertices[[#This Row],[Vertex]],Vertices[],MATCH("ID",Vertices[[#Headers],[Vertex]:[Vertex Content Word Count]],0),FALSE)</f>
        <v>287</v>
      </c>
    </row>
    <row r="175" spans="1:3" ht="15">
      <c r="A175" s="78" t="s">
        <v>3656</v>
      </c>
      <c r="B175" s="84" t="s">
        <v>436</v>
      </c>
      <c r="C175" s="78">
        <f>VLOOKUP(GroupVertices[[#This Row],[Vertex]],Vertices[],MATCH("ID",Vertices[[#Headers],[Vertex]:[Vertex Content Word Count]],0),FALSE)</f>
        <v>269</v>
      </c>
    </row>
    <row r="176" spans="1:3" ht="15">
      <c r="A176" s="78" t="s">
        <v>3656</v>
      </c>
      <c r="B176" s="84" t="s">
        <v>425</v>
      </c>
      <c r="C176" s="78">
        <f>VLOOKUP(GroupVertices[[#This Row],[Vertex]],Vertices[],MATCH("ID",Vertices[[#Headers],[Vertex]:[Vertex Content Word Count]],0),FALSE)</f>
        <v>259</v>
      </c>
    </row>
    <row r="177" spans="1:3" ht="15">
      <c r="A177" s="78" t="s">
        <v>3656</v>
      </c>
      <c r="B177" s="84" t="s">
        <v>421</v>
      </c>
      <c r="C177" s="78">
        <f>VLOOKUP(GroupVertices[[#This Row],[Vertex]],Vertices[],MATCH("ID",Vertices[[#Headers],[Vertex]:[Vertex Content Word Count]],0),FALSE)</f>
        <v>255</v>
      </c>
    </row>
    <row r="178" spans="1:3" ht="15">
      <c r="A178" s="78" t="s">
        <v>3656</v>
      </c>
      <c r="B178" s="84" t="s">
        <v>497</v>
      </c>
      <c r="C178" s="78">
        <f>VLOOKUP(GroupVertices[[#This Row],[Vertex]],Vertices[],MATCH("ID",Vertices[[#Headers],[Vertex]:[Vertex Content Word Count]],0),FALSE)</f>
        <v>254</v>
      </c>
    </row>
    <row r="179" spans="1:3" ht="15">
      <c r="A179" s="78" t="s">
        <v>3657</v>
      </c>
      <c r="B179" s="84" t="s">
        <v>313</v>
      </c>
      <c r="C179" s="78">
        <f>VLOOKUP(GroupVertices[[#This Row],[Vertex]],Vertices[],MATCH("ID",Vertices[[#Headers],[Vertex]:[Vertex Content Word Count]],0),FALSE)</f>
        <v>17</v>
      </c>
    </row>
    <row r="180" spans="1:3" ht="15">
      <c r="A180" s="78" t="s">
        <v>3657</v>
      </c>
      <c r="B180" s="84" t="s">
        <v>314</v>
      </c>
      <c r="C180" s="78">
        <f>VLOOKUP(GroupVertices[[#This Row],[Vertex]],Vertices[],MATCH("ID",Vertices[[#Headers],[Vertex]:[Vertex Content Word Count]],0),FALSE)</f>
        <v>144</v>
      </c>
    </row>
    <row r="181" spans="1:3" ht="15">
      <c r="A181" s="78" t="s">
        <v>3657</v>
      </c>
      <c r="B181" s="84" t="s">
        <v>489</v>
      </c>
      <c r="C181" s="78">
        <f>VLOOKUP(GroupVertices[[#This Row],[Vertex]],Vertices[],MATCH("ID",Vertices[[#Headers],[Vertex]:[Vertex Content Word Count]],0),FALSE)</f>
        <v>143</v>
      </c>
    </row>
    <row r="182" spans="1:3" ht="15">
      <c r="A182" s="78" t="s">
        <v>3657</v>
      </c>
      <c r="B182" s="84" t="s">
        <v>488</v>
      </c>
      <c r="C182" s="78">
        <f>VLOOKUP(GroupVertices[[#This Row],[Vertex]],Vertices[],MATCH("ID",Vertices[[#Headers],[Vertex]:[Vertex Content Word Count]],0),FALSE)</f>
        <v>142</v>
      </c>
    </row>
    <row r="183" spans="1:3" ht="15">
      <c r="A183" s="78" t="s">
        <v>3657</v>
      </c>
      <c r="B183" s="84" t="s">
        <v>487</v>
      </c>
      <c r="C183" s="78">
        <f>VLOOKUP(GroupVertices[[#This Row],[Vertex]],Vertices[],MATCH("ID",Vertices[[#Headers],[Vertex]:[Vertex Content Word Count]],0),FALSE)</f>
        <v>141</v>
      </c>
    </row>
    <row r="184" spans="1:3" ht="15">
      <c r="A184" s="78" t="s">
        <v>3657</v>
      </c>
      <c r="B184" s="84" t="s">
        <v>236</v>
      </c>
      <c r="C184" s="78">
        <f>VLOOKUP(GroupVertices[[#This Row],[Vertex]],Vertices[],MATCH("ID",Vertices[[#Headers],[Vertex]:[Vertex Content Word Count]],0),FALSE)</f>
        <v>39</v>
      </c>
    </row>
    <row r="185" spans="1:3" ht="15">
      <c r="A185" s="78" t="s">
        <v>3657</v>
      </c>
      <c r="B185" s="84" t="s">
        <v>223</v>
      </c>
      <c r="C185" s="78">
        <f>VLOOKUP(GroupVertices[[#This Row],[Vertex]],Vertices[],MATCH("ID",Vertices[[#Headers],[Vertex]:[Vertex Content Word Count]],0),FALSE)</f>
        <v>24</v>
      </c>
    </row>
    <row r="186" spans="1:3" ht="15">
      <c r="A186" s="78" t="s">
        <v>3657</v>
      </c>
      <c r="B186" s="84" t="s">
        <v>221</v>
      </c>
      <c r="C186" s="78">
        <f>VLOOKUP(GroupVertices[[#This Row],[Vertex]],Vertices[],MATCH("ID",Vertices[[#Headers],[Vertex]:[Vertex Content Word Count]],0),FALSE)</f>
        <v>19</v>
      </c>
    </row>
    <row r="187" spans="1:3" ht="15">
      <c r="A187" s="78" t="s">
        <v>3657</v>
      </c>
      <c r="B187" s="84" t="s">
        <v>219</v>
      </c>
      <c r="C187" s="78">
        <f>VLOOKUP(GroupVertices[[#This Row],[Vertex]],Vertices[],MATCH("ID",Vertices[[#Headers],[Vertex]:[Vertex Content Word Count]],0),FALSE)</f>
        <v>16</v>
      </c>
    </row>
    <row r="188" spans="1:3" ht="15">
      <c r="A188" s="78" t="s">
        <v>3658</v>
      </c>
      <c r="B188" s="84" t="s">
        <v>260</v>
      </c>
      <c r="C188" s="78">
        <f>VLOOKUP(GroupVertices[[#This Row],[Vertex]],Vertices[],MATCH("ID",Vertices[[#Headers],[Vertex]:[Vertex Content Word Count]],0),FALSE)</f>
        <v>68</v>
      </c>
    </row>
    <row r="189" spans="1:3" ht="15">
      <c r="A189" s="78" t="s">
        <v>3658</v>
      </c>
      <c r="B189" s="84" t="s">
        <v>472</v>
      </c>
      <c r="C189" s="78">
        <f>VLOOKUP(GroupVertices[[#This Row],[Vertex]],Vertices[],MATCH("ID",Vertices[[#Headers],[Vertex]:[Vertex Content Word Count]],0),FALSE)</f>
        <v>70</v>
      </c>
    </row>
    <row r="190" spans="1:3" ht="15">
      <c r="A190" s="78" t="s">
        <v>3658</v>
      </c>
      <c r="B190" s="84" t="s">
        <v>258</v>
      </c>
      <c r="C190" s="78">
        <f>VLOOKUP(GroupVertices[[#This Row],[Vertex]],Vertices[],MATCH("ID",Vertices[[#Headers],[Vertex]:[Vertex Content Word Count]],0),FALSE)</f>
        <v>66</v>
      </c>
    </row>
    <row r="191" spans="1:3" ht="15">
      <c r="A191" s="78" t="s">
        <v>3658</v>
      </c>
      <c r="B191" s="84" t="s">
        <v>257</v>
      </c>
      <c r="C191" s="78">
        <f>VLOOKUP(GroupVertices[[#This Row],[Vertex]],Vertices[],MATCH("ID",Vertices[[#Headers],[Vertex]:[Vertex Content Word Count]],0),FALSE)</f>
        <v>64</v>
      </c>
    </row>
    <row r="192" spans="1:3" ht="15">
      <c r="A192" s="78" t="s">
        <v>3658</v>
      </c>
      <c r="B192" s="84" t="s">
        <v>259</v>
      </c>
      <c r="C192" s="78">
        <f>VLOOKUP(GroupVertices[[#This Row],[Vertex]],Vertices[],MATCH("ID",Vertices[[#Headers],[Vertex]:[Vertex Content Word Count]],0),FALSE)</f>
        <v>67</v>
      </c>
    </row>
    <row r="193" spans="1:3" ht="15">
      <c r="A193" s="78" t="s">
        <v>3658</v>
      </c>
      <c r="B193" s="84" t="s">
        <v>471</v>
      </c>
      <c r="C193" s="78">
        <f>VLOOKUP(GroupVertices[[#This Row],[Vertex]],Vertices[],MATCH("ID",Vertices[[#Headers],[Vertex]:[Vertex Content Word Count]],0),FALSE)</f>
        <v>69</v>
      </c>
    </row>
    <row r="194" spans="1:3" ht="15">
      <c r="A194" s="78" t="s">
        <v>3658</v>
      </c>
      <c r="B194" s="84" t="s">
        <v>470</v>
      </c>
      <c r="C194" s="78">
        <f>VLOOKUP(GroupVertices[[#This Row],[Vertex]],Vertices[],MATCH("ID",Vertices[[#Headers],[Vertex]:[Vertex Content Word Count]],0),FALSE)</f>
        <v>65</v>
      </c>
    </row>
    <row r="195" spans="1:3" ht="15">
      <c r="A195" s="78" t="s">
        <v>3659</v>
      </c>
      <c r="B195" s="84" t="s">
        <v>450</v>
      </c>
      <c r="C195" s="78">
        <f>VLOOKUP(GroupVertices[[#This Row],[Vertex]],Vertices[],MATCH("ID",Vertices[[#Headers],[Vertex]:[Vertex Content Word Count]],0),FALSE)</f>
        <v>285</v>
      </c>
    </row>
    <row r="196" spans="1:3" ht="15">
      <c r="A196" s="78" t="s">
        <v>3659</v>
      </c>
      <c r="B196" s="84" t="s">
        <v>501</v>
      </c>
      <c r="C196" s="78">
        <f>VLOOKUP(GroupVertices[[#This Row],[Vertex]],Vertices[],MATCH("ID",Vertices[[#Headers],[Vertex]:[Vertex Content Word Count]],0),FALSE)</f>
        <v>286</v>
      </c>
    </row>
    <row r="197" spans="1:3" ht="15">
      <c r="A197" s="78" t="s">
        <v>3659</v>
      </c>
      <c r="B197" s="84" t="s">
        <v>449</v>
      </c>
      <c r="C197" s="78">
        <f>VLOOKUP(GroupVertices[[#This Row],[Vertex]],Vertices[],MATCH("ID",Vertices[[#Headers],[Vertex]:[Vertex Content Word Count]],0),FALSE)</f>
        <v>281</v>
      </c>
    </row>
    <row r="198" spans="1:3" ht="15">
      <c r="A198" s="78" t="s">
        <v>3659</v>
      </c>
      <c r="B198" s="84" t="s">
        <v>500</v>
      </c>
      <c r="C198" s="78">
        <f>VLOOKUP(GroupVertices[[#This Row],[Vertex]],Vertices[],MATCH("ID",Vertices[[#Headers],[Vertex]:[Vertex Content Word Count]],0),FALSE)</f>
        <v>284</v>
      </c>
    </row>
    <row r="199" spans="1:3" ht="15">
      <c r="A199" s="78" t="s">
        <v>3659</v>
      </c>
      <c r="B199" s="84" t="s">
        <v>499</v>
      </c>
      <c r="C199" s="78">
        <f>VLOOKUP(GroupVertices[[#This Row],[Vertex]],Vertices[],MATCH("ID",Vertices[[#Headers],[Vertex]:[Vertex Content Word Count]],0),FALSE)</f>
        <v>283</v>
      </c>
    </row>
    <row r="200" spans="1:3" ht="15">
      <c r="A200" s="78" t="s">
        <v>3659</v>
      </c>
      <c r="B200" s="84" t="s">
        <v>498</v>
      </c>
      <c r="C200" s="78">
        <f>VLOOKUP(GroupVertices[[#This Row],[Vertex]],Vertices[],MATCH("ID",Vertices[[#Headers],[Vertex]:[Vertex Content Word Count]],0),FALSE)</f>
        <v>282</v>
      </c>
    </row>
    <row r="201" spans="1:3" ht="15">
      <c r="A201" s="78" t="s">
        <v>3660</v>
      </c>
      <c r="B201" s="84" t="s">
        <v>447</v>
      </c>
      <c r="C201" s="78">
        <f>VLOOKUP(GroupVertices[[#This Row],[Vertex]],Vertices[],MATCH("ID",Vertices[[#Headers],[Vertex]:[Vertex Content Word Count]],0),FALSE)</f>
        <v>279</v>
      </c>
    </row>
    <row r="202" spans="1:3" ht="15">
      <c r="A202" s="78" t="s">
        <v>3660</v>
      </c>
      <c r="B202" s="84" t="s">
        <v>446</v>
      </c>
      <c r="C202" s="78">
        <f>VLOOKUP(GroupVertices[[#This Row],[Vertex]],Vertices[],MATCH("ID",Vertices[[#Headers],[Vertex]:[Vertex Content Word Count]],0),FALSE)</f>
        <v>277</v>
      </c>
    </row>
    <row r="203" spans="1:3" ht="15">
      <c r="A203" s="78" t="s">
        <v>3660</v>
      </c>
      <c r="B203" s="84" t="s">
        <v>445</v>
      </c>
      <c r="C203" s="78">
        <f>VLOOKUP(GroupVertices[[#This Row],[Vertex]],Vertices[],MATCH("ID",Vertices[[#Headers],[Vertex]:[Vertex Content Word Count]],0),FALSE)</f>
        <v>278</v>
      </c>
    </row>
    <row r="204" spans="1:3" ht="15">
      <c r="A204" s="78" t="s">
        <v>3660</v>
      </c>
      <c r="B204" s="84" t="s">
        <v>444</v>
      </c>
      <c r="C204" s="78">
        <f>VLOOKUP(GroupVertices[[#This Row],[Vertex]],Vertices[],MATCH("ID",Vertices[[#Headers],[Vertex]:[Vertex Content Word Count]],0),FALSE)</f>
        <v>273</v>
      </c>
    </row>
    <row r="205" spans="1:3" ht="15">
      <c r="A205" s="78" t="s">
        <v>3660</v>
      </c>
      <c r="B205" s="84" t="s">
        <v>443</v>
      </c>
      <c r="C205" s="78">
        <f>VLOOKUP(GroupVertices[[#This Row],[Vertex]],Vertices[],MATCH("ID",Vertices[[#Headers],[Vertex]:[Vertex Content Word Count]],0),FALSE)</f>
        <v>276</v>
      </c>
    </row>
    <row r="206" spans="1:3" ht="15">
      <c r="A206" s="78" t="s">
        <v>3660</v>
      </c>
      <c r="B206" s="84" t="s">
        <v>440</v>
      </c>
      <c r="C206" s="78">
        <f>VLOOKUP(GroupVertices[[#This Row],[Vertex]],Vertices[],MATCH("ID",Vertices[[#Headers],[Vertex]:[Vertex Content Word Count]],0),FALSE)</f>
        <v>272</v>
      </c>
    </row>
    <row r="207" spans="1:3" ht="15">
      <c r="A207" s="78" t="s">
        <v>3661</v>
      </c>
      <c r="B207" s="84" t="s">
        <v>330</v>
      </c>
      <c r="C207" s="78">
        <f>VLOOKUP(GroupVertices[[#This Row],[Vertex]],Vertices[],MATCH("ID",Vertices[[#Headers],[Vertex]:[Vertex Content Word Count]],0),FALSE)</f>
        <v>159</v>
      </c>
    </row>
    <row r="208" spans="1:3" ht="15">
      <c r="A208" s="78" t="s">
        <v>3661</v>
      </c>
      <c r="B208" s="84" t="s">
        <v>329</v>
      </c>
      <c r="C208" s="78">
        <f>VLOOKUP(GroupVertices[[#This Row],[Vertex]],Vertices[],MATCH("ID",Vertices[[#Headers],[Vertex]:[Vertex Content Word Count]],0),FALSE)</f>
        <v>148</v>
      </c>
    </row>
    <row r="209" spans="1:3" ht="15">
      <c r="A209" s="78" t="s">
        <v>3661</v>
      </c>
      <c r="B209" s="84" t="s">
        <v>328</v>
      </c>
      <c r="C209" s="78">
        <f>VLOOKUP(GroupVertices[[#This Row],[Vertex]],Vertices[],MATCH("ID",Vertices[[#Headers],[Vertex]:[Vertex Content Word Count]],0),FALSE)</f>
        <v>158</v>
      </c>
    </row>
    <row r="210" spans="1:3" ht="15">
      <c r="A210" s="78" t="s">
        <v>3661</v>
      </c>
      <c r="B210" s="84" t="s">
        <v>325</v>
      </c>
      <c r="C210" s="78">
        <f>VLOOKUP(GroupVertices[[#This Row],[Vertex]],Vertices[],MATCH("ID",Vertices[[#Headers],[Vertex]:[Vertex Content Word Count]],0),FALSE)</f>
        <v>155</v>
      </c>
    </row>
    <row r="211" spans="1:3" ht="15">
      <c r="A211" s="78" t="s">
        <v>3661</v>
      </c>
      <c r="B211" s="84" t="s">
        <v>324</v>
      </c>
      <c r="C211" s="78">
        <f>VLOOKUP(GroupVertices[[#This Row],[Vertex]],Vertices[],MATCH("ID",Vertices[[#Headers],[Vertex]:[Vertex Content Word Count]],0),FALSE)</f>
        <v>154</v>
      </c>
    </row>
    <row r="212" spans="1:3" ht="15">
      <c r="A212" s="78" t="s">
        <v>3661</v>
      </c>
      <c r="B212" s="84" t="s">
        <v>319</v>
      </c>
      <c r="C212" s="78">
        <f>VLOOKUP(GroupVertices[[#This Row],[Vertex]],Vertices[],MATCH("ID",Vertices[[#Headers],[Vertex]:[Vertex Content Word Count]],0),FALSE)</f>
        <v>147</v>
      </c>
    </row>
    <row r="213" spans="1:3" ht="15">
      <c r="A213" s="78" t="s">
        <v>3662</v>
      </c>
      <c r="B213" s="84" t="s">
        <v>318</v>
      </c>
      <c r="C213" s="78">
        <f>VLOOKUP(GroupVertices[[#This Row],[Vertex]],Vertices[],MATCH("ID",Vertices[[#Headers],[Vertex]:[Vertex Content Word Count]],0),FALSE)</f>
        <v>146</v>
      </c>
    </row>
    <row r="214" spans="1:3" ht="15">
      <c r="A214" s="78" t="s">
        <v>3662</v>
      </c>
      <c r="B214" s="84" t="s">
        <v>316</v>
      </c>
      <c r="C214" s="78">
        <f>VLOOKUP(GroupVertices[[#This Row],[Vertex]],Vertices[],MATCH("ID",Vertices[[#Headers],[Vertex]:[Vertex Content Word Count]],0),FALSE)</f>
        <v>139</v>
      </c>
    </row>
    <row r="215" spans="1:3" ht="15">
      <c r="A215" s="78" t="s">
        <v>3662</v>
      </c>
      <c r="B215" s="84" t="s">
        <v>486</v>
      </c>
      <c r="C215" s="78">
        <f>VLOOKUP(GroupVertices[[#This Row],[Vertex]],Vertices[],MATCH("ID",Vertices[[#Headers],[Vertex]:[Vertex Content Word Count]],0),FALSE)</f>
        <v>138</v>
      </c>
    </row>
    <row r="216" spans="1:3" ht="15">
      <c r="A216" s="78" t="s">
        <v>3662</v>
      </c>
      <c r="B216" s="84" t="s">
        <v>317</v>
      </c>
      <c r="C216" s="78">
        <f>VLOOKUP(GroupVertices[[#This Row],[Vertex]],Vertices[],MATCH("ID",Vertices[[#Headers],[Vertex]:[Vertex Content Word Count]],0),FALSE)</f>
        <v>137</v>
      </c>
    </row>
    <row r="217" spans="1:3" ht="15">
      <c r="A217" s="78" t="s">
        <v>3662</v>
      </c>
      <c r="B217" s="84" t="s">
        <v>312</v>
      </c>
      <c r="C217" s="78">
        <f>VLOOKUP(GroupVertices[[#This Row],[Vertex]],Vertices[],MATCH("ID",Vertices[[#Headers],[Vertex]:[Vertex Content Word Count]],0),FALSE)</f>
        <v>140</v>
      </c>
    </row>
    <row r="218" spans="1:3" ht="15">
      <c r="A218" s="78" t="s">
        <v>3662</v>
      </c>
      <c r="B218" s="84" t="s">
        <v>311</v>
      </c>
      <c r="C218" s="78">
        <f>VLOOKUP(GroupVertices[[#This Row],[Vertex]],Vertices[],MATCH("ID",Vertices[[#Headers],[Vertex]:[Vertex Content Word Count]],0),FALSE)</f>
        <v>136</v>
      </c>
    </row>
    <row r="219" spans="1:3" ht="15">
      <c r="A219" s="78" t="s">
        <v>3663</v>
      </c>
      <c r="B219" s="84" t="s">
        <v>307</v>
      </c>
      <c r="C219" s="78">
        <f>VLOOKUP(GroupVertices[[#This Row],[Vertex]],Vertices[],MATCH("ID",Vertices[[#Headers],[Vertex]:[Vertex Content Word Count]],0),FALSE)</f>
        <v>133</v>
      </c>
    </row>
    <row r="220" spans="1:3" ht="15">
      <c r="A220" s="78" t="s">
        <v>3663</v>
      </c>
      <c r="B220" s="84" t="s">
        <v>306</v>
      </c>
      <c r="C220" s="78">
        <f>VLOOKUP(GroupVertices[[#This Row],[Vertex]],Vertices[],MATCH("ID",Vertices[[#Headers],[Vertex]:[Vertex Content Word Count]],0),FALSE)</f>
        <v>104</v>
      </c>
    </row>
    <row r="221" spans="1:3" ht="15">
      <c r="A221" s="78" t="s">
        <v>3663</v>
      </c>
      <c r="B221" s="84" t="s">
        <v>287</v>
      </c>
      <c r="C221" s="78">
        <f>VLOOKUP(GroupVertices[[#This Row],[Vertex]],Vertices[],MATCH("ID",Vertices[[#Headers],[Vertex]:[Vertex Content Word Count]],0),FALSE)</f>
        <v>108</v>
      </c>
    </row>
    <row r="222" spans="1:3" ht="15">
      <c r="A222" s="78" t="s">
        <v>3663</v>
      </c>
      <c r="B222" s="84" t="s">
        <v>285</v>
      </c>
      <c r="C222" s="78">
        <f>VLOOKUP(GroupVertices[[#This Row],[Vertex]],Vertices[],MATCH("ID",Vertices[[#Headers],[Vertex]:[Vertex Content Word Count]],0),FALSE)</f>
        <v>106</v>
      </c>
    </row>
    <row r="223" spans="1:3" ht="15">
      <c r="A223" s="78" t="s">
        <v>3663</v>
      </c>
      <c r="B223" s="84" t="s">
        <v>284</v>
      </c>
      <c r="C223" s="78">
        <f>VLOOKUP(GroupVertices[[#This Row],[Vertex]],Vertices[],MATCH("ID",Vertices[[#Headers],[Vertex]:[Vertex Content Word Count]],0),FALSE)</f>
        <v>105</v>
      </c>
    </row>
    <row r="224" spans="1:3" ht="15">
      <c r="A224" s="78" t="s">
        <v>3663</v>
      </c>
      <c r="B224" s="84" t="s">
        <v>283</v>
      </c>
      <c r="C224" s="78">
        <f>VLOOKUP(GroupVertices[[#This Row],[Vertex]],Vertices[],MATCH("ID",Vertices[[#Headers],[Vertex]:[Vertex Content Word Count]],0),FALSE)</f>
        <v>103</v>
      </c>
    </row>
    <row r="225" spans="1:3" ht="15">
      <c r="A225" s="78" t="s">
        <v>3664</v>
      </c>
      <c r="B225" s="84" t="s">
        <v>454</v>
      </c>
      <c r="C225" s="78">
        <f>VLOOKUP(GroupVertices[[#This Row],[Vertex]],Vertices[],MATCH("ID",Vertices[[#Headers],[Vertex]:[Vertex Content Word Count]],0),FALSE)</f>
        <v>289</v>
      </c>
    </row>
    <row r="226" spans="1:3" ht="15">
      <c r="A226" s="78" t="s">
        <v>3664</v>
      </c>
      <c r="B226" s="84" t="s">
        <v>505</v>
      </c>
      <c r="C226" s="78">
        <f>VLOOKUP(GroupVertices[[#This Row],[Vertex]],Vertices[],MATCH("ID",Vertices[[#Headers],[Vertex]:[Vertex Content Word Count]],0),FALSE)</f>
        <v>293</v>
      </c>
    </row>
    <row r="227" spans="1:3" ht="15">
      <c r="A227" s="78" t="s">
        <v>3664</v>
      </c>
      <c r="B227" s="84" t="s">
        <v>504</v>
      </c>
      <c r="C227" s="78">
        <f>VLOOKUP(GroupVertices[[#This Row],[Vertex]],Vertices[],MATCH("ID",Vertices[[#Headers],[Vertex]:[Vertex Content Word Count]],0),FALSE)</f>
        <v>292</v>
      </c>
    </row>
    <row r="228" spans="1:3" ht="15">
      <c r="A228" s="78" t="s">
        <v>3664</v>
      </c>
      <c r="B228" s="84" t="s">
        <v>503</v>
      </c>
      <c r="C228" s="78">
        <f>VLOOKUP(GroupVertices[[#This Row],[Vertex]],Vertices[],MATCH("ID",Vertices[[#Headers],[Vertex]:[Vertex Content Word Count]],0),FALSE)</f>
        <v>291</v>
      </c>
    </row>
    <row r="229" spans="1:3" ht="15">
      <c r="A229" s="78" t="s">
        <v>3664</v>
      </c>
      <c r="B229" s="84" t="s">
        <v>502</v>
      </c>
      <c r="C229" s="78">
        <f>VLOOKUP(GroupVertices[[#This Row],[Vertex]],Vertices[],MATCH("ID",Vertices[[#Headers],[Vertex]:[Vertex Content Word Count]],0),FALSE)</f>
        <v>290</v>
      </c>
    </row>
    <row r="230" spans="1:3" ht="15">
      <c r="A230" s="78" t="s">
        <v>3665</v>
      </c>
      <c r="B230" s="84" t="s">
        <v>438</v>
      </c>
      <c r="C230" s="78">
        <f>VLOOKUP(GroupVertices[[#This Row],[Vertex]],Vertices[],MATCH("ID",Vertices[[#Headers],[Vertex]:[Vertex Content Word Count]],0),FALSE)</f>
        <v>270</v>
      </c>
    </row>
    <row r="231" spans="1:3" ht="15">
      <c r="A231" s="78" t="s">
        <v>3665</v>
      </c>
      <c r="B231" s="84" t="s">
        <v>437</v>
      </c>
      <c r="C231" s="78">
        <f>VLOOKUP(GroupVertices[[#This Row],[Vertex]],Vertices[],MATCH("ID",Vertices[[#Headers],[Vertex]:[Vertex Content Word Count]],0),FALSE)</f>
        <v>184</v>
      </c>
    </row>
    <row r="232" spans="1:3" ht="15">
      <c r="A232" s="78" t="s">
        <v>3665</v>
      </c>
      <c r="B232" s="84" t="s">
        <v>491</v>
      </c>
      <c r="C232" s="78">
        <f>VLOOKUP(GroupVertices[[#This Row],[Vertex]],Vertices[],MATCH("ID",Vertices[[#Headers],[Vertex]:[Vertex Content Word Count]],0),FALSE)</f>
        <v>183</v>
      </c>
    </row>
    <row r="233" spans="1:3" ht="15">
      <c r="A233" s="78" t="s">
        <v>3665</v>
      </c>
      <c r="B233" s="84" t="s">
        <v>490</v>
      </c>
      <c r="C233" s="78">
        <f>VLOOKUP(GroupVertices[[#This Row],[Vertex]],Vertices[],MATCH("ID",Vertices[[#Headers],[Vertex]:[Vertex Content Word Count]],0),FALSE)</f>
        <v>182</v>
      </c>
    </row>
    <row r="234" spans="1:3" ht="15">
      <c r="A234" s="78" t="s">
        <v>3665</v>
      </c>
      <c r="B234" s="84" t="s">
        <v>353</v>
      </c>
      <c r="C234" s="78">
        <f>VLOOKUP(GroupVertices[[#This Row],[Vertex]],Vertices[],MATCH("ID",Vertices[[#Headers],[Vertex]:[Vertex Content Word Count]],0),FALSE)</f>
        <v>181</v>
      </c>
    </row>
    <row r="235" spans="1:3" ht="15">
      <c r="A235" s="78" t="s">
        <v>3666</v>
      </c>
      <c r="B235" s="84" t="s">
        <v>275</v>
      </c>
      <c r="C235" s="78">
        <f>VLOOKUP(GroupVertices[[#This Row],[Vertex]],Vertices[],MATCH("ID",Vertices[[#Headers],[Vertex]:[Vertex Content Word Count]],0),FALSE)</f>
        <v>92</v>
      </c>
    </row>
    <row r="236" spans="1:3" ht="15">
      <c r="A236" s="78" t="s">
        <v>3666</v>
      </c>
      <c r="B236" s="84" t="s">
        <v>274</v>
      </c>
      <c r="C236" s="78">
        <f>VLOOKUP(GroupVertices[[#This Row],[Vertex]],Vertices[],MATCH("ID",Vertices[[#Headers],[Vertex]:[Vertex Content Word Count]],0),FALSE)</f>
        <v>91</v>
      </c>
    </row>
    <row r="237" spans="1:3" ht="15">
      <c r="A237" s="78" t="s">
        <v>3666</v>
      </c>
      <c r="B237" s="84" t="s">
        <v>479</v>
      </c>
      <c r="C237" s="78">
        <f>VLOOKUP(GroupVertices[[#This Row],[Vertex]],Vertices[],MATCH("ID",Vertices[[#Headers],[Vertex]:[Vertex Content Word Count]],0),FALSE)</f>
        <v>90</v>
      </c>
    </row>
    <row r="238" spans="1:3" ht="15">
      <c r="A238" s="78" t="s">
        <v>3666</v>
      </c>
      <c r="B238" s="84" t="s">
        <v>478</v>
      </c>
      <c r="C238" s="78">
        <f>VLOOKUP(GroupVertices[[#This Row],[Vertex]],Vertices[],MATCH("ID",Vertices[[#Headers],[Vertex]:[Vertex Content Word Count]],0),FALSE)</f>
        <v>89</v>
      </c>
    </row>
    <row r="239" spans="1:3" ht="15">
      <c r="A239" s="78" t="s">
        <v>3666</v>
      </c>
      <c r="B239" s="84" t="s">
        <v>273</v>
      </c>
      <c r="C239" s="78">
        <f>VLOOKUP(GroupVertices[[#This Row],[Vertex]],Vertices[],MATCH("ID",Vertices[[#Headers],[Vertex]:[Vertex Content Word Count]],0),FALSE)</f>
        <v>88</v>
      </c>
    </row>
    <row r="240" spans="1:3" ht="15">
      <c r="A240" s="78" t="s">
        <v>3667</v>
      </c>
      <c r="B240" s="84" t="s">
        <v>225</v>
      </c>
      <c r="C240" s="78">
        <f>VLOOKUP(GroupVertices[[#This Row],[Vertex]],Vertices[],MATCH("ID",Vertices[[#Headers],[Vertex]:[Vertex Content Word Count]],0),FALSE)</f>
        <v>25</v>
      </c>
    </row>
    <row r="241" spans="1:3" ht="15">
      <c r="A241" s="78" t="s">
        <v>3667</v>
      </c>
      <c r="B241" s="84" t="s">
        <v>224</v>
      </c>
      <c r="C241" s="78">
        <f>VLOOKUP(GroupVertices[[#This Row],[Vertex]],Vertices[],MATCH("ID",Vertices[[#Headers],[Vertex]:[Vertex Content Word Count]],0),FALSE)</f>
        <v>23</v>
      </c>
    </row>
    <row r="242" spans="1:3" ht="15">
      <c r="A242" s="78" t="s">
        <v>3667</v>
      </c>
      <c r="B242" s="84" t="s">
        <v>463</v>
      </c>
      <c r="C242" s="78">
        <f>VLOOKUP(GroupVertices[[#This Row],[Vertex]],Vertices[],MATCH("ID",Vertices[[#Headers],[Vertex]:[Vertex Content Word Count]],0),FALSE)</f>
        <v>22</v>
      </c>
    </row>
    <row r="243" spans="1:3" ht="15">
      <c r="A243" s="78" t="s">
        <v>3667</v>
      </c>
      <c r="B243" s="84" t="s">
        <v>462</v>
      </c>
      <c r="C243" s="78">
        <f>VLOOKUP(GroupVertices[[#This Row],[Vertex]],Vertices[],MATCH("ID",Vertices[[#Headers],[Vertex]:[Vertex Content Word Count]],0),FALSE)</f>
        <v>21</v>
      </c>
    </row>
    <row r="244" spans="1:3" ht="15">
      <c r="A244" s="78" t="s">
        <v>3667</v>
      </c>
      <c r="B244" s="84" t="s">
        <v>222</v>
      </c>
      <c r="C244" s="78">
        <f>VLOOKUP(GroupVertices[[#This Row],[Vertex]],Vertices[],MATCH("ID",Vertices[[#Headers],[Vertex]:[Vertex Content Word Count]],0),FALSE)</f>
        <v>20</v>
      </c>
    </row>
    <row r="245" spans="1:3" ht="15">
      <c r="A245" s="78" t="s">
        <v>3668</v>
      </c>
      <c r="B245" s="84" t="s">
        <v>218</v>
      </c>
      <c r="C245" s="78">
        <f>VLOOKUP(GroupVertices[[#This Row],[Vertex]],Vertices[],MATCH("ID",Vertices[[#Headers],[Vertex]:[Vertex Content Word Count]],0),FALSE)</f>
        <v>11</v>
      </c>
    </row>
    <row r="246" spans="1:3" ht="15">
      <c r="A246" s="78" t="s">
        <v>3668</v>
      </c>
      <c r="B246" s="84" t="s">
        <v>461</v>
      </c>
      <c r="C246" s="78">
        <f>VLOOKUP(GroupVertices[[#This Row],[Vertex]],Vertices[],MATCH("ID",Vertices[[#Headers],[Vertex]:[Vertex Content Word Count]],0),FALSE)</f>
        <v>15</v>
      </c>
    </row>
    <row r="247" spans="1:3" ht="15">
      <c r="A247" s="78" t="s">
        <v>3668</v>
      </c>
      <c r="B247" s="84" t="s">
        <v>460</v>
      </c>
      <c r="C247" s="78">
        <f>VLOOKUP(GroupVertices[[#This Row],[Vertex]],Vertices[],MATCH("ID",Vertices[[#Headers],[Vertex]:[Vertex Content Word Count]],0),FALSE)</f>
        <v>14</v>
      </c>
    </row>
    <row r="248" spans="1:3" ht="15">
      <c r="A248" s="78" t="s">
        <v>3668</v>
      </c>
      <c r="B248" s="84" t="s">
        <v>459</v>
      </c>
      <c r="C248" s="78">
        <f>VLOOKUP(GroupVertices[[#This Row],[Vertex]],Vertices[],MATCH("ID",Vertices[[#Headers],[Vertex]:[Vertex Content Word Count]],0),FALSE)</f>
        <v>13</v>
      </c>
    </row>
    <row r="249" spans="1:3" ht="15">
      <c r="A249" s="78" t="s">
        <v>3668</v>
      </c>
      <c r="B249" s="84" t="s">
        <v>458</v>
      </c>
      <c r="C249" s="78">
        <f>VLOOKUP(GroupVertices[[#This Row],[Vertex]],Vertices[],MATCH("ID",Vertices[[#Headers],[Vertex]:[Vertex Content Word Count]],0),FALSE)</f>
        <v>12</v>
      </c>
    </row>
    <row r="250" spans="1:3" ht="15">
      <c r="A250" s="78" t="s">
        <v>3669</v>
      </c>
      <c r="B250" s="84" t="s">
        <v>310</v>
      </c>
      <c r="C250" s="78">
        <f>VLOOKUP(GroupVertices[[#This Row],[Vertex]],Vertices[],MATCH("ID",Vertices[[#Headers],[Vertex]:[Vertex Content Word Count]],0),FALSE)</f>
        <v>135</v>
      </c>
    </row>
    <row r="251" spans="1:3" ht="15">
      <c r="A251" s="78" t="s">
        <v>3669</v>
      </c>
      <c r="B251" s="84" t="s">
        <v>309</v>
      </c>
      <c r="C251" s="78">
        <f>VLOOKUP(GroupVertices[[#This Row],[Vertex]],Vertices[],MATCH("ID",Vertices[[#Headers],[Vertex]:[Vertex Content Word Count]],0),FALSE)</f>
        <v>131</v>
      </c>
    </row>
    <row r="252" spans="1:3" ht="15">
      <c r="A252" s="78" t="s">
        <v>3669</v>
      </c>
      <c r="B252" s="84" t="s">
        <v>308</v>
      </c>
      <c r="C252" s="78">
        <f>VLOOKUP(GroupVertices[[#This Row],[Vertex]],Vertices[],MATCH("ID",Vertices[[#Headers],[Vertex]:[Vertex Content Word Count]],0),FALSE)</f>
        <v>134</v>
      </c>
    </row>
    <row r="253" spans="1:3" ht="15">
      <c r="A253" s="78" t="s">
        <v>3669</v>
      </c>
      <c r="B253" s="84" t="s">
        <v>304</v>
      </c>
      <c r="C253" s="78">
        <f>VLOOKUP(GroupVertices[[#This Row],[Vertex]],Vertices[],MATCH("ID",Vertices[[#Headers],[Vertex]:[Vertex Content Word Count]],0),FALSE)</f>
        <v>130</v>
      </c>
    </row>
    <row r="254" spans="1:3" ht="15">
      <c r="A254" s="78" t="s">
        <v>3670</v>
      </c>
      <c r="B254" s="84" t="s">
        <v>267</v>
      </c>
      <c r="C254" s="78">
        <f>VLOOKUP(GroupVertices[[#This Row],[Vertex]],Vertices[],MATCH("ID",Vertices[[#Headers],[Vertex]:[Vertex Content Word Count]],0),FALSE)</f>
        <v>78</v>
      </c>
    </row>
    <row r="255" spans="1:3" ht="15">
      <c r="A255" s="78" t="s">
        <v>3670</v>
      </c>
      <c r="B255" s="84" t="s">
        <v>476</v>
      </c>
      <c r="C255" s="78">
        <f>VLOOKUP(GroupVertices[[#This Row],[Vertex]],Vertices[],MATCH("ID",Vertices[[#Headers],[Vertex]:[Vertex Content Word Count]],0),FALSE)</f>
        <v>81</v>
      </c>
    </row>
    <row r="256" spans="1:3" ht="15">
      <c r="A256" s="78" t="s">
        <v>3670</v>
      </c>
      <c r="B256" s="84" t="s">
        <v>475</v>
      </c>
      <c r="C256" s="78">
        <f>VLOOKUP(GroupVertices[[#This Row],[Vertex]],Vertices[],MATCH("ID",Vertices[[#Headers],[Vertex]:[Vertex Content Word Count]],0),FALSE)</f>
        <v>80</v>
      </c>
    </row>
    <row r="257" spans="1:3" ht="15">
      <c r="A257" s="78" t="s">
        <v>3670</v>
      </c>
      <c r="B257" s="84" t="s">
        <v>474</v>
      </c>
      <c r="C257" s="78">
        <f>VLOOKUP(GroupVertices[[#This Row],[Vertex]],Vertices[],MATCH("ID",Vertices[[#Headers],[Vertex]:[Vertex Content Word Count]],0),FALSE)</f>
        <v>79</v>
      </c>
    </row>
    <row r="258" spans="1:3" ht="15">
      <c r="A258" s="78" t="s">
        <v>3671</v>
      </c>
      <c r="B258" s="84" t="s">
        <v>247</v>
      </c>
      <c r="C258" s="78">
        <f>VLOOKUP(GroupVertices[[#This Row],[Vertex]],Vertices[],MATCH("ID",Vertices[[#Headers],[Vertex]:[Vertex Content Word Count]],0),FALSE)</f>
        <v>52</v>
      </c>
    </row>
    <row r="259" spans="1:3" ht="15">
      <c r="A259" s="78" t="s">
        <v>3671</v>
      </c>
      <c r="B259" s="84" t="s">
        <v>244</v>
      </c>
      <c r="C259" s="78">
        <f>VLOOKUP(GroupVertices[[#This Row],[Vertex]],Vertices[],MATCH("ID",Vertices[[#Headers],[Vertex]:[Vertex Content Word Count]],0),FALSE)</f>
        <v>48</v>
      </c>
    </row>
    <row r="260" spans="1:3" ht="15">
      <c r="A260" s="78" t="s">
        <v>3671</v>
      </c>
      <c r="B260" s="84" t="s">
        <v>245</v>
      </c>
      <c r="C260" s="78">
        <f>VLOOKUP(GroupVertices[[#This Row],[Vertex]],Vertices[],MATCH("ID",Vertices[[#Headers],[Vertex]:[Vertex Content Word Count]],0),FALSE)</f>
        <v>49</v>
      </c>
    </row>
    <row r="261" spans="1:3" ht="15">
      <c r="A261" s="78" t="s">
        <v>3672</v>
      </c>
      <c r="B261" s="84" t="s">
        <v>234</v>
      </c>
      <c r="C261" s="78">
        <f>VLOOKUP(GroupVertices[[#This Row],[Vertex]],Vertices[],MATCH("ID",Vertices[[#Headers],[Vertex]:[Vertex Content Word Count]],0),FALSE)</f>
        <v>37</v>
      </c>
    </row>
    <row r="262" spans="1:3" ht="15">
      <c r="A262" s="78" t="s">
        <v>3672</v>
      </c>
      <c r="B262" s="84" t="s">
        <v>233</v>
      </c>
      <c r="C262" s="78">
        <f>VLOOKUP(GroupVertices[[#This Row],[Vertex]],Vertices[],MATCH("ID",Vertices[[#Headers],[Vertex]:[Vertex Content Word Count]],0),FALSE)</f>
        <v>36</v>
      </c>
    </row>
    <row r="263" spans="1:3" ht="15">
      <c r="A263" s="78" t="s">
        <v>3672</v>
      </c>
      <c r="B263" s="84" t="s">
        <v>232</v>
      </c>
      <c r="C263" s="78">
        <f>VLOOKUP(GroupVertices[[#This Row],[Vertex]],Vertices[],MATCH("ID",Vertices[[#Headers],[Vertex]:[Vertex Content Word Count]],0),FALSE)</f>
        <v>35</v>
      </c>
    </row>
    <row r="264" spans="1:3" ht="15">
      <c r="A264" s="78" t="s">
        <v>3673</v>
      </c>
      <c r="B264" s="84" t="s">
        <v>230</v>
      </c>
      <c r="C264" s="78">
        <f>VLOOKUP(GroupVertices[[#This Row],[Vertex]],Vertices[],MATCH("ID",Vertices[[#Headers],[Vertex]:[Vertex Content Word Count]],0),FALSE)</f>
        <v>32</v>
      </c>
    </row>
    <row r="265" spans="1:3" ht="15">
      <c r="A265" s="78" t="s">
        <v>3673</v>
      </c>
      <c r="B265" s="84" t="s">
        <v>467</v>
      </c>
      <c r="C265" s="78">
        <f>VLOOKUP(GroupVertices[[#This Row],[Vertex]],Vertices[],MATCH("ID",Vertices[[#Headers],[Vertex]:[Vertex Content Word Count]],0),FALSE)</f>
        <v>34</v>
      </c>
    </row>
    <row r="266" spans="1:3" ht="15">
      <c r="A266" s="78" t="s">
        <v>3673</v>
      </c>
      <c r="B266" s="84" t="s">
        <v>466</v>
      </c>
      <c r="C266" s="78">
        <f>VLOOKUP(GroupVertices[[#This Row],[Vertex]],Vertices[],MATCH("ID",Vertices[[#Headers],[Vertex]:[Vertex Content Word Count]],0),FALSE)</f>
        <v>33</v>
      </c>
    </row>
    <row r="267" spans="1:3" ht="15">
      <c r="A267" s="78" t="s">
        <v>3674</v>
      </c>
      <c r="B267" s="84" t="s">
        <v>228</v>
      </c>
      <c r="C267" s="78">
        <f>VLOOKUP(GroupVertices[[#This Row],[Vertex]],Vertices[],MATCH("ID",Vertices[[#Headers],[Vertex]:[Vertex Content Word Count]],0),FALSE)</f>
        <v>30</v>
      </c>
    </row>
    <row r="268" spans="1:3" ht="15">
      <c r="A268" s="78" t="s">
        <v>3674</v>
      </c>
      <c r="B268" s="84" t="s">
        <v>227</v>
      </c>
      <c r="C268" s="78">
        <f>VLOOKUP(GroupVertices[[#This Row],[Vertex]],Vertices[],MATCH("ID",Vertices[[#Headers],[Vertex]:[Vertex Content Word Count]],0),FALSE)</f>
        <v>28</v>
      </c>
    </row>
    <row r="269" spans="1:3" ht="15">
      <c r="A269" s="78" t="s">
        <v>3674</v>
      </c>
      <c r="B269" s="84" t="s">
        <v>465</v>
      </c>
      <c r="C269" s="78">
        <f>VLOOKUP(GroupVertices[[#This Row],[Vertex]],Vertices[],MATCH("ID",Vertices[[#Headers],[Vertex]:[Vertex Content Word Count]],0),FALSE)</f>
        <v>29</v>
      </c>
    </row>
    <row r="270" spans="1:3" ht="15">
      <c r="A270" s="78" t="s">
        <v>3675</v>
      </c>
      <c r="B270" s="84" t="s">
        <v>457</v>
      </c>
      <c r="C270" s="78">
        <f>VLOOKUP(GroupVertices[[#This Row],[Vertex]],Vertices[],MATCH("ID",Vertices[[#Headers],[Vertex]:[Vertex Content Word Count]],0),FALSE)</f>
        <v>296</v>
      </c>
    </row>
    <row r="271" spans="1:3" ht="15">
      <c r="A271" s="78" t="s">
        <v>3675</v>
      </c>
      <c r="B271" s="84" t="s">
        <v>456</v>
      </c>
      <c r="C271" s="78">
        <f>VLOOKUP(GroupVertices[[#This Row],[Vertex]],Vertices[],MATCH("ID",Vertices[[#Headers],[Vertex]:[Vertex Content Word Count]],0),FALSE)</f>
        <v>295</v>
      </c>
    </row>
    <row r="272" spans="1:3" ht="15">
      <c r="A272" s="78" t="s">
        <v>3676</v>
      </c>
      <c r="B272" s="84" t="s">
        <v>424</v>
      </c>
      <c r="C272" s="78">
        <f>VLOOKUP(GroupVertices[[#This Row],[Vertex]],Vertices[],MATCH("ID",Vertices[[#Headers],[Vertex]:[Vertex Content Word Count]],0),FALSE)</f>
        <v>258</v>
      </c>
    </row>
    <row r="273" spans="1:3" ht="15">
      <c r="A273" s="78" t="s">
        <v>3676</v>
      </c>
      <c r="B273" s="84" t="s">
        <v>423</v>
      </c>
      <c r="C273" s="78">
        <f>VLOOKUP(GroupVertices[[#This Row],[Vertex]],Vertices[],MATCH("ID",Vertices[[#Headers],[Vertex]:[Vertex Content Word Count]],0),FALSE)</f>
        <v>257</v>
      </c>
    </row>
    <row r="274" spans="1:3" ht="15">
      <c r="A274" s="78" t="s">
        <v>3677</v>
      </c>
      <c r="B274" s="84" t="s">
        <v>419</v>
      </c>
      <c r="C274" s="78">
        <f>VLOOKUP(GroupVertices[[#This Row],[Vertex]],Vertices[],MATCH("ID",Vertices[[#Headers],[Vertex]:[Vertex Content Word Count]],0),FALSE)</f>
        <v>251</v>
      </c>
    </row>
    <row r="275" spans="1:3" ht="15">
      <c r="A275" s="78" t="s">
        <v>3677</v>
      </c>
      <c r="B275" s="84" t="s">
        <v>496</v>
      </c>
      <c r="C275" s="78">
        <f>VLOOKUP(GroupVertices[[#This Row],[Vertex]],Vertices[],MATCH("ID",Vertices[[#Headers],[Vertex]:[Vertex Content Word Count]],0),FALSE)</f>
        <v>252</v>
      </c>
    </row>
    <row r="276" spans="1:3" ht="15">
      <c r="A276" s="78" t="s">
        <v>3678</v>
      </c>
      <c r="B276" s="84" t="s">
        <v>409</v>
      </c>
      <c r="C276" s="78">
        <f>VLOOKUP(GroupVertices[[#This Row],[Vertex]],Vertices[],MATCH("ID",Vertices[[#Headers],[Vertex]:[Vertex Content Word Count]],0),FALSE)</f>
        <v>242</v>
      </c>
    </row>
    <row r="277" spans="1:3" ht="15">
      <c r="A277" s="78" t="s">
        <v>3678</v>
      </c>
      <c r="B277" s="84" t="s">
        <v>408</v>
      </c>
      <c r="C277" s="78">
        <f>VLOOKUP(GroupVertices[[#This Row],[Vertex]],Vertices[],MATCH("ID",Vertices[[#Headers],[Vertex]:[Vertex Content Word Count]],0),FALSE)</f>
        <v>241</v>
      </c>
    </row>
    <row r="278" spans="1:3" ht="15">
      <c r="A278" s="78" t="s">
        <v>3679</v>
      </c>
      <c r="B278" s="84" t="s">
        <v>361</v>
      </c>
      <c r="C278" s="78">
        <f>VLOOKUP(GroupVertices[[#This Row],[Vertex]],Vertices[],MATCH("ID",Vertices[[#Headers],[Vertex]:[Vertex Content Word Count]],0),FALSE)</f>
        <v>190</v>
      </c>
    </row>
    <row r="279" spans="1:3" ht="15">
      <c r="A279" s="78" t="s">
        <v>3679</v>
      </c>
      <c r="B279" s="84" t="s">
        <v>360</v>
      </c>
      <c r="C279" s="78">
        <f>VLOOKUP(GroupVertices[[#This Row],[Vertex]],Vertices[],MATCH("ID",Vertices[[#Headers],[Vertex]:[Vertex Content Word Count]],0),FALSE)</f>
        <v>189</v>
      </c>
    </row>
    <row r="280" spans="1:3" ht="15">
      <c r="A280" s="78" t="s">
        <v>3680</v>
      </c>
      <c r="B280" s="84" t="s">
        <v>293</v>
      </c>
      <c r="C280" s="78">
        <f>VLOOKUP(GroupVertices[[#This Row],[Vertex]],Vertices[],MATCH("ID",Vertices[[#Headers],[Vertex]:[Vertex Content Word Count]],0),FALSE)</f>
        <v>115</v>
      </c>
    </row>
    <row r="281" spans="1:3" ht="15">
      <c r="A281" s="78" t="s">
        <v>3680</v>
      </c>
      <c r="B281" s="84" t="s">
        <v>483</v>
      </c>
      <c r="C281" s="78">
        <f>VLOOKUP(GroupVertices[[#This Row],[Vertex]],Vertices[],MATCH("ID",Vertices[[#Headers],[Vertex]:[Vertex Content Word Count]],0),FALSE)</f>
        <v>116</v>
      </c>
    </row>
    <row r="282" spans="1:3" ht="15">
      <c r="A282" s="78" t="s">
        <v>3681</v>
      </c>
      <c r="B282" s="84" t="s">
        <v>289</v>
      </c>
      <c r="C282" s="78">
        <f>VLOOKUP(GroupVertices[[#This Row],[Vertex]],Vertices[],MATCH("ID",Vertices[[#Headers],[Vertex]:[Vertex Content Word Count]],0),FALSE)</f>
        <v>110</v>
      </c>
    </row>
    <row r="283" spans="1:3" ht="15">
      <c r="A283" s="78" t="s">
        <v>3681</v>
      </c>
      <c r="B283" s="84" t="s">
        <v>482</v>
      </c>
      <c r="C283" s="78">
        <f>VLOOKUP(GroupVertices[[#This Row],[Vertex]],Vertices[],MATCH("ID",Vertices[[#Headers],[Vertex]:[Vertex Content Word Count]],0),FALSE)</f>
        <v>111</v>
      </c>
    </row>
    <row r="284" spans="1:3" ht="15">
      <c r="A284" s="78" t="s">
        <v>3682</v>
      </c>
      <c r="B284" s="84" t="s">
        <v>272</v>
      </c>
      <c r="C284" s="78">
        <f>VLOOKUP(GroupVertices[[#This Row],[Vertex]],Vertices[],MATCH("ID",Vertices[[#Headers],[Vertex]:[Vertex Content Word Count]],0),FALSE)</f>
        <v>86</v>
      </c>
    </row>
    <row r="285" spans="1:3" ht="15">
      <c r="A285" s="78" t="s">
        <v>3682</v>
      </c>
      <c r="B285" s="84" t="s">
        <v>477</v>
      </c>
      <c r="C285" s="78">
        <f>VLOOKUP(GroupVertices[[#This Row],[Vertex]],Vertices[],MATCH("ID",Vertices[[#Headers],[Vertex]:[Vertex Content Word Count]],0),FALSE)</f>
        <v>87</v>
      </c>
    </row>
    <row r="286" spans="1:3" ht="15">
      <c r="A286" s="78" t="s">
        <v>3683</v>
      </c>
      <c r="B286" s="84" t="s">
        <v>266</v>
      </c>
      <c r="C286" s="78">
        <f>VLOOKUP(GroupVertices[[#This Row],[Vertex]],Vertices[],MATCH("ID",Vertices[[#Headers],[Vertex]:[Vertex Content Word Count]],0),FALSE)</f>
        <v>76</v>
      </c>
    </row>
    <row r="287" spans="1:3" ht="15">
      <c r="A287" s="78" t="s">
        <v>3683</v>
      </c>
      <c r="B287" s="84" t="s">
        <v>473</v>
      </c>
      <c r="C287" s="78">
        <f>VLOOKUP(GroupVertices[[#This Row],[Vertex]],Vertices[],MATCH("ID",Vertices[[#Headers],[Vertex]:[Vertex Content Word Count]],0),FALSE)</f>
        <v>77</v>
      </c>
    </row>
    <row r="288" spans="1:3" ht="15">
      <c r="A288" s="78" t="s">
        <v>3684</v>
      </c>
      <c r="B288" s="84" t="s">
        <v>265</v>
      </c>
      <c r="C288" s="78">
        <f>VLOOKUP(GroupVertices[[#This Row],[Vertex]],Vertices[],MATCH("ID",Vertices[[#Headers],[Vertex]:[Vertex Content Word Count]],0),FALSE)</f>
        <v>75</v>
      </c>
    </row>
    <row r="289" spans="1:3" ht="15">
      <c r="A289" s="78" t="s">
        <v>3684</v>
      </c>
      <c r="B289" s="84" t="s">
        <v>264</v>
      </c>
      <c r="C289" s="78">
        <f>VLOOKUP(GroupVertices[[#This Row],[Vertex]],Vertices[],MATCH("ID",Vertices[[#Headers],[Vertex]:[Vertex Content Word Count]],0),FALSE)</f>
        <v>74</v>
      </c>
    </row>
    <row r="290" spans="1:3" ht="15">
      <c r="A290" s="78" t="s">
        <v>3685</v>
      </c>
      <c r="B290" s="84" t="s">
        <v>253</v>
      </c>
      <c r="C290" s="78">
        <f>VLOOKUP(GroupVertices[[#This Row],[Vertex]],Vertices[],MATCH("ID",Vertices[[#Headers],[Vertex]:[Vertex Content Word Count]],0),FALSE)</f>
        <v>58</v>
      </c>
    </row>
    <row r="291" spans="1:3" ht="15">
      <c r="A291" s="78" t="s">
        <v>3685</v>
      </c>
      <c r="B291" s="84" t="s">
        <v>468</v>
      </c>
      <c r="C291" s="78">
        <f>VLOOKUP(GroupVertices[[#This Row],[Vertex]],Vertices[],MATCH("ID",Vertices[[#Headers],[Vertex]:[Vertex Content Word Count]],0),FALSE)</f>
        <v>59</v>
      </c>
    </row>
    <row r="292" spans="1:3" ht="15">
      <c r="A292" s="78" t="s">
        <v>3686</v>
      </c>
      <c r="B292" s="84" t="s">
        <v>226</v>
      </c>
      <c r="C292" s="78">
        <f>VLOOKUP(GroupVertices[[#This Row],[Vertex]],Vertices[],MATCH("ID",Vertices[[#Headers],[Vertex]:[Vertex Content Word Count]],0),FALSE)</f>
        <v>26</v>
      </c>
    </row>
    <row r="293" spans="1:3" ht="15">
      <c r="A293" s="78" t="s">
        <v>3686</v>
      </c>
      <c r="B293" s="84" t="s">
        <v>464</v>
      </c>
      <c r="C293" s="78">
        <f>VLOOKUP(GroupVertices[[#This Row],[Vertex]],Vertices[],MATCH("ID",Vertices[[#Headers],[Vertex]:[Vertex Content Word Count]],0),FALSE)</f>
        <v>27</v>
      </c>
    </row>
    <row r="294" spans="1:3" ht="15">
      <c r="A294" s="78" t="s">
        <v>3687</v>
      </c>
      <c r="B294" s="84" t="s">
        <v>231</v>
      </c>
      <c r="C294" s="78">
        <f>VLOOKUP(GroupVertices[[#This Row],[Vertex]],Vertices[],MATCH("ID",Vertices[[#Headers],[Vertex]:[Vertex Content Word Count]],0),FALSE)</f>
        <v>9</v>
      </c>
    </row>
    <row r="295" spans="1:3" ht="15">
      <c r="A295" s="78" t="s">
        <v>3687</v>
      </c>
      <c r="B295" s="84" t="s">
        <v>216</v>
      </c>
      <c r="C295" s="78">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4976</v>
      </c>
      <c r="B2" s="34" t="s">
        <v>3609</v>
      </c>
      <c r="D2" s="31">
        <f>MIN(Vertices[Degree])</f>
        <v>0</v>
      </c>
      <c r="E2" s="3">
        <f>COUNTIF(Vertices[Degree],"&gt;= "&amp;D2)-COUNTIF(Vertices[Degree],"&gt;="&amp;D3)</f>
        <v>0</v>
      </c>
      <c r="F2" s="37">
        <f>MIN(Vertices[In-Degree])</f>
        <v>0</v>
      </c>
      <c r="G2" s="38">
        <f>COUNTIF(Vertices[In-Degree],"&gt;= "&amp;F2)-COUNTIF(Vertices[In-Degree],"&gt;="&amp;F3)</f>
        <v>175</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271</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257</v>
      </c>
      <c r="P2" s="37">
        <f>MIN(Vertices[PageRank])</f>
        <v>0.380508</v>
      </c>
      <c r="Q2" s="38">
        <f>COUNTIF(Vertices[PageRank],"&gt;= "&amp;P2)-COUNTIF(Vertices[PageRank],"&gt;="&amp;P3)</f>
        <v>36</v>
      </c>
      <c r="R2" s="37">
        <f>MIN(Vertices[Clustering Coefficient])</f>
        <v>0</v>
      </c>
      <c r="S2" s="43">
        <f>COUNTIF(Vertices[Clustering Coefficient],"&gt;= "&amp;R2)-COUNTIF(Vertices[Clustering Coefficient],"&gt;="&amp;R3)</f>
        <v>210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66</v>
      </c>
      <c r="H3" s="39">
        <f aca="true" t="shared" si="3" ref="H3:H26">H2+($H$57-$H$2)/BinDivisor</f>
        <v>0.10909090909090909</v>
      </c>
      <c r="I3" s="40">
        <f>COUNTIF(Vertices[Out-Degree],"&gt;= "&amp;H3)-COUNTIF(Vertices[Out-Degree],"&gt;="&amp;H4)</f>
        <v>0</v>
      </c>
      <c r="J3" s="39">
        <f aca="true" t="shared" si="4" ref="J3:J26">J2+($J$57-$J$2)/BinDivisor</f>
        <v>17.69090909090909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48</v>
      </c>
      <c r="N3" s="39">
        <f aca="true" t="shared" si="6" ref="N3:N26">N2+($N$57-$N$2)/BinDivisor</f>
        <v>0.001541109090909091</v>
      </c>
      <c r="O3" s="40">
        <f>COUNTIF(Vertices[Eigenvector Centrality],"&gt;= "&amp;N3)-COUNTIF(Vertices[Eigenvector Centrality],"&gt;="&amp;N4)</f>
        <v>0</v>
      </c>
      <c r="P3" s="39">
        <f aca="true" t="shared" si="7" ref="P3:P26">P2+($P$57-$P$2)/BinDivisor</f>
        <v>0.5313361636363636</v>
      </c>
      <c r="Q3" s="40">
        <f>COUNTIF(Vertices[PageRank],"&gt;= "&amp;P3)-COUNTIF(Vertices[PageRank],"&gt;="&amp;P4)</f>
        <v>122</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294</v>
      </c>
      <c r="D4" s="32">
        <f t="shared" si="1"/>
        <v>0</v>
      </c>
      <c r="E4" s="3">
        <f>COUNTIF(Vertices[Degree],"&gt;= "&amp;D4)-COUNTIF(Vertices[Degree],"&gt;="&amp;D5)</f>
        <v>0</v>
      </c>
      <c r="F4" s="37">
        <f t="shared" si="2"/>
        <v>1.2727272727272727</v>
      </c>
      <c r="G4" s="38">
        <f>COUNTIF(Vertices[In-Degree],"&gt;= "&amp;F4)-COUNTIF(Vertices[In-Degree],"&gt;="&amp;F5)</f>
        <v>0</v>
      </c>
      <c r="H4" s="37">
        <f t="shared" si="3"/>
        <v>0.21818181818181817</v>
      </c>
      <c r="I4" s="38">
        <f>COUNTIF(Vertices[Out-Degree],"&gt;= "&amp;H4)-COUNTIF(Vertices[Out-Degree],"&gt;="&amp;H5)</f>
        <v>0</v>
      </c>
      <c r="J4" s="37">
        <f t="shared" si="4"/>
        <v>35.38181818181818</v>
      </c>
      <c r="K4" s="38">
        <f>COUNTIF(Vertices[Betweenness Centrality],"&gt;= "&amp;J4)-COUNTIF(Vertices[Betweenness Centrality],"&gt;="&amp;J5)</f>
        <v>1</v>
      </c>
      <c r="L4" s="37">
        <f t="shared" si="5"/>
        <v>0.03636363636363636</v>
      </c>
      <c r="M4" s="38">
        <f>COUNTIF(Vertices[Closeness Centrality],"&gt;= "&amp;L4)-COUNTIF(Vertices[Closeness Centrality],"&gt;="&amp;L5)</f>
        <v>1</v>
      </c>
      <c r="N4" s="37">
        <f t="shared" si="6"/>
        <v>0.003082218181818182</v>
      </c>
      <c r="O4" s="38">
        <f>COUNTIF(Vertices[Eigenvector Centrality],"&gt;= "&amp;N4)-COUNTIF(Vertices[Eigenvector Centrality],"&gt;="&amp;N5)</f>
        <v>0</v>
      </c>
      <c r="P4" s="37">
        <f t="shared" si="7"/>
        <v>0.6821643272727272</v>
      </c>
      <c r="Q4" s="38">
        <f>COUNTIF(Vertices[PageRank],"&gt;= "&amp;P4)-COUNTIF(Vertices[PageRank],"&gt;="&amp;P5)</f>
        <v>30</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1.9090909090909092</v>
      </c>
      <c r="G5" s="40">
        <f>COUNTIF(Vertices[In-Degree],"&gt;= "&amp;F5)-COUNTIF(Vertices[In-Degree],"&gt;="&amp;F6)</f>
        <v>15</v>
      </c>
      <c r="H5" s="39">
        <f t="shared" si="3"/>
        <v>0.32727272727272727</v>
      </c>
      <c r="I5" s="40">
        <f>COUNTIF(Vertices[Out-Degree],"&gt;= "&amp;H5)-COUNTIF(Vertices[Out-Degree],"&gt;="&amp;H6)</f>
        <v>0</v>
      </c>
      <c r="J5" s="39">
        <f t="shared" si="4"/>
        <v>53.07272727272728</v>
      </c>
      <c r="K5" s="40">
        <f>COUNTIF(Vertices[Betweenness Centrality],"&gt;= "&amp;J5)-COUNTIF(Vertices[Betweenness Centrality],"&gt;="&amp;J6)</f>
        <v>3</v>
      </c>
      <c r="L5" s="39">
        <f t="shared" si="5"/>
        <v>0.05454545454545454</v>
      </c>
      <c r="M5" s="40">
        <f>COUNTIF(Vertices[Closeness Centrality],"&gt;= "&amp;L5)-COUNTIF(Vertices[Closeness Centrality],"&gt;="&amp;L6)</f>
        <v>33</v>
      </c>
      <c r="N5" s="39">
        <f t="shared" si="6"/>
        <v>0.004623327272727273</v>
      </c>
      <c r="O5" s="40">
        <f>COUNTIF(Vertices[Eigenvector Centrality],"&gt;= "&amp;N5)-COUNTIF(Vertices[Eigenvector Centrality],"&gt;="&amp;N6)</f>
        <v>0</v>
      </c>
      <c r="P5" s="39">
        <f t="shared" si="7"/>
        <v>0.8329924909090909</v>
      </c>
      <c r="Q5" s="40">
        <f>COUNTIF(Vertices[PageRank],"&gt;= "&amp;P5)-COUNTIF(Vertices[PageRank],"&gt;="&amp;P6)</f>
        <v>15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386</v>
      </c>
      <c r="D6" s="32">
        <f t="shared" si="1"/>
        <v>0</v>
      </c>
      <c r="E6" s="3">
        <f>COUNTIF(Vertices[Degree],"&gt;= "&amp;D6)-COUNTIF(Vertices[Degree],"&gt;="&amp;D7)</f>
        <v>0</v>
      </c>
      <c r="F6" s="37">
        <f t="shared" si="2"/>
        <v>2.5454545454545454</v>
      </c>
      <c r="G6" s="38">
        <f>COUNTIF(Vertices[In-Degree],"&gt;= "&amp;F6)-COUNTIF(Vertices[In-Degree],"&gt;="&amp;F7)</f>
        <v>10</v>
      </c>
      <c r="H6" s="37">
        <f t="shared" si="3"/>
        <v>0.43636363636363634</v>
      </c>
      <c r="I6" s="38">
        <f>COUNTIF(Vertices[Out-Degree],"&gt;= "&amp;H6)-COUNTIF(Vertices[Out-Degree],"&gt;="&amp;H7)</f>
        <v>0</v>
      </c>
      <c r="J6" s="37">
        <f t="shared" si="4"/>
        <v>70.76363636363637</v>
      </c>
      <c r="K6" s="38">
        <f>COUNTIF(Vertices[Betweenness Centrality],"&gt;= "&amp;J6)-COUNTIF(Vertices[Betweenness Centrality],"&gt;="&amp;J7)</f>
        <v>3</v>
      </c>
      <c r="L6" s="37">
        <f t="shared" si="5"/>
        <v>0.07272727272727272</v>
      </c>
      <c r="M6" s="38">
        <f>COUNTIF(Vertices[Closeness Centrality],"&gt;= "&amp;L6)-COUNTIF(Vertices[Closeness Centrality],"&gt;="&amp;L7)</f>
        <v>5</v>
      </c>
      <c r="N6" s="37">
        <f t="shared" si="6"/>
        <v>0.006164436363636364</v>
      </c>
      <c r="O6" s="38">
        <f>COUNTIF(Vertices[Eigenvector Centrality],"&gt;= "&amp;N6)-COUNTIF(Vertices[Eigenvector Centrality],"&gt;="&amp;N7)</f>
        <v>0</v>
      </c>
      <c r="P6" s="37">
        <f t="shared" si="7"/>
        <v>0.9838206545454545</v>
      </c>
      <c r="Q6" s="38">
        <f>COUNTIF(Vertices[PageRank],"&gt;= "&amp;P6)-COUNTIF(Vertices[PageRank],"&gt;="&amp;P7)</f>
        <v>41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69</v>
      </c>
      <c r="D7" s="32">
        <f t="shared" si="1"/>
        <v>0</v>
      </c>
      <c r="E7" s="3">
        <f>COUNTIF(Vertices[Degree],"&gt;= "&amp;D7)-COUNTIF(Vertices[Degree],"&gt;="&amp;D8)</f>
        <v>0</v>
      </c>
      <c r="F7" s="39">
        <f t="shared" si="2"/>
        <v>3.1818181818181817</v>
      </c>
      <c r="G7" s="40">
        <f>COUNTIF(Vertices[In-Degree],"&gt;= "&amp;F7)-COUNTIF(Vertices[In-Degree],"&gt;="&amp;F8)</f>
        <v>0</v>
      </c>
      <c r="H7" s="39">
        <f t="shared" si="3"/>
        <v>0.5454545454545454</v>
      </c>
      <c r="I7" s="40">
        <f>COUNTIF(Vertices[Out-Degree],"&gt;= "&amp;H7)-COUNTIF(Vertices[Out-Degree],"&gt;="&amp;H8)</f>
        <v>0</v>
      </c>
      <c r="J7" s="39">
        <f t="shared" si="4"/>
        <v>88.45454545454545</v>
      </c>
      <c r="K7" s="40">
        <f>COUNTIF(Vertices[Betweenness Centrality],"&gt;= "&amp;J7)-COUNTIF(Vertices[Betweenness Centrality],"&gt;="&amp;J8)</f>
        <v>0</v>
      </c>
      <c r="L7" s="39">
        <f t="shared" si="5"/>
        <v>0.09090909090909091</v>
      </c>
      <c r="M7" s="40">
        <f>COUNTIF(Vertices[Closeness Centrality],"&gt;= "&amp;L7)-COUNTIF(Vertices[Closeness Centrality],"&gt;="&amp;L8)</f>
        <v>6</v>
      </c>
      <c r="N7" s="39">
        <f t="shared" si="6"/>
        <v>0.0077055454545454545</v>
      </c>
      <c r="O7" s="40">
        <f>COUNTIF(Vertices[Eigenvector Centrality],"&gt;= "&amp;N7)-COUNTIF(Vertices[Eigenvector Centrality],"&gt;="&amp;N8)</f>
        <v>0</v>
      </c>
      <c r="P7" s="39">
        <f t="shared" si="7"/>
        <v>1.1346488181818182</v>
      </c>
      <c r="Q7" s="40">
        <f>COUNTIF(Vertices[PageRank],"&gt;= "&amp;P7)-COUNTIF(Vertices[PageRank],"&gt;="&amp;P8)</f>
        <v>12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455</v>
      </c>
      <c r="D8" s="32">
        <f t="shared" si="1"/>
        <v>0</v>
      </c>
      <c r="E8" s="3">
        <f>COUNTIF(Vertices[Degree],"&gt;= "&amp;D8)-COUNTIF(Vertices[Degree],"&gt;="&amp;D9)</f>
        <v>0</v>
      </c>
      <c r="F8" s="37">
        <f t="shared" si="2"/>
        <v>3.818181818181818</v>
      </c>
      <c r="G8" s="38">
        <f>COUNTIF(Vertices[In-Degree],"&gt;= "&amp;F8)-COUNTIF(Vertices[In-Degree],"&gt;="&amp;F9)</f>
        <v>9</v>
      </c>
      <c r="H8" s="37">
        <f t="shared" si="3"/>
        <v>0.6545454545454545</v>
      </c>
      <c r="I8" s="38">
        <f>COUNTIF(Vertices[Out-Degree],"&gt;= "&amp;H8)-COUNTIF(Vertices[Out-Degree],"&gt;="&amp;H9)</f>
        <v>0</v>
      </c>
      <c r="J8" s="37">
        <f t="shared" si="4"/>
        <v>106.14545454545454</v>
      </c>
      <c r="K8" s="38">
        <f>COUNTIF(Vertices[Betweenness Centrality],"&gt;= "&amp;J8)-COUNTIF(Vertices[Betweenness Centrality],"&gt;="&amp;J9)</f>
        <v>2</v>
      </c>
      <c r="L8" s="37">
        <f t="shared" si="5"/>
        <v>0.1090909090909091</v>
      </c>
      <c r="M8" s="38">
        <f>COUNTIF(Vertices[Closeness Centrality],"&gt;= "&amp;L8)-COUNTIF(Vertices[Closeness Centrality],"&gt;="&amp;L9)</f>
        <v>14</v>
      </c>
      <c r="N8" s="37">
        <f t="shared" si="6"/>
        <v>0.009246654545454546</v>
      </c>
      <c r="O8" s="38">
        <f>COUNTIF(Vertices[Eigenvector Centrality],"&gt;= "&amp;N8)-COUNTIF(Vertices[Eigenvector Centrality],"&gt;="&amp;N9)</f>
        <v>0</v>
      </c>
      <c r="P8" s="37">
        <f t="shared" si="7"/>
        <v>1.2854769818181817</v>
      </c>
      <c r="Q8" s="38">
        <f>COUNTIF(Vertices[PageRank],"&gt;= "&amp;P8)-COUNTIF(Vertices[PageRank],"&gt;="&amp;P9)</f>
        <v>9</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4.454545454545454</v>
      </c>
      <c r="G9" s="40">
        <f>COUNTIF(Vertices[In-Degree],"&gt;= "&amp;F9)-COUNTIF(Vertices[In-Degree],"&gt;="&amp;F10)</f>
        <v>5</v>
      </c>
      <c r="H9" s="39">
        <f t="shared" si="3"/>
        <v>0.7636363636363637</v>
      </c>
      <c r="I9" s="40">
        <f>COUNTIF(Vertices[Out-Degree],"&gt;= "&amp;H9)-COUNTIF(Vertices[Out-Degree],"&gt;="&amp;H10)</f>
        <v>0</v>
      </c>
      <c r="J9" s="39">
        <f t="shared" si="4"/>
        <v>123.83636363636363</v>
      </c>
      <c r="K9" s="40">
        <f>COUNTIF(Vertices[Betweenness Centrality],"&gt;= "&amp;J9)-COUNTIF(Vertices[Betweenness Centrality],"&gt;="&amp;J10)</f>
        <v>0</v>
      </c>
      <c r="L9" s="39">
        <f t="shared" si="5"/>
        <v>0.1272727272727273</v>
      </c>
      <c r="M9" s="40">
        <f>COUNTIF(Vertices[Closeness Centrality],"&gt;= "&amp;L9)-COUNTIF(Vertices[Closeness Centrality],"&gt;="&amp;L10)</f>
        <v>11</v>
      </c>
      <c r="N9" s="39">
        <f t="shared" si="6"/>
        <v>0.010787763636363638</v>
      </c>
      <c r="O9" s="40">
        <f>COUNTIF(Vertices[Eigenvector Centrality],"&gt;= "&amp;N9)-COUNTIF(Vertices[Eigenvector Centrality],"&gt;="&amp;N10)</f>
        <v>0</v>
      </c>
      <c r="P9" s="39">
        <f t="shared" si="7"/>
        <v>1.4363051454545452</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4977</v>
      </c>
      <c r="B10" s="34">
        <v>3</v>
      </c>
      <c r="D10" s="32">
        <f t="shared" si="1"/>
        <v>0</v>
      </c>
      <c r="E10" s="3">
        <f>COUNTIF(Vertices[Degree],"&gt;= "&amp;D10)-COUNTIF(Vertices[Degree],"&gt;="&amp;D11)</f>
        <v>0</v>
      </c>
      <c r="F10" s="37">
        <f t="shared" si="2"/>
        <v>5.090909090909091</v>
      </c>
      <c r="G10" s="38">
        <f>COUNTIF(Vertices[In-Degree],"&gt;= "&amp;F10)-COUNTIF(Vertices[In-Degree],"&gt;="&amp;F11)</f>
        <v>0</v>
      </c>
      <c r="H10" s="37">
        <f t="shared" si="3"/>
        <v>0.8727272727272728</v>
      </c>
      <c r="I10" s="38">
        <f>COUNTIF(Vertices[Out-Degree],"&gt;= "&amp;H10)-COUNTIF(Vertices[Out-Degree],"&gt;="&amp;H11)</f>
        <v>0</v>
      </c>
      <c r="J10" s="37">
        <f t="shared" si="4"/>
        <v>141.52727272727273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0.01232887272727273</v>
      </c>
      <c r="O10" s="38">
        <f>COUNTIF(Vertices[Eigenvector Centrality],"&gt;= "&amp;N10)-COUNTIF(Vertices[Eigenvector Centrality],"&gt;="&amp;N11)</f>
        <v>0</v>
      </c>
      <c r="P10" s="37">
        <f t="shared" si="7"/>
        <v>1.5871333090909088</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5.7272727272727275</v>
      </c>
      <c r="G11" s="40">
        <f>COUNTIF(Vertices[In-Degree],"&gt;= "&amp;F11)-COUNTIF(Vertices[In-Degree],"&gt;="&amp;F12)</f>
        <v>3</v>
      </c>
      <c r="H11" s="39">
        <f t="shared" si="3"/>
        <v>0.9818181818181819</v>
      </c>
      <c r="I11" s="40">
        <f>COUNTIF(Vertices[Out-Degree],"&gt;= "&amp;H11)-COUNTIF(Vertices[Out-Degree],"&gt;="&amp;H12)</f>
        <v>160</v>
      </c>
      <c r="J11" s="39">
        <f t="shared" si="4"/>
        <v>159.21818181818182</v>
      </c>
      <c r="K11" s="40">
        <f>COUNTIF(Vertices[Betweenness Centrality],"&gt;= "&amp;J11)-COUNTIF(Vertices[Betweenness Centrality],"&gt;="&amp;J12)</f>
        <v>0</v>
      </c>
      <c r="L11" s="39">
        <f t="shared" si="5"/>
        <v>0.16363636363636366</v>
      </c>
      <c r="M11" s="40">
        <f>COUNTIF(Vertices[Closeness Centrality],"&gt;= "&amp;L11)-COUNTIF(Vertices[Closeness Centrality],"&gt;="&amp;L12)</f>
        <v>5</v>
      </c>
      <c r="N11" s="39">
        <f t="shared" si="6"/>
        <v>0.013869981818181821</v>
      </c>
      <c r="O11" s="40">
        <f>COUNTIF(Vertices[Eigenvector Centrality],"&gt;= "&amp;N11)-COUNTIF(Vertices[Eigenvector Centrality],"&gt;="&amp;N12)</f>
        <v>0</v>
      </c>
      <c r="P11" s="39">
        <f t="shared" si="7"/>
        <v>1.7379614727272723</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506</v>
      </c>
      <c r="B12" s="34">
        <v>364</v>
      </c>
      <c r="D12" s="32">
        <f t="shared" si="1"/>
        <v>0</v>
      </c>
      <c r="E12" s="3">
        <f>COUNTIF(Vertices[Degree],"&gt;= "&amp;D12)-COUNTIF(Vertices[Degree],"&gt;="&amp;D13)</f>
        <v>0</v>
      </c>
      <c r="F12" s="37">
        <f t="shared" si="2"/>
        <v>6.363636363636364</v>
      </c>
      <c r="G12" s="38">
        <f>COUNTIF(Vertices[In-Degree],"&gt;= "&amp;F12)-COUNTIF(Vertices[In-Degree],"&gt;="&amp;F13)</f>
        <v>0</v>
      </c>
      <c r="H12" s="37">
        <f t="shared" si="3"/>
        <v>1.090909090909091</v>
      </c>
      <c r="I12" s="38">
        <f>COUNTIF(Vertices[Out-Degree],"&gt;= "&amp;H12)-COUNTIF(Vertices[Out-Degree],"&gt;="&amp;H13)</f>
        <v>0</v>
      </c>
      <c r="J12" s="37">
        <f t="shared" si="4"/>
        <v>176.9090909090909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0.015411090909090912</v>
      </c>
      <c r="O12" s="38">
        <f>COUNTIF(Vertices[Eigenvector Centrality],"&gt;= "&amp;N12)-COUNTIF(Vertices[Eigenvector Centrality],"&gt;="&amp;N13)</f>
        <v>0</v>
      </c>
      <c r="P12" s="37">
        <f t="shared" si="7"/>
        <v>1.8887896363636358</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82</v>
      </c>
      <c r="D13" s="32">
        <f t="shared" si="1"/>
        <v>0</v>
      </c>
      <c r="E13" s="3">
        <f>COUNTIF(Vertices[Degree],"&gt;= "&amp;D13)-COUNTIF(Vertices[Degree],"&gt;="&amp;D14)</f>
        <v>0</v>
      </c>
      <c r="F13" s="39">
        <f t="shared" si="2"/>
        <v>7.000000000000001</v>
      </c>
      <c r="G13" s="40">
        <f>COUNTIF(Vertices[In-Degree],"&gt;= "&amp;F13)-COUNTIF(Vertices[In-Degree],"&gt;="&amp;F14)</f>
        <v>1</v>
      </c>
      <c r="H13" s="39">
        <f t="shared" si="3"/>
        <v>1.2000000000000002</v>
      </c>
      <c r="I13" s="40">
        <f>COUNTIF(Vertices[Out-Degree],"&gt;= "&amp;H13)-COUNTIF(Vertices[Out-Degree],"&gt;="&amp;H14)</f>
        <v>0</v>
      </c>
      <c r="J13" s="39">
        <f t="shared" si="4"/>
        <v>194.6</v>
      </c>
      <c r="K13" s="40">
        <f>COUNTIF(Vertices[Betweenness Centrality],"&gt;= "&amp;J13)-COUNTIF(Vertices[Betweenness Centrality],"&gt;="&amp;J14)</f>
        <v>2</v>
      </c>
      <c r="L13" s="39">
        <f t="shared" si="5"/>
        <v>0.20000000000000004</v>
      </c>
      <c r="M13" s="40">
        <f>COUNTIF(Vertices[Closeness Centrality],"&gt;= "&amp;L13)-COUNTIF(Vertices[Closeness Centrality],"&gt;="&amp;L14)</f>
        <v>22</v>
      </c>
      <c r="N13" s="39">
        <f t="shared" si="6"/>
        <v>0.016952200000000004</v>
      </c>
      <c r="O13" s="40">
        <f>COUNTIF(Vertices[Eigenvector Centrality],"&gt;= "&amp;N13)-COUNTIF(Vertices[Eigenvector Centrality],"&gt;="&amp;N14)</f>
        <v>0</v>
      </c>
      <c r="P13" s="39">
        <f t="shared" si="7"/>
        <v>2.0396177999999994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507</v>
      </c>
      <c r="B14" s="34">
        <v>9</v>
      </c>
      <c r="D14" s="32">
        <f t="shared" si="1"/>
        <v>0</v>
      </c>
      <c r="E14" s="3">
        <f>COUNTIF(Vertices[Degree],"&gt;= "&amp;D14)-COUNTIF(Vertices[Degree],"&gt;="&amp;D15)</f>
        <v>0</v>
      </c>
      <c r="F14" s="37">
        <f t="shared" si="2"/>
        <v>7.636363636363638</v>
      </c>
      <c r="G14" s="38">
        <f>COUNTIF(Vertices[In-Degree],"&gt;= "&amp;F14)-COUNTIF(Vertices[In-Degree],"&gt;="&amp;F15)</f>
        <v>1</v>
      </c>
      <c r="H14" s="37">
        <f t="shared" si="3"/>
        <v>1.3090909090909093</v>
      </c>
      <c r="I14" s="38">
        <f>COUNTIF(Vertices[Out-Degree],"&gt;= "&amp;H14)-COUNTIF(Vertices[Out-Degree],"&gt;="&amp;H15)</f>
        <v>0</v>
      </c>
      <c r="J14" s="37">
        <f t="shared" si="4"/>
        <v>212.29090909090908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0.018493309090909096</v>
      </c>
      <c r="O14" s="38">
        <f>COUNTIF(Vertices[Eigenvector Centrality],"&gt;= "&amp;N14)-COUNTIF(Vertices[Eigenvector Centrality],"&gt;="&amp;N15)</f>
        <v>0</v>
      </c>
      <c r="P14" s="37">
        <f t="shared" si="7"/>
        <v>2.190445963636363</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8.272727272727273</v>
      </c>
      <c r="G15" s="40">
        <f>COUNTIF(Vertices[In-Degree],"&gt;= "&amp;F15)-COUNTIF(Vertices[In-Degree],"&gt;="&amp;F16)</f>
        <v>0</v>
      </c>
      <c r="H15" s="39">
        <f t="shared" si="3"/>
        <v>1.4181818181818184</v>
      </c>
      <c r="I15" s="40">
        <f>COUNTIF(Vertices[Out-Degree],"&gt;= "&amp;H15)-COUNTIF(Vertices[Out-Degree],"&gt;="&amp;H16)</f>
        <v>0</v>
      </c>
      <c r="J15" s="39">
        <f t="shared" si="4"/>
        <v>229.98181818181817</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0.020034418181818187</v>
      </c>
      <c r="O15" s="40">
        <f>COUNTIF(Vertices[Eigenvector Centrality],"&gt;= "&amp;N15)-COUNTIF(Vertices[Eigenvector Centrality],"&gt;="&amp;N16)</f>
        <v>0</v>
      </c>
      <c r="P15" s="39">
        <f t="shared" si="7"/>
        <v>2.341274127272727</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82</v>
      </c>
      <c r="D16" s="32">
        <f t="shared" si="1"/>
        <v>0</v>
      </c>
      <c r="E16" s="3">
        <f>COUNTIF(Vertices[Degree],"&gt;= "&amp;D16)-COUNTIF(Vertices[Degree],"&gt;="&amp;D17)</f>
        <v>0</v>
      </c>
      <c r="F16" s="37">
        <f t="shared" si="2"/>
        <v>8.90909090909091</v>
      </c>
      <c r="G16" s="38">
        <f>COUNTIF(Vertices[In-Degree],"&gt;= "&amp;F16)-COUNTIF(Vertices[In-Degree],"&gt;="&amp;F17)</f>
        <v>0</v>
      </c>
      <c r="H16" s="37">
        <f t="shared" si="3"/>
        <v>1.5272727272727276</v>
      </c>
      <c r="I16" s="38">
        <f>COUNTIF(Vertices[Out-Degree],"&gt;= "&amp;H16)-COUNTIF(Vertices[Out-Degree],"&gt;="&amp;H17)</f>
        <v>0</v>
      </c>
      <c r="J16" s="37">
        <f t="shared" si="4"/>
        <v>247.67272727272726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0.02157552727272728</v>
      </c>
      <c r="O16" s="38">
        <f>COUNTIF(Vertices[Eigenvector Centrality],"&gt;= "&amp;N16)-COUNTIF(Vertices[Eigenvector Centrality],"&gt;="&amp;N17)</f>
        <v>34</v>
      </c>
      <c r="P16" s="37">
        <f t="shared" si="7"/>
        <v>2.4921022909090906</v>
      </c>
      <c r="Q16" s="38">
        <f>COUNTIF(Vertices[PageRank],"&gt;= "&amp;P16)-COUNTIF(Vertices[PageRank],"&gt;="&amp;P17)</f>
        <v>3</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9.545454545454547</v>
      </c>
      <c r="G17" s="40">
        <f>COUNTIF(Vertices[In-Degree],"&gt;= "&amp;F17)-COUNTIF(Vertices[In-Degree],"&gt;="&amp;F18)</f>
        <v>2</v>
      </c>
      <c r="H17" s="39">
        <f t="shared" si="3"/>
        <v>1.6363636363636367</v>
      </c>
      <c r="I17" s="40">
        <f>COUNTIF(Vertices[Out-Degree],"&gt;= "&amp;H17)-COUNTIF(Vertices[Out-Degree],"&gt;="&amp;H18)</f>
        <v>0</v>
      </c>
      <c r="J17" s="39">
        <f t="shared" si="4"/>
        <v>265.3636363636364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0.02311663636363637</v>
      </c>
      <c r="O17" s="40">
        <f>COUNTIF(Vertices[Eigenvector Centrality],"&gt;= "&amp;N17)-COUNTIF(Vertices[Eigenvector Centrality],"&gt;="&amp;N18)</f>
        <v>0</v>
      </c>
      <c r="P17" s="39">
        <f t="shared" si="7"/>
        <v>2.6429304545454544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0.03142857142857143</v>
      </c>
      <c r="D18" s="32">
        <f t="shared" si="1"/>
        <v>0</v>
      </c>
      <c r="E18" s="3">
        <f>COUNTIF(Vertices[Degree],"&gt;= "&amp;D18)-COUNTIF(Vertices[Degree],"&gt;="&amp;D19)</f>
        <v>0</v>
      </c>
      <c r="F18" s="37">
        <f t="shared" si="2"/>
        <v>10.181818181818183</v>
      </c>
      <c r="G18" s="38">
        <f>COUNTIF(Vertices[In-Degree],"&gt;= "&amp;F18)-COUNTIF(Vertices[In-Degree],"&gt;="&amp;F19)</f>
        <v>0</v>
      </c>
      <c r="H18" s="37">
        <f t="shared" si="3"/>
        <v>1.7454545454545458</v>
      </c>
      <c r="I18" s="38">
        <f>COUNTIF(Vertices[Out-Degree],"&gt;= "&amp;H18)-COUNTIF(Vertices[Out-Degree],"&gt;="&amp;H19)</f>
        <v>0</v>
      </c>
      <c r="J18" s="37">
        <f t="shared" si="4"/>
        <v>283.05454545454546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0.024657745454545462</v>
      </c>
      <c r="O18" s="38">
        <f>COUNTIF(Vertices[Eigenvector Centrality],"&gt;= "&amp;N18)-COUNTIF(Vertices[Eigenvector Centrality],"&gt;="&amp;N19)</f>
        <v>0</v>
      </c>
      <c r="P18" s="37">
        <f t="shared" si="7"/>
        <v>2.793758618181818</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0.060941828254847646</v>
      </c>
      <c r="D19" s="32">
        <f t="shared" si="1"/>
        <v>0</v>
      </c>
      <c r="E19" s="3">
        <f>COUNTIF(Vertices[Degree],"&gt;= "&amp;D19)-COUNTIF(Vertices[Degree],"&gt;="&amp;D20)</f>
        <v>0</v>
      </c>
      <c r="F19" s="39">
        <f t="shared" si="2"/>
        <v>10.81818181818182</v>
      </c>
      <c r="G19" s="40">
        <f>COUNTIF(Vertices[In-Degree],"&gt;= "&amp;F19)-COUNTIF(Vertices[In-Degree],"&gt;="&amp;F20)</f>
        <v>0</v>
      </c>
      <c r="H19" s="39">
        <f t="shared" si="3"/>
        <v>1.854545454545455</v>
      </c>
      <c r="I19" s="40">
        <f>COUNTIF(Vertices[Out-Degree],"&gt;= "&amp;H19)-COUNTIF(Vertices[Out-Degree],"&gt;="&amp;H20)</f>
        <v>0</v>
      </c>
      <c r="J19" s="39">
        <f t="shared" si="4"/>
        <v>300.74545454545455</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0.026198854545454554</v>
      </c>
      <c r="O19" s="40">
        <f>COUNTIF(Vertices[Eigenvector Centrality],"&gt;= "&amp;N19)-COUNTIF(Vertices[Eigenvector Centrality],"&gt;="&amp;N20)</f>
        <v>0</v>
      </c>
      <c r="P19" s="39">
        <f t="shared" si="7"/>
        <v>2.944586781818182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11.454545454545457</v>
      </c>
      <c r="G20" s="38">
        <f>COUNTIF(Vertices[In-Degree],"&gt;= "&amp;F20)-COUNTIF(Vertices[In-Degree],"&gt;="&amp;F21)</f>
        <v>0</v>
      </c>
      <c r="H20" s="37">
        <f t="shared" si="3"/>
        <v>1.963636363636364</v>
      </c>
      <c r="I20" s="38">
        <f>COUNTIF(Vertices[Out-Degree],"&gt;= "&amp;H20)-COUNTIF(Vertices[Out-Degree],"&gt;="&amp;H21)</f>
        <v>26</v>
      </c>
      <c r="J20" s="37">
        <f t="shared" si="4"/>
        <v>318.43636363636364</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0.027739963636363645</v>
      </c>
      <c r="O20" s="38">
        <f>COUNTIF(Vertices[Eigenvector Centrality],"&gt;= "&amp;N20)-COUNTIF(Vertices[Eigenvector Centrality],"&gt;="&amp;N21)</f>
        <v>0</v>
      </c>
      <c r="P20" s="37">
        <f t="shared" si="7"/>
        <v>3.0954149454545457</v>
      </c>
      <c r="Q20" s="38">
        <f>COUNTIF(Vertices[PageRank],"&gt;= "&amp;P20)-COUNTIF(Vertices[PageRank],"&gt;="&amp;P21)</f>
        <v>0</v>
      </c>
      <c r="R20" s="37">
        <f t="shared" si="8"/>
        <v>0.3272727272727273</v>
      </c>
      <c r="S20" s="43">
        <f>COUNTIF(Vertices[Clustering Coefficient],"&gt;= "&amp;R20)-COUNTIF(Vertices[Clustering Coefficient],"&gt;="&amp;R21)</f>
        <v>49</v>
      </c>
      <c r="T20" s="37" t="e">
        <f ca="1" t="shared" si="9"/>
        <v>#REF!</v>
      </c>
      <c r="U20" s="38" t="e">
        <f ca="1" t="shared" si="0"/>
        <v>#REF!</v>
      </c>
    </row>
    <row r="21" spans="1:21" ht="15">
      <c r="A21" s="34" t="s">
        <v>152</v>
      </c>
      <c r="B21" s="34">
        <v>62</v>
      </c>
      <c r="D21" s="32">
        <f t="shared" si="1"/>
        <v>0</v>
      </c>
      <c r="E21" s="3">
        <f>COUNTIF(Vertices[Degree],"&gt;= "&amp;D21)-COUNTIF(Vertices[Degree],"&gt;="&amp;D22)</f>
        <v>0</v>
      </c>
      <c r="F21" s="39">
        <f t="shared" si="2"/>
        <v>12.090909090909093</v>
      </c>
      <c r="G21" s="40">
        <f>COUNTIF(Vertices[In-Degree],"&gt;= "&amp;F21)-COUNTIF(Vertices[In-Degree],"&gt;="&amp;F22)</f>
        <v>0</v>
      </c>
      <c r="H21" s="39">
        <f t="shared" si="3"/>
        <v>2.072727272727273</v>
      </c>
      <c r="I21" s="40">
        <f>COUNTIF(Vertices[Out-Degree],"&gt;= "&amp;H21)-COUNTIF(Vertices[Out-Degree],"&gt;="&amp;H22)</f>
        <v>0</v>
      </c>
      <c r="J21" s="39">
        <f t="shared" si="4"/>
        <v>336.1272727272727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0.029281072727272737</v>
      </c>
      <c r="O21" s="40">
        <f>COUNTIF(Vertices[Eigenvector Centrality],"&gt;= "&amp;N21)-COUNTIF(Vertices[Eigenvector Centrality],"&gt;="&amp;N22)</f>
        <v>0</v>
      </c>
      <c r="P21" s="39">
        <f t="shared" si="7"/>
        <v>3.2462431090909094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12.72727272727273</v>
      </c>
      <c r="G22" s="38">
        <f>COUNTIF(Vertices[In-Degree],"&gt;= "&amp;F22)-COUNTIF(Vertices[In-Degree],"&gt;="&amp;F23)</f>
        <v>0</v>
      </c>
      <c r="H22" s="37">
        <f t="shared" si="3"/>
        <v>2.181818181818182</v>
      </c>
      <c r="I22" s="38">
        <f>COUNTIF(Vertices[Out-Degree],"&gt;= "&amp;H22)-COUNTIF(Vertices[Out-Degree],"&gt;="&amp;H23)</f>
        <v>0</v>
      </c>
      <c r="J22" s="37">
        <f t="shared" si="4"/>
        <v>353.8181818181818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0.03082218181818183</v>
      </c>
      <c r="O22" s="38">
        <f>COUNTIF(Vertices[Eigenvector Centrality],"&gt;= "&amp;N22)-COUNTIF(Vertices[Eigenvector Centrality],"&gt;="&amp;N23)</f>
        <v>0</v>
      </c>
      <c r="P22" s="37">
        <f t="shared" si="7"/>
        <v>3.397071272727273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39</v>
      </c>
      <c r="D23" s="32">
        <f t="shared" si="1"/>
        <v>0</v>
      </c>
      <c r="E23" s="3">
        <f>COUNTIF(Vertices[Degree],"&gt;= "&amp;D23)-COUNTIF(Vertices[Degree],"&gt;="&amp;D24)</f>
        <v>0</v>
      </c>
      <c r="F23" s="39">
        <f t="shared" si="2"/>
        <v>13.363636363636367</v>
      </c>
      <c r="G23" s="40">
        <f>COUNTIF(Vertices[In-Degree],"&gt;= "&amp;F23)-COUNTIF(Vertices[In-Degree],"&gt;="&amp;F24)</f>
        <v>0</v>
      </c>
      <c r="H23" s="39">
        <f t="shared" si="3"/>
        <v>2.290909090909091</v>
      </c>
      <c r="I23" s="40">
        <f>COUNTIF(Vertices[Out-Degree],"&gt;= "&amp;H23)-COUNTIF(Vertices[Out-Degree],"&gt;="&amp;H24)</f>
        <v>0</v>
      </c>
      <c r="J23" s="39">
        <f t="shared" si="4"/>
        <v>371.5090909090909</v>
      </c>
      <c r="K23" s="40">
        <f>COUNTIF(Vertices[Betweenness Centrality],"&gt;= "&amp;J23)-COUNTIF(Vertices[Betweenness Centrality],"&gt;="&amp;J24)</f>
        <v>4</v>
      </c>
      <c r="L23" s="39">
        <f t="shared" si="5"/>
        <v>0.3818181818181819</v>
      </c>
      <c r="M23" s="40">
        <f>COUNTIF(Vertices[Closeness Centrality],"&gt;= "&amp;L23)-COUNTIF(Vertices[Closeness Centrality],"&gt;="&amp;L24)</f>
        <v>0</v>
      </c>
      <c r="N23" s="39">
        <f t="shared" si="6"/>
        <v>0.03236329090909092</v>
      </c>
      <c r="O23" s="40">
        <f>COUNTIF(Vertices[Eigenvector Centrality],"&gt;= "&amp;N23)-COUNTIF(Vertices[Eigenvector Centrality],"&gt;="&amp;N24)</f>
        <v>0</v>
      </c>
      <c r="P23" s="39">
        <f t="shared" si="7"/>
        <v>3.547899436363637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106</v>
      </c>
      <c r="D24" s="32">
        <f t="shared" si="1"/>
        <v>0</v>
      </c>
      <c r="E24" s="3">
        <f>COUNTIF(Vertices[Degree],"&gt;= "&amp;D24)-COUNTIF(Vertices[Degree],"&gt;="&amp;D25)</f>
        <v>0</v>
      </c>
      <c r="F24" s="37">
        <f t="shared" si="2"/>
        <v>14.000000000000004</v>
      </c>
      <c r="G24" s="38">
        <f>COUNTIF(Vertices[In-Degree],"&gt;= "&amp;F24)-COUNTIF(Vertices[In-Degree],"&gt;="&amp;F25)</f>
        <v>1</v>
      </c>
      <c r="H24" s="37">
        <f t="shared" si="3"/>
        <v>2.4</v>
      </c>
      <c r="I24" s="38">
        <f>COUNTIF(Vertices[Out-Degree],"&gt;= "&amp;H24)-COUNTIF(Vertices[Out-Degree],"&gt;="&amp;H25)</f>
        <v>0</v>
      </c>
      <c r="J24" s="37">
        <f t="shared" si="4"/>
        <v>389.2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0.03390440000000001</v>
      </c>
      <c r="O24" s="38">
        <f>COUNTIF(Vertices[Eigenvector Centrality],"&gt;= "&amp;N24)-COUNTIF(Vertices[Eigenvector Centrality],"&gt;="&amp;N25)</f>
        <v>0</v>
      </c>
      <c r="P24" s="37">
        <f t="shared" si="7"/>
        <v>3.6987276000000007</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14.63636363636364</v>
      </c>
      <c r="G25" s="40">
        <f>COUNTIF(Vertices[In-Degree],"&gt;= "&amp;F25)-COUNTIF(Vertices[In-Degree],"&gt;="&amp;F26)</f>
        <v>0</v>
      </c>
      <c r="H25" s="39">
        <f t="shared" si="3"/>
        <v>2.509090909090909</v>
      </c>
      <c r="I25" s="40">
        <f>COUNTIF(Vertices[Out-Degree],"&gt;= "&amp;H25)-COUNTIF(Vertices[Out-Degree],"&gt;="&amp;H26)</f>
        <v>0</v>
      </c>
      <c r="J25" s="39">
        <f t="shared" si="4"/>
        <v>406.8909090909091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0.0354455090909091</v>
      </c>
      <c r="O25" s="40">
        <f>COUNTIF(Vertices[Eigenvector Centrality],"&gt;= "&amp;N25)-COUNTIF(Vertices[Eigenvector Centrality],"&gt;="&amp;N26)</f>
        <v>0</v>
      </c>
      <c r="P25" s="39">
        <f t="shared" si="7"/>
        <v>3.8495557636363644</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15.272727272727277</v>
      </c>
      <c r="G26" s="38">
        <f>COUNTIF(Vertices[In-Degree],"&gt;= "&amp;F26)-COUNTIF(Vertices[In-Degree],"&gt;="&amp;F28)</f>
        <v>0</v>
      </c>
      <c r="H26" s="37">
        <f t="shared" si="3"/>
        <v>2.6181818181818177</v>
      </c>
      <c r="I26" s="38">
        <f>COUNTIF(Vertices[Out-Degree],"&gt;= "&amp;H26)-COUNTIF(Vertices[Out-Degree],"&gt;="&amp;H28)</f>
        <v>0</v>
      </c>
      <c r="J26" s="37">
        <f t="shared" si="4"/>
        <v>424.58181818181816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0.03698661818181819</v>
      </c>
      <c r="O26" s="38">
        <f>COUNTIF(Vertices[Eigenvector Centrality],"&gt;= "&amp;N26)-COUNTIF(Vertices[Eigenvector Centrality],"&gt;="&amp;N28)</f>
        <v>0</v>
      </c>
      <c r="P26" s="37">
        <f t="shared" si="7"/>
        <v>4.000383927272728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2.122718</v>
      </c>
      <c r="D27" s="32"/>
      <c r="E27" s="3">
        <f>COUNTIF(Vertices[Degree],"&gt;= "&amp;D27)-COUNTIF(Vertices[Degree],"&gt;="&amp;D28)</f>
        <v>0</v>
      </c>
      <c r="F27" s="61"/>
      <c r="G27" s="62">
        <f>COUNTIF(Vertices[In-Degree],"&gt;= "&amp;F27)-COUNTIF(Vertices[In-Degree],"&gt;="&amp;F28)</f>
        <v>-6</v>
      </c>
      <c r="H27" s="61"/>
      <c r="I27" s="62">
        <f>COUNTIF(Vertices[Out-Degree],"&gt;= "&amp;H27)-COUNTIF(Vertices[Out-Degree],"&gt;="&amp;H28)</f>
        <v>-60</v>
      </c>
      <c r="J27" s="61"/>
      <c r="K27" s="62">
        <f>COUNTIF(Vertices[Betweenness Centrality],"&gt;= "&amp;J27)-COUNTIF(Vertices[Betweenness Centrality],"&gt;="&amp;J28)</f>
        <v>-2</v>
      </c>
      <c r="L27" s="61"/>
      <c r="M27" s="62">
        <f>COUNTIF(Vertices[Closeness Centrality],"&gt;= "&amp;L27)-COUNTIF(Vertices[Closeness Centrality],"&gt;="&amp;L28)</f>
        <v>-32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15.909090909090914</v>
      </c>
      <c r="G28" s="40">
        <f>COUNTIF(Vertices[In-Degree],"&gt;= "&amp;F28)-COUNTIF(Vertices[In-Degree],"&gt;="&amp;F40)</f>
        <v>2</v>
      </c>
      <c r="H28" s="39">
        <f>H26+($H$57-$H$2)/BinDivisor</f>
        <v>2.7272727272727266</v>
      </c>
      <c r="I28" s="40">
        <f>COUNTIF(Vertices[Out-Degree],"&gt;= "&amp;H28)-COUNTIF(Vertices[Out-Degree],"&gt;="&amp;H40)</f>
        <v>0</v>
      </c>
      <c r="J28" s="39">
        <f>J26+($J$57-$J$2)/BinDivisor</f>
        <v>442.27272727272725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0.03852772727272728</v>
      </c>
      <c r="O28" s="40">
        <f>COUNTIF(Vertices[Eigenvector Centrality],"&gt;= "&amp;N28)-COUNTIF(Vertices[Eigenvector Centrality],"&gt;="&amp;N40)</f>
        <v>0</v>
      </c>
      <c r="P28" s="39">
        <f>P26+($P$57-$P$2)/BinDivisor</f>
        <v>4.151212090909092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0.004190754800213601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4978</v>
      </c>
      <c r="B30" s="34">
        <v>0.747197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4979</v>
      </c>
      <c r="B32" s="34" t="s">
        <v>4993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4980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4981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4982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4983</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-60</v>
      </c>
      <c r="J38" s="61"/>
      <c r="K38" s="62">
        <f>COUNTIF(Vertices[Betweenness Centrality],"&gt;= "&amp;J38)-COUNTIF(Vertices[Betweenness Centrality],"&gt;="&amp;J40)</f>
        <v>-2</v>
      </c>
      <c r="L38" s="61"/>
      <c r="M38" s="62">
        <f>COUNTIF(Vertices[Closeness Centrality],"&gt;= "&amp;L38)-COUNTIF(Vertices[Closeness Centrality],"&gt;="&amp;L40)</f>
        <v>-32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1:21" ht="15">
      <c r="A39" s="34" t="s">
        <v>4984</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-60</v>
      </c>
      <c r="J39" s="61"/>
      <c r="K39" s="62">
        <f>COUNTIF(Vertices[Betweenness Centrality],"&gt;= "&amp;J39)-COUNTIF(Vertices[Betweenness Centrality],"&gt;="&amp;J40)</f>
        <v>-2</v>
      </c>
      <c r="L39" s="61"/>
      <c r="M39" s="62">
        <f>COUNTIF(Vertices[Closeness Centrality],"&gt;= "&amp;L39)-COUNTIF(Vertices[Closeness Centrality],"&gt;="&amp;L40)</f>
        <v>-32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1:21" ht="15">
      <c r="A40" s="34" t="s">
        <v>4985</v>
      </c>
      <c r="B40" s="34" t="s">
        <v>85</v>
      </c>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2.8363636363636355</v>
      </c>
      <c r="I40" s="38">
        <f>COUNTIF(Vertices[Out-Degree],"&gt;= "&amp;H40)-COUNTIF(Vertices[Out-Degree],"&gt;="&amp;H41)</f>
        <v>0</v>
      </c>
      <c r="J40" s="37">
        <f>J28+($J$57-$J$2)/BinDivisor</f>
        <v>459.96363636363634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0.040068836363636375</v>
      </c>
      <c r="O40" s="38">
        <f>COUNTIF(Vertices[Eigenvector Centrality],"&gt;= "&amp;N40)-COUNTIF(Vertices[Eigenvector Centrality],"&gt;="&amp;N41)</f>
        <v>0</v>
      </c>
      <c r="P40" s="37">
        <f>P28+($P$57-$P$2)/BinDivisor</f>
        <v>4.302040254545456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4986</v>
      </c>
      <c r="B41" s="34" t="s">
        <v>85</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2.9454545454545444</v>
      </c>
      <c r="I41" s="40">
        <f>COUNTIF(Vertices[Out-Degree],"&gt;= "&amp;H41)-COUNTIF(Vertices[Out-Degree],"&gt;="&amp;H42)</f>
        <v>50</v>
      </c>
      <c r="J41" s="39">
        <f aca="true" t="shared" si="13" ref="J41:J56">J40+($J$57-$J$2)/BinDivisor</f>
        <v>477.6545454545454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0.041609945454545466</v>
      </c>
      <c r="O41" s="40">
        <f>COUNTIF(Vertices[Eigenvector Centrality],"&gt;= "&amp;N41)-COUNTIF(Vertices[Eigenvector Centrality],"&gt;="&amp;N42)</f>
        <v>0</v>
      </c>
      <c r="P41" s="39">
        <f aca="true" t="shared" si="16" ref="P41:P56">P40+($P$57-$P$2)/BinDivisor</f>
        <v>4.452868418181819</v>
      </c>
      <c r="Q41" s="40">
        <f>COUNTIF(Vertices[PageRank],"&gt;= "&amp;P41)-COUNTIF(Vertices[PageRank],"&gt;="&amp;P42)</f>
        <v>0</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4" t="s">
        <v>4987</v>
      </c>
      <c r="B42" s="34" t="s">
        <v>85</v>
      </c>
      <c r="D42" s="32">
        <f t="shared" si="10"/>
        <v>0</v>
      </c>
      <c r="E42" s="3">
        <f>COUNTIF(Vertices[Degree],"&gt;= "&amp;D42)-COUNTIF(Vertices[Degree],"&gt;="&amp;D43)</f>
        <v>0</v>
      </c>
      <c r="F42" s="37">
        <f t="shared" si="11"/>
        <v>17.818181818181824</v>
      </c>
      <c r="G42" s="38">
        <f>COUNTIF(Vertices[In-Degree],"&gt;= "&amp;F42)-COUNTIF(Vertices[In-Degree],"&gt;="&amp;F43)</f>
        <v>0</v>
      </c>
      <c r="H42" s="37">
        <f t="shared" si="12"/>
        <v>3.0545454545454533</v>
      </c>
      <c r="I42" s="38">
        <f>COUNTIF(Vertices[Out-Degree],"&gt;= "&amp;H42)-COUNTIF(Vertices[Out-Degree],"&gt;="&amp;H43)</f>
        <v>0</v>
      </c>
      <c r="J42" s="37">
        <f t="shared" si="13"/>
        <v>495.3454545454545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0.04315105454545456</v>
      </c>
      <c r="O42" s="38">
        <f>COUNTIF(Vertices[Eigenvector Centrality],"&gt;= "&amp;N42)-COUNTIF(Vertices[Eigenvector Centrality],"&gt;="&amp;N43)</f>
        <v>0</v>
      </c>
      <c r="P42" s="37">
        <f t="shared" si="16"/>
        <v>4.603696581818183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4988</v>
      </c>
      <c r="B43" s="34" t="s">
        <v>85</v>
      </c>
      <c r="D43" s="32">
        <f t="shared" si="10"/>
        <v>0</v>
      </c>
      <c r="E43" s="3">
        <f>COUNTIF(Vertices[Degree],"&gt;= "&amp;D43)-COUNTIF(Vertices[Degree],"&gt;="&amp;D44)</f>
        <v>0</v>
      </c>
      <c r="F43" s="39">
        <f t="shared" si="11"/>
        <v>18.45454545454546</v>
      </c>
      <c r="G43" s="40">
        <f>COUNTIF(Vertices[In-Degree],"&gt;= "&amp;F43)-COUNTIF(Vertices[In-Degree],"&gt;="&amp;F44)</f>
        <v>1</v>
      </c>
      <c r="H43" s="39">
        <f t="shared" si="12"/>
        <v>3.1636363636363622</v>
      </c>
      <c r="I43" s="40">
        <f>COUNTIF(Vertices[Out-Degree],"&gt;= "&amp;H43)-COUNTIF(Vertices[Out-Degree],"&gt;="&amp;H44)</f>
        <v>0</v>
      </c>
      <c r="J43" s="39">
        <f t="shared" si="13"/>
        <v>513.0363636363636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0.04469216363636365</v>
      </c>
      <c r="O43" s="40">
        <f>COUNTIF(Vertices[Eigenvector Centrality],"&gt;= "&amp;N43)-COUNTIF(Vertices[Eigenvector Centrality],"&gt;="&amp;N44)</f>
        <v>0</v>
      </c>
      <c r="P43" s="39">
        <f t="shared" si="16"/>
        <v>4.754524745454547</v>
      </c>
      <c r="Q43" s="40">
        <f>COUNTIF(Vertices[PageRank],"&gt;= "&amp;P43)-COUNTIF(Vertices[PageRank],"&gt;="&amp;P44)</f>
        <v>3</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4989</v>
      </c>
      <c r="B44" s="34" t="s">
        <v>85</v>
      </c>
      <c r="D44" s="32">
        <f t="shared" si="10"/>
        <v>0</v>
      </c>
      <c r="E44" s="3">
        <f>COUNTIF(Vertices[Degree],"&gt;= "&amp;D44)-COUNTIF(Vertices[Degree],"&gt;="&amp;D45)</f>
        <v>0</v>
      </c>
      <c r="F44" s="37">
        <f t="shared" si="11"/>
        <v>19.090909090909097</v>
      </c>
      <c r="G44" s="38">
        <f>COUNTIF(Vertices[In-Degree],"&gt;= "&amp;F44)-COUNTIF(Vertices[In-Degree],"&gt;="&amp;F45)</f>
        <v>0</v>
      </c>
      <c r="H44" s="37">
        <f t="shared" si="12"/>
        <v>3.272727272727271</v>
      </c>
      <c r="I44" s="38">
        <f>COUNTIF(Vertices[Out-Degree],"&gt;= "&amp;H44)-COUNTIF(Vertices[Out-Degree],"&gt;="&amp;H45)</f>
        <v>0</v>
      </c>
      <c r="J44" s="37">
        <f t="shared" si="13"/>
        <v>530.7272727272727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0.04623327272727274</v>
      </c>
      <c r="O44" s="38">
        <f>COUNTIF(Vertices[Eigenvector Centrality],"&gt;= "&amp;N44)-COUNTIF(Vertices[Eigenvector Centrality],"&gt;="&amp;N45)</f>
        <v>0</v>
      </c>
      <c r="P44" s="37">
        <f t="shared" si="16"/>
        <v>4.905352909090911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19.727272727272734</v>
      </c>
      <c r="G45" s="40">
        <f>COUNTIF(Vertices[In-Degree],"&gt;= "&amp;F45)-COUNTIF(Vertices[In-Degree],"&gt;="&amp;F46)</f>
        <v>0</v>
      </c>
      <c r="H45" s="39">
        <f t="shared" si="12"/>
        <v>3.38181818181818</v>
      </c>
      <c r="I45" s="40">
        <f>COUNTIF(Vertices[Out-Degree],"&gt;= "&amp;H45)-COUNTIF(Vertices[Out-Degree],"&gt;="&amp;H46)</f>
        <v>0</v>
      </c>
      <c r="J45" s="39">
        <f t="shared" si="13"/>
        <v>548.4181818181819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0.04777438181818183</v>
      </c>
      <c r="O45" s="40">
        <f>COUNTIF(Vertices[Eigenvector Centrality],"&gt;= "&amp;N45)-COUNTIF(Vertices[Eigenvector Centrality],"&gt;="&amp;N46)</f>
        <v>0</v>
      </c>
      <c r="P45" s="39">
        <f t="shared" si="16"/>
        <v>5.0561810727272745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4990</v>
      </c>
      <c r="B46" s="34" t="s">
        <v>85</v>
      </c>
      <c r="D46" s="32">
        <f t="shared" si="10"/>
        <v>0</v>
      </c>
      <c r="E46" s="3">
        <f>COUNTIF(Vertices[Degree],"&gt;= "&amp;D46)-COUNTIF(Vertices[Degree],"&gt;="&amp;D47)</f>
        <v>0</v>
      </c>
      <c r="F46" s="37">
        <f t="shared" si="11"/>
        <v>20.36363636363637</v>
      </c>
      <c r="G46" s="38">
        <f>COUNTIF(Vertices[In-Degree],"&gt;= "&amp;F46)-COUNTIF(Vertices[In-Degree],"&gt;="&amp;F47)</f>
        <v>0</v>
      </c>
      <c r="H46" s="37">
        <f t="shared" si="12"/>
        <v>3.490909090909089</v>
      </c>
      <c r="I46" s="38">
        <f>COUNTIF(Vertices[Out-Degree],"&gt;= "&amp;H46)-COUNTIF(Vertices[Out-Degree],"&gt;="&amp;H47)</f>
        <v>0</v>
      </c>
      <c r="J46" s="37">
        <f t="shared" si="13"/>
        <v>566.109090909091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0.049315490909090924</v>
      </c>
      <c r="O46" s="38">
        <f>COUNTIF(Vertices[Eigenvector Centrality],"&gt;= "&amp;N46)-COUNTIF(Vertices[Eigenvector Centrality],"&gt;="&amp;N47)</f>
        <v>0</v>
      </c>
      <c r="P46" s="37">
        <f t="shared" si="16"/>
        <v>5.207009236363638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4991</v>
      </c>
      <c r="B47" s="34" t="s">
        <v>85</v>
      </c>
      <c r="D47" s="32">
        <f t="shared" si="10"/>
        <v>0</v>
      </c>
      <c r="E47" s="3">
        <f>COUNTIF(Vertices[Degree],"&gt;= "&amp;D47)-COUNTIF(Vertices[Degree],"&gt;="&amp;D48)</f>
        <v>0</v>
      </c>
      <c r="F47" s="39">
        <f t="shared" si="11"/>
        <v>21.000000000000007</v>
      </c>
      <c r="G47" s="40">
        <f>COUNTIF(Vertices[In-Degree],"&gt;= "&amp;F47)-COUNTIF(Vertices[In-Degree],"&gt;="&amp;F48)</f>
        <v>0</v>
      </c>
      <c r="H47" s="39">
        <f t="shared" si="12"/>
        <v>3.599999999999998</v>
      </c>
      <c r="I47" s="40">
        <f>COUNTIF(Vertices[Out-Degree],"&gt;= "&amp;H47)-COUNTIF(Vertices[Out-Degree],"&gt;="&amp;H48)</f>
        <v>0</v>
      </c>
      <c r="J47" s="39">
        <f t="shared" si="13"/>
        <v>583.8000000000002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0.050856600000000016</v>
      </c>
      <c r="O47" s="40">
        <f>COUNTIF(Vertices[Eigenvector Centrality],"&gt;= "&amp;N47)-COUNTIF(Vertices[Eigenvector Centrality],"&gt;="&amp;N48)</f>
        <v>0</v>
      </c>
      <c r="P47" s="39">
        <f t="shared" si="16"/>
        <v>5.357837400000002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4992</v>
      </c>
      <c r="B48" s="34" t="s">
        <v>85</v>
      </c>
      <c r="D48" s="32">
        <f t="shared" si="10"/>
        <v>0</v>
      </c>
      <c r="E48" s="3">
        <f>COUNTIF(Vertices[Degree],"&gt;= "&amp;D48)-COUNTIF(Vertices[Degree],"&gt;="&amp;D49)</f>
        <v>0</v>
      </c>
      <c r="F48" s="37">
        <f t="shared" si="11"/>
        <v>21.636363636363644</v>
      </c>
      <c r="G48" s="38">
        <f>COUNTIF(Vertices[In-Degree],"&gt;= "&amp;F48)-COUNTIF(Vertices[In-Degree],"&gt;="&amp;F49)</f>
        <v>0</v>
      </c>
      <c r="H48" s="37">
        <f t="shared" si="12"/>
        <v>3.7090909090909068</v>
      </c>
      <c r="I48" s="38">
        <f>COUNTIF(Vertices[Out-Degree],"&gt;= "&amp;H48)-COUNTIF(Vertices[Out-Degree],"&gt;="&amp;H49)</f>
        <v>0</v>
      </c>
      <c r="J48" s="37">
        <f t="shared" si="13"/>
        <v>601.4909090909093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0.05239770909090911</v>
      </c>
      <c r="O48" s="38">
        <f>COUNTIF(Vertices[Eigenvector Centrality],"&gt;= "&amp;N48)-COUNTIF(Vertices[Eigenvector Centrality],"&gt;="&amp;N49)</f>
        <v>0</v>
      </c>
      <c r="P48" s="37">
        <f t="shared" si="16"/>
        <v>5.508665563636366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22.27272727272728</v>
      </c>
      <c r="G49" s="40">
        <f>COUNTIF(Vertices[In-Degree],"&gt;= "&amp;F49)-COUNTIF(Vertices[In-Degree],"&gt;="&amp;F50)</f>
        <v>0</v>
      </c>
      <c r="H49" s="39">
        <f t="shared" si="12"/>
        <v>3.8181818181818157</v>
      </c>
      <c r="I49" s="40">
        <f>COUNTIF(Vertices[Out-Degree],"&gt;= "&amp;H49)-COUNTIF(Vertices[Out-Degree],"&gt;="&amp;H50)</f>
        <v>0</v>
      </c>
      <c r="J49" s="39">
        <f t="shared" si="13"/>
        <v>619.1818181818185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0.0539388181818182</v>
      </c>
      <c r="O49" s="40">
        <f>COUNTIF(Vertices[Eigenvector Centrality],"&gt;= "&amp;N49)-COUNTIF(Vertices[Eigenvector Centrality],"&gt;="&amp;N50)</f>
        <v>0</v>
      </c>
      <c r="P49" s="39">
        <f t="shared" si="16"/>
        <v>5.6594937272727295</v>
      </c>
      <c r="Q49" s="40">
        <f>COUNTIF(Vertices[PageRank],"&gt;= "&amp;P49)-COUNTIF(Vertices[PageRank],"&gt;="&amp;P50)</f>
        <v>2</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22.909090909090917</v>
      </c>
      <c r="G50" s="38">
        <f>COUNTIF(Vertices[In-Degree],"&gt;= "&amp;F50)-COUNTIF(Vertices[In-Degree],"&gt;="&amp;F51)</f>
        <v>0</v>
      </c>
      <c r="H50" s="37">
        <f t="shared" si="12"/>
        <v>3.9272727272727246</v>
      </c>
      <c r="I50" s="38">
        <f>COUNTIF(Vertices[Out-Degree],"&gt;= "&amp;H50)-COUNTIF(Vertices[Out-Degree],"&gt;="&amp;H51)</f>
        <v>4</v>
      </c>
      <c r="J50" s="37">
        <f t="shared" si="13"/>
        <v>636.8727272727276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0.05547992727272729</v>
      </c>
      <c r="O50" s="38">
        <f>COUNTIF(Vertices[Eigenvector Centrality],"&gt;= "&amp;N50)-COUNTIF(Vertices[Eigenvector Centrality],"&gt;="&amp;N51)</f>
        <v>0</v>
      </c>
      <c r="P50" s="37">
        <f t="shared" si="16"/>
        <v>5.810321890909093</v>
      </c>
      <c r="Q50" s="38">
        <f>COUNTIF(Vertices[PageRank],"&gt;= "&amp;P50)-COUNTIF(Vertices[PageRank],"&gt;="&amp;P51)</f>
        <v>1</v>
      </c>
      <c r="R50" s="37">
        <f t="shared" si="17"/>
        <v>0.6545454545454547</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23.545454545454554</v>
      </c>
      <c r="G51" s="40">
        <f>COUNTIF(Vertices[In-Degree],"&gt;= "&amp;F51)-COUNTIF(Vertices[In-Degree],"&gt;="&amp;F52)</f>
        <v>0</v>
      </c>
      <c r="H51" s="39">
        <f t="shared" si="12"/>
        <v>4.0363636363636335</v>
      </c>
      <c r="I51" s="40">
        <f>COUNTIF(Vertices[Out-Degree],"&gt;= "&amp;H51)-COUNTIF(Vertices[Out-Degree],"&gt;="&amp;H52)</f>
        <v>0</v>
      </c>
      <c r="J51" s="39">
        <f t="shared" si="13"/>
        <v>654.5636363636368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0.05702103636363638</v>
      </c>
      <c r="O51" s="40">
        <f>COUNTIF(Vertices[Eigenvector Centrality],"&gt;= "&amp;N51)-COUNTIF(Vertices[Eigenvector Centrality],"&gt;="&amp;N52)</f>
        <v>0</v>
      </c>
      <c r="P51" s="39">
        <f t="shared" si="16"/>
        <v>5.961150054545457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24.18181818181819</v>
      </c>
      <c r="G52" s="38">
        <f>COUNTIF(Vertices[In-Degree],"&gt;= "&amp;F52)-COUNTIF(Vertices[In-Degree],"&gt;="&amp;F53)</f>
        <v>0</v>
      </c>
      <c r="H52" s="37">
        <f t="shared" si="12"/>
        <v>4.145454545454543</v>
      </c>
      <c r="I52" s="38">
        <f>COUNTIF(Vertices[Out-Degree],"&gt;= "&amp;H52)-COUNTIF(Vertices[Out-Degree],"&gt;="&amp;H53)</f>
        <v>0</v>
      </c>
      <c r="J52" s="37">
        <f t="shared" si="13"/>
        <v>672.2545454545459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0.058562145454545474</v>
      </c>
      <c r="O52" s="38">
        <f>COUNTIF(Vertices[Eigenvector Centrality],"&gt;= "&amp;N52)-COUNTIF(Vertices[Eigenvector Centrality],"&gt;="&amp;N53)</f>
        <v>0</v>
      </c>
      <c r="P52" s="37">
        <f t="shared" si="16"/>
        <v>6.111978218181821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4.254545454545452</v>
      </c>
      <c r="I53" s="40">
        <f>COUNTIF(Vertices[Out-Degree],"&gt;= "&amp;H53)-COUNTIF(Vertices[Out-Degree],"&gt;="&amp;H54)</f>
        <v>0</v>
      </c>
      <c r="J53" s="39">
        <f t="shared" si="13"/>
        <v>689.945454545455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0.060103254545454565</v>
      </c>
      <c r="O53" s="40">
        <f>COUNTIF(Vertices[Eigenvector Centrality],"&gt;= "&amp;N53)-COUNTIF(Vertices[Eigenvector Centrality],"&gt;="&amp;N54)</f>
        <v>0</v>
      </c>
      <c r="P53" s="39">
        <f t="shared" si="16"/>
        <v>6.2628063818181845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4.3636363636363615</v>
      </c>
      <c r="I54" s="38">
        <f>COUNTIF(Vertices[Out-Degree],"&gt;= "&amp;H54)-COUNTIF(Vertices[Out-Degree],"&gt;="&amp;H55)</f>
        <v>0</v>
      </c>
      <c r="J54" s="37">
        <f t="shared" si="13"/>
        <v>707.6363636363642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0.06164436363636366</v>
      </c>
      <c r="O54" s="38">
        <f>COUNTIF(Vertices[Eigenvector Centrality],"&gt;= "&amp;N54)-COUNTIF(Vertices[Eigenvector Centrality],"&gt;="&amp;N55)</f>
        <v>0</v>
      </c>
      <c r="P54" s="37">
        <f t="shared" si="16"/>
        <v>6.413634545454548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26.0909090909091</v>
      </c>
      <c r="G55" s="40">
        <f>COUNTIF(Vertices[In-Degree],"&gt;= "&amp;F55)-COUNTIF(Vertices[In-Degree],"&gt;="&amp;F56)</f>
        <v>0</v>
      </c>
      <c r="H55" s="39">
        <f t="shared" si="12"/>
        <v>4.472727272727271</v>
      </c>
      <c r="I55" s="40">
        <f>COUNTIF(Vertices[Out-Degree],"&gt;= "&amp;H55)-COUNTIF(Vertices[Out-Degree],"&gt;="&amp;H56)</f>
        <v>0</v>
      </c>
      <c r="J55" s="39">
        <f t="shared" si="13"/>
        <v>725.3272727272733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0.06318547272727275</v>
      </c>
      <c r="O55" s="40">
        <f>COUNTIF(Vertices[Eigenvector Centrality],"&gt;= "&amp;N55)-COUNTIF(Vertices[Eigenvector Centrality],"&gt;="&amp;N56)</f>
        <v>0</v>
      </c>
      <c r="P55" s="39">
        <f t="shared" si="16"/>
        <v>6.564462709090912</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4:21" ht="15">
      <c r="D56" s="32">
        <f t="shared" si="10"/>
        <v>0</v>
      </c>
      <c r="E56" s="3">
        <f>COUNTIF(Vertices[Degree],"&gt;= "&amp;D56)-COUNTIF(Vertices[Degree],"&gt;="&amp;D57)</f>
        <v>0</v>
      </c>
      <c r="F56" s="37">
        <f t="shared" si="11"/>
        <v>26.727272727272737</v>
      </c>
      <c r="G56" s="38">
        <f>COUNTIF(Vertices[In-Degree],"&gt;= "&amp;F56)-COUNTIF(Vertices[In-Degree],"&gt;="&amp;F57)</f>
        <v>1</v>
      </c>
      <c r="H56" s="37">
        <f t="shared" si="12"/>
        <v>4.58181818181818</v>
      </c>
      <c r="I56" s="38">
        <f>COUNTIF(Vertices[Out-Degree],"&gt;= "&amp;H56)-COUNTIF(Vertices[Out-Degree],"&gt;="&amp;H57)</f>
        <v>5</v>
      </c>
      <c r="J56" s="37">
        <f t="shared" si="13"/>
        <v>743.0181818181825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0.06472658181818183</v>
      </c>
      <c r="O56" s="38">
        <f>COUNTIF(Vertices[Eigenvector Centrality],"&gt;= "&amp;N56)-COUNTIF(Vertices[Eigenvector Centrality],"&gt;="&amp;N57)</f>
        <v>2</v>
      </c>
      <c r="P56" s="37">
        <f t="shared" si="16"/>
        <v>6.715290872727276</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35</v>
      </c>
      <c r="G57" s="42">
        <f>COUNTIF(Vertices[In-Degree],"&gt;= "&amp;F57)-COUNTIF(Vertices[In-Degree],"&gt;="&amp;F58)</f>
        <v>2</v>
      </c>
      <c r="H57" s="41">
        <f>MAX(Vertices[Out-Degree])</f>
        <v>6</v>
      </c>
      <c r="I57" s="42">
        <f>COUNTIF(Vertices[Out-Degree],"&gt;= "&amp;H57)-COUNTIF(Vertices[Out-Degree],"&gt;="&amp;H58)</f>
        <v>1</v>
      </c>
      <c r="J57" s="41">
        <f>MAX(Vertices[Betweenness Centrality])</f>
        <v>973</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0.084761</v>
      </c>
      <c r="O57" s="42">
        <f>COUNTIF(Vertices[Eigenvector Centrality],"&gt;= "&amp;N57)-COUNTIF(Vertices[Eigenvector Centrality],"&gt;="&amp;N58)</f>
        <v>1</v>
      </c>
      <c r="P57" s="41">
        <f>MAX(Vertices[PageRank])</f>
        <v>8.676057</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35</v>
      </c>
    </row>
    <row r="79" spans="1:2" ht="15">
      <c r="A79" s="33" t="s">
        <v>90</v>
      </c>
      <c r="B79" s="47">
        <f>_xlfn.IFERROR(AVERAGE(Vertices[In-Degree]),NoMetricMessage)</f>
        <v>1.3911564625850341</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6</v>
      </c>
    </row>
    <row r="93" spans="1:2" ht="15">
      <c r="A93" s="33" t="s">
        <v>96</v>
      </c>
      <c r="B93" s="47">
        <f>_xlfn.IFERROR(AVERAGE(Vertices[Out-Degree]),NoMetricMessage)</f>
        <v>1.3911564625850341</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973</v>
      </c>
    </row>
    <row r="107" spans="1:2" ht="15">
      <c r="A107" s="33" t="s">
        <v>102</v>
      </c>
      <c r="B107" s="47">
        <f>_xlfn.IFERROR(AVERAGE(Vertices[Betweenness Centrality]),NoMetricMessage)</f>
        <v>18.98639458163265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0.15955626870748352</v>
      </c>
    </row>
    <row r="122" spans="1:2" ht="15">
      <c r="A122" s="33" t="s">
        <v>109</v>
      </c>
      <c r="B122" s="47">
        <f>_xlfn.IFERROR(MEDIAN(Vertices[Closeness Centrality]),NoMetricMessage)</f>
        <v>0.034483</v>
      </c>
    </row>
    <row r="133" spans="1:2" ht="15">
      <c r="A133" s="33" t="s">
        <v>112</v>
      </c>
      <c r="B133" s="47">
        <f>IF(COUNT(Vertices[Eigenvector Centrality])&gt;0,N2,NoMetricMessage)</f>
        <v>0</v>
      </c>
    </row>
    <row r="134" spans="1:2" ht="15">
      <c r="A134" s="33" t="s">
        <v>113</v>
      </c>
      <c r="B134" s="47">
        <f>IF(COUNT(Vertices[Eigenvector Centrality])&gt;0,N57,NoMetricMessage)</f>
        <v>0.084761</v>
      </c>
    </row>
    <row r="135" spans="1:2" ht="15">
      <c r="A135" s="33" t="s">
        <v>114</v>
      </c>
      <c r="B135" s="47">
        <f>_xlfn.IFERROR(AVERAGE(Vertices[Eigenvector Centrality]),NoMetricMessage)</f>
        <v>0.0034013095238095204</v>
      </c>
    </row>
    <row r="136" spans="1:2" ht="15">
      <c r="A136" s="33" t="s">
        <v>115</v>
      </c>
      <c r="B136" s="47">
        <f>_xlfn.IFERROR(MEDIAN(Vertices[Eigenvector Centrality]),NoMetricMessage)</f>
        <v>0</v>
      </c>
    </row>
    <row r="147" spans="1:2" ht="15">
      <c r="A147" s="33" t="s">
        <v>140</v>
      </c>
      <c r="B147" s="47">
        <f>IF(COUNT(Vertices[PageRank])&gt;0,P2,NoMetricMessage)</f>
        <v>0.380508</v>
      </c>
    </row>
    <row r="148" spans="1:2" ht="15">
      <c r="A148" s="33" t="s">
        <v>141</v>
      </c>
      <c r="B148" s="47">
        <f>IF(COUNT(Vertices[PageRank])&gt;0,P57,NoMetricMessage)</f>
        <v>8.676057</v>
      </c>
    </row>
    <row r="149" spans="1:2" ht="15">
      <c r="A149" s="33" t="s">
        <v>142</v>
      </c>
      <c r="B149" s="47">
        <f>_xlfn.IFERROR(AVERAGE(Vertices[PageRank]),NoMetricMessage)</f>
        <v>0.9999980884353735</v>
      </c>
    </row>
    <row r="150" spans="1:2" ht="15">
      <c r="A150" s="33" t="s">
        <v>143</v>
      </c>
      <c r="B150" s="47">
        <f>_xlfn.IFERROR(MEDIAN(Vertices[PageRank]),NoMetricMessage)</f>
        <v>0.631132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0.10995811633566724</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3611</v>
      </c>
      <c r="K7" s="13" t="s">
        <v>3612</v>
      </c>
    </row>
    <row r="8" spans="1:11" ht="409.5">
      <c r="A8"/>
      <c r="B8">
        <v>2</v>
      </c>
      <c r="C8">
        <v>2</v>
      </c>
      <c r="D8" t="s">
        <v>61</v>
      </c>
      <c r="E8" t="s">
        <v>61</v>
      </c>
      <c r="H8" t="s">
        <v>73</v>
      </c>
      <c r="J8" t="s">
        <v>3613</v>
      </c>
      <c r="K8" s="13" t="s">
        <v>3614</v>
      </c>
    </row>
    <row r="9" spans="1:11" ht="409.5">
      <c r="A9"/>
      <c r="B9">
        <v>3</v>
      </c>
      <c r="C9">
        <v>4</v>
      </c>
      <c r="D9" t="s">
        <v>62</v>
      </c>
      <c r="E9" t="s">
        <v>62</v>
      </c>
      <c r="H9" t="s">
        <v>74</v>
      </c>
      <c r="J9" t="s">
        <v>3615</v>
      </c>
      <c r="K9" s="13" t="s">
        <v>3616</v>
      </c>
    </row>
    <row r="10" spans="1:11" ht="409.5">
      <c r="A10"/>
      <c r="B10">
        <v>4</v>
      </c>
      <c r="D10" t="s">
        <v>63</v>
      </c>
      <c r="E10" t="s">
        <v>63</v>
      </c>
      <c r="H10" t="s">
        <v>75</v>
      </c>
      <c r="J10" t="s">
        <v>3617</v>
      </c>
      <c r="K10" s="13" t="s">
        <v>3618</v>
      </c>
    </row>
    <row r="11" spans="1:11" ht="15">
      <c r="A11"/>
      <c r="B11">
        <v>5</v>
      </c>
      <c r="D11" t="s">
        <v>46</v>
      </c>
      <c r="E11">
        <v>1</v>
      </c>
      <c r="H11" t="s">
        <v>76</v>
      </c>
      <c r="J11" t="s">
        <v>3619</v>
      </c>
      <c r="K11" t="s">
        <v>3620</v>
      </c>
    </row>
    <row r="12" spans="1:11" ht="15">
      <c r="A12"/>
      <c r="B12"/>
      <c r="D12" t="s">
        <v>64</v>
      </c>
      <c r="E12">
        <v>2</v>
      </c>
      <c r="H12">
        <v>0</v>
      </c>
      <c r="J12" t="s">
        <v>3621</v>
      </c>
      <c r="K12" t="s">
        <v>3622</v>
      </c>
    </row>
    <row r="13" spans="1:11" ht="15">
      <c r="A13"/>
      <c r="B13"/>
      <c r="D13">
        <v>1</v>
      </c>
      <c r="E13">
        <v>3</v>
      </c>
      <c r="H13">
        <v>1</v>
      </c>
      <c r="J13" t="s">
        <v>3623</v>
      </c>
      <c r="K13" t="s">
        <v>3624</v>
      </c>
    </row>
    <row r="14" spans="4:11" ht="15">
      <c r="D14">
        <v>2</v>
      </c>
      <c r="E14">
        <v>4</v>
      </c>
      <c r="H14">
        <v>2</v>
      </c>
      <c r="J14" t="s">
        <v>3625</v>
      </c>
      <c r="K14" t="s">
        <v>3626</v>
      </c>
    </row>
    <row r="15" spans="4:11" ht="15">
      <c r="D15">
        <v>3</v>
      </c>
      <c r="E15">
        <v>5</v>
      </c>
      <c r="H15">
        <v>3</v>
      </c>
      <c r="J15" t="s">
        <v>3627</v>
      </c>
      <c r="K15" t="s">
        <v>3628</v>
      </c>
    </row>
    <row r="16" spans="4:11" ht="15">
      <c r="D16">
        <v>4</v>
      </c>
      <c r="E16">
        <v>6</v>
      </c>
      <c r="H16">
        <v>4</v>
      </c>
      <c r="J16" t="s">
        <v>3629</v>
      </c>
      <c r="K16" t="s">
        <v>3630</v>
      </c>
    </row>
    <row r="17" spans="4:11" ht="15">
      <c r="D17">
        <v>5</v>
      </c>
      <c r="E17">
        <v>7</v>
      </c>
      <c r="H17">
        <v>5</v>
      </c>
      <c r="J17" t="s">
        <v>3631</v>
      </c>
      <c r="K17" t="s">
        <v>3632</v>
      </c>
    </row>
    <row r="18" spans="4:11" ht="15">
      <c r="D18">
        <v>6</v>
      </c>
      <c r="E18">
        <v>8</v>
      </c>
      <c r="H18">
        <v>6</v>
      </c>
      <c r="J18" t="s">
        <v>3633</v>
      </c>
      <c r="K18" t="s">
        <v>3634</v>
      </c>
    </row>
    <row r="19" spans="4:11" ht="15">
      <c r="D19">
        <v>7</v>
      </c>
      <c r="E19">
        <v>9</v>
      </c>
      <c r="H19">
        <v>7</v>
      </c>
      <c r="J19" t="s">
        <v>3635</v>
      </c>
      <c r="K19" t="s">
        <v>3636</v>
      </c>
    </row>
    <row r="20" spans="4:11" ht="15">
      <c r="D20">
        <v>8</v>
      </c>
      <c r="H20">
        <v>8</v>
      </c>
      <c r="J20" t="s">
        <v>3637</v>
      </c>
      <c r="K20" t="s">
        <v>3638</v>
      </c>
    </row>
    <row r="21" spans="4:11" ht="409.5">
      <c r="D21">
        <v>9</v>
      </c>
      <c r="H21">
        <v>9</v>
      </c>
      <c r="J21" t="s">
        <v>3639</v>
      </c>
      <c r="K21" s="13" t="s">
        <v>3640</v>
      </c>
    </row>
    <row r="22" spans="4:11" ht="409.5">
      <c r="D22">
        <v>10</v>
      </c>
      <c r="J22" t="s">
        <v>3641</v>
      </c>
      <c r="K22" s="13" t="s">
        <v>3642</v>
      </c>
    </row>
    <row r="23" spans="4:11" ht="409.5">
      <c r="D23">
        <v>11</v>
      </c>
      <c r="J23" t="s">
        <v>3643</v>
      </c>
      <c r="K23" s="13" t="s">
        <v>3644</v>
      </c>
    </row>
    <row r="24" spans="10:11" ht="409.5">
      <c r="J24" t="s">
        <v>3645</v>
      </c>
      <c r="K24" s="13" t="s">
        <v>5095</v>
      </c>
    </row>
    <row r="25" spans="10:11" ht="15">
      <c r="J25" t="s">
        <v>3646</v>
      </c>
      <c r="K25" t="b">
        <v>0</v>
      </c>
    </row>
    <row r="26" spans="10:11" ht="15">
      <c r="J26" t="s">
        <v>5093</v>
      </c>
      <c r="K26" t="s">
        <v>5094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3704</v>
      </c>
      <c r="B1" s="13" t="s">
        <v>3706</v>
      </c>
      <c r="C1" s="13" t="s">
        <v>3707</v>
      </c>
      <c r="D1" s="13" t="s">
        <v>3709</v>
      </c>
      <c r="E1" s="13" t="s">
        <v>3708</v>
      </c>
      <c r="F1" s="13" t="s">
        <v>3711</v>
      </c>
      <c r="G1" s="13" t="s">
        <v>3710</v>
      </c>
      <c r="H1" s="13" t="s">
        <v>3713</v>
      </c>
      <c r="I1" s="13" t="s">
        <v>3712</v>
      </c>
      <c r="J1" s="13" t="s">
        <v>3715</v>
      </c>
      <c r="K1" s="78" t="s">
        <v>3714</v>
      </c>
      <c r="L1" s="78" t="s">
        <v>3717</v>
      </c>
      <c r="M1" s="13" t="s">
        <v>3716</v>
      </c>
      <c r="N1" s="13" t="s">
        <v>3719</v>
      </c>
      <c r="O1" s="78" t="s">
        <v>3718</v>
      </c>
      <c r="P1" s="78" t="s">
        <v>3721</v>
      </c>
      <c r="Q1" s="13" t="s">
        <v>3720</v>
      </c>
      <c r="R1" s="13" t="s">
        <v>3723</v>
      </c>
      <c r="S1" s="13" t="s">
        <v>3722</v>
      </c>
      <c r="T1" s="13" t="s">
        <v>3725</v>
      </c>
      <c r="U1" s="13" t="s">
        <v>3724</v>
      </c>
      <c r="V1" s="13" t="s">
        <v>3728</v>
      </c>
    </row>
    <row r="2" spans="1:22" ht="15">
      <c r="A2" s="83" t="s">
        <v>682</v>
      </c>
      <c r="B2" s="78">
        <v>37</v>
      </c>
      <c r="C2" s="83" t="s">
        <v>716</v>
      </c>
      <c r="D2" s="78">
        <v>1</v>
      </c>
      <c r="E2" s="83" t="s">
        <v>682</v>
      </c>
      <c r="F2" s="78">
        <v>31</v>
      </c>
      <c r="G2" s="83" t="s">
        <v>669</v>
      </c>
      <c r="H2" s="78">
        <v>1</v>
      </c>
      <c r="I2" s="83" t="s">
        <v>681</v>
      </c>
      <c r="J2" s="78">
        <v>4</v>
      </c>
      <c r="K2" s="78"/>
      <c r="L2" s="78"/>
      <c r="M2" s="83" t="s">
        <v>707</v>
      </c>
      <c r="N2" s="78">
        <v>1</v>
      </c>
      <c r="O2" s="78"/>
      <c r="P2" s="78"/>
      <c r="Q2" s="83" t="s">
        <v>696</v>
      </c>
      <c r="R2" s="78">
        <v>10</v>
      </c>
      <c r="S2" s="83" t="s">
        <v>714</v>
      </c>
      <c r="T2" s="78">
        <v>2</v>
      </c>
      <c r="U2" s="83" t="s">
        <v>690</v>
      </c>
      <c r="V2" s="78">
        <v>1</v>
      </c>
    </row>
    <row r="3" spans="1:22" ht="15">
      <c r="A3" s="83" t="s">
        <v>696</v>
      </c>
      <c r="B3" s="78">
        <v>10</v>
      </c>
      <c r="C3" s="78"/>
      <c r="D3" s="78"/>
      <c r="E3" s="83" t="s">
        <v>3705</v>
      </c>
      <c r="F3" s="78">
        <v>2</v>
      </c>
      <c r="G3" s="83" t="s">
        <v>672</v>
      </c>
      <c r="H3" s="78">
        <v>1</v>
      </c>
      <c r="I3" s="83" t="s">
        <v>710</v>
      </c>
      <c r="J3" s="78">
        <v>1</v>
      </c>
      <c r="K3" s="78"/>
      <c r="L3" s="78"/>
      <c r="M3" s="78"/>
      <c r="N3" s="78"/>
      <c r="O3" s="78"/>
      <c r="P3" s="78"/>
      <c r="Q3" s="78"/>
      <c r="R3" s="78"/>
      <c r="S3" s="83" t="s">
        <v>713</v>
      </c>
      <c r="T3" s="78">
        <v>1</v>
      </c>
      <c r="U3" s="83" t="s">
        <v>691</v>
      </c>
      <c r="V3" s="78">
        <v>1</v>
      </c>
    </row>
    <row r="4" spans="1:22" ht="15">
      <c r="A4" s="83" t="s">
        <v>681</v>
      </c>
      <c r="B4" s="78">
        <v>4</v>
      </c>
      <c r="C4" s="78"/>
      <c r="D4" s="78"/>
      <c r="E4" s="78"/>
      <c r="F4" s="78"/>
      <c r="G4" s="83" t="s">
        <v>673</v>
      </c>
      <c r="H4" s="78">
        <v>1</v>
      </c>
      <c r="I4" s="83" t="s">
        <v>711</v>
      </c>
      <c r="J4" s="78">
        <v>1</v>
      </c>
      <c r="K4" s="78"/>
      <c r="L4" s="78"/>
      <c r="M4" s="78"/>
      <c r="N4" s="78"/>
      <c r="O4" s="78"/>
      <c r="P4" s="78"/>
      <c r="Q4" s="78"/>
      <c r="R4" s="78"/>
      <c r="S4" s="78"/>
      <c r="T4" s="78"/>
      <c r="U4" s="83" t="s">
        <v>692</v>
      </c>
      <c r="V4" s="78">
        <v>1</v>
      </c>
    </row>
    <row r="5" spans="1:22" ht="15">
      <c r="A5" s="83" t="s">
        <v>3705</v>
      </c>
      <c r="B5" s="78">
        <v>3</v>
      </c>
      <c r="C5" s="78"/>
      <c r="D5" s="78"/>
      <c r="E5" s="78"/>
      <c r="F5" s="78"/>
      <c r="G5" s="83" t="s">
        <v>674</v>
      </c>
      <c r="H5" s="78">
        <v>1</v>
      </c>
      <c r="I5" s="83" t="s">
        <v>712</v>
      </c>
      <c r="J5" s="78">
        <v>1</v>
      </c>
      <c r="K5" s="78"/>
      <c r="L5" s="78"/>
      <c r="M5" s="78"/>
      <c r="N5" s="78"/>
      <c r="O5" s="78"/>
      <c r="P5" s="78"/>
      <c r="Q5" s="78"/>
      <c r="R5" s="78"/>
      <c r="S5" s="78"/>
      <c r="T5" s="78"/>
      <c r="U5" s="83" t="s">
        <v>693</v>
      </c>
      <c r="V5" s="78">
        <v>1</v>
      </c>
    </row>
    <row r="6" spans="1:22" ht="15">
      <c r="A6" s="83" t="s">
        <v>715</v>
      </c>
      <c r="B6" s="78">
        <v>2</v>
      </c>
      <c r="C6" s="78"/>
      <c r="D6" s="78"/>
      <c r="E6" s="78"/>
      <c r="F6" s="78"/>
      <c r="G6" s="83" t="s">
        <v>675</v>
      </c>
      <c r="H6" s="78">
        <v>1</v>
      </c>
      <c r="I6" s="78"/>
      <c r="J6" s="78"/>
      <c r="K6" s="78"/>
      <c r="L6" s="78"/>
      <c r="M6" s="78"/>
      <c r="N6" s="78"/>
      <c r="O6" s="78"/>
      <c r="P6" s="78"/>
      <c r="Q6" s="78"/>
      <c r="R6" s="78"/>
      <c r="S6" s="78"/>
      <c r="T6" s="78"/>
      <c r="U6" s="83" t="s">
        <v>694</v>
      </c>
      <c r="V6" s="78">
        <v>1</v>
      </c>
    </row>
    <row r="7" spans="1:22" ht="15">
      <c r="A7" s="83" t="s">
        <v>714</v>
      </c>
      <c r="B7" s="78">
        <v>2</v>
      </c>
      <c r="C7" s="78"/>
      <c r="D7" s="78"/>
      <c r="E7" s="78"/>
      <c r="F7" s="78"/>
      <c r="G7" s="83" t="s">
        <v>677</v>
      </c>
      <c r="H7" s="78">
        <v>1</v>
      </c>
      <c r="I7" s="78"/>
      <c r="J7" s="78"/>
      <c r="K7" s="78"/>
      <c r="L7" s="78"/>
      <c r="M7" s="78"/>
      <c r="N7" s="78"/>
      <c r="O7" s="78"/>
      <c r="P7" s="78"/>
      <c r="Q7" s="78"/>
      <c r="R7" s="78"/>
      <c r="S7" s="78"/>
      <c r="T7" s="78"/>
      <c r="U7" s="83" t="s">
        <v>3726</v>
      </c>
      <c r="V7" s="78">
        <v>1</v>
      </c>
    </row>
    <row r="8" spans="1:22" ht="15">
      <c r="A8" s="83" t="s">
        <v>705</v>
      </c>
      <c r="B8" s="78">
        <v>2</v>
      </c>
      <c r="C8" s="78"/>
      <c r="D8" s="78"/>
      <c r="E8" s="78"/>
      <c r="F8" s="78"/>
      <c r="G8" s="83" t="s">
        <v>678</v>
      </c>
      <c r="H8" s="78">
        <v>1</v>
      </c>
      <c r="I8" s="78"/>
      <c r="J8" s="78"/>
      <c r="K8" s="78"/>
      <c r="L8" s="78"/>
      <c r="M8" s="78"/>
      <c r="N8" s="78"/>
      <c r="O8" s="78"/>
      <c r="P8" s="78"/>
      <c r="Q8" s="78"/>
      <c r="R8" s="78"/>
      <c r="S8" s="78"/>
      <c r="T8" s="78"/>
      <c r="U8" s="83" t="s">
        <v>3727</v>
      </c>
      <c r="V8" s="78">
        <v>1</v>
      </c>
    </row>
    <row r="9" spans="1:22" ht="15">
      <c r="A9" s="83" t="s">
        <v>684</v>
      </c>
      <c r="B9" s="78">
        <v>2</v>
      </c>
      <c r="C9" s="78"/>
      <c r="D9" s="78"/>
      <c r="E9" s="78"/>
      <c r="F9" s="78"/>
      <c r="G9" s="83" t="s">
        <v>683</v>
      </c>
      <c r="H9" s="78">
        <v>1</v>
      </c>
      <c r="I9" s="78"/>
      <c r="J9" s="78"/>
      <c r="K9" s="78"/>
      <c r="L9" s="78"/>
      <c r="M9" s="78"/>
      <c r="N9" s="78"/>
      <c r="O9" s="78"/>
      <c r="P9" s="78"/>
      <c r="Q9" s="78"/>
      <c r="R9" s="78"/>
      <c r="S9" s="78"/>
      <c r="T9" s="78"/>
      <c r="U9" s="83" t="s">
        <v>689</v>
      </c>
      <c r="V9" s="78">
        <v>1</v>
      </c>
    </row>
    <row r="10" spans="1:22" ht="15">
      <c r="A10" s="83" t="s">
        <v>680</v>
      </c>
      <c r="B10" s="78">
        <v>2</v>
      </c>
      <c r="C10" s="78"/>
      <c r="D10" s="78"/>
      <c r="E10" s="78"/>
      <c r="F10" s="78"/>
      <c r="G10" s="83" t="s">
        <v>685</v>
      </c>
      <c r="H10" s="78">
        <v>1</v>
      </c>
      <c r="I10" s="78"/>
      <c r="J10" s="78"/>
      <c r="K10" s="78"/>
      <c r="L10" s="78"/>
      <c r="M10" s="78"/>
      <c r="N10" s="78"/>
      <c r="O10" s="78"/>
      <c r="P10" s="78"/>
      <c r="Q10" s="78"/>
      <c r="R10" s="78"/>
      <c r="S10" s="78"/>
      <c r="T10" s="78"/>
      <c r="U10" s="78"/>
      <c r="V10" s="78"/>
    </row>
    <row r="11" spans="1:22" ht="15">
      <c r="A11" s="83" t="s">
        <v>679</v>
      </c>
      <c r="B11" s="78">
        <v>2</v>
      </c>
      <c r="C11" s="78"/>
      <c r="D11" s="78"/>
      <c r="E11" s="78"/>
      <c r="F11" s="78"/>
      <c r="G11" s="83" t="s">
        <v>695</v>
      </c>
      <c r="H11" s="78">
        <v>1</v>
      </c>
      <c r="I11" s="78"/>
      <c r="J11" s="78"/>
      <c r="K11" s="78"/>
      <c r="L11" s="78"/>
      <c r="M11" s="78"/>
      <c r="N11" s="78"/>
      <c r="O11" s="78"/>
      <c r="P11" s="78"/>
      <c r="Q11" s="78"/>
      <c r="R11" s="78"/>
      <c r="S11" s="78"/>
      <c r="T11" s="78"/>
      <c r="U11" s="78"/>
      <c r="V11" s="78"/>
    </row>
    <row r="14" spans="1:22" ht="15" customHeight="1">
      <c r="A14" s="13" t="s">
        <v>3737</v>
      </c>
      <c r="B14" s="13" t="s">
        <v>3706</v>
      </c>
      <c r="C14" s="13" t="s">
        <v>3738</v>
      </c>
      <c r="D14" s="13" t="s">
        <v>3709</v>
      </c>
      <c r="E14" s="13" t="s">
        <v>3739</v>
      </c>
      <c r="F14" s="13" t="s">
        <v>3711</v>
      </c>
      <c r="G14" s="13" t="s">
        <v>3740</v>
      </c>
      <c r="H14" s="13" t="s">
        <v>3713</v>
      </c>
      <c r="I14" s="13" t="s">
        <v>3741</v>
      </c>
      <c r="J14" s="13" t="s">
        <v>3715</v>
      </c>
      <c r="K14" s="78" t="s">
        <v>3742</v>
      </c>
      <c r="L14" s="78" t="s">
        <v>3717</v>
      </c>
      <c r="M14" s="13" t="s">
        <v>3743</v>
      </c>
      <c r="N14" s="13" t="s">
        <v>3719</v>
      </c>
      <c r="O14" s="78" t="s">
        <v>3744</v>
      </c>
      <c r="P14" s="78" t="s">
        <v>3721</v>
      </c>
      <c r="Q14" s="13" t="s">
        <v>3745</v>
      </c>
      <c r="R14" s="13" t="s">
        <v>3723</v>
      </c>
      <c r="S14" s="13" t="s">
        <v>3746</v>
      </c>
      <c r="T14" s="13" t="s">
        <v>3725</v>
      </c>
      <c r="U14" s="13" t="s">
        <v>3747</v>
      </c>
      <c r="V14" s="13" t="s">
        <v>3728</v>
      </c>
    </row>
    <row r="15" spans="1:22" ht="15">
      <c r="A15" s="78" t="s">
        <v>726</v>
      </c>
      <c r="B15" s="78">
        <v>37</v>
      </c>
      <c r="C15" s="78" t="s">
        <v>719</v>
      </c>
      <c r="D15" s="78">
        <v>1</v>
      </c>
      <c r="E15" s="78" t="s">
        <v>726</v>
      </c>
      <c r="F15" s="78">
        <v>31</v>
      </c>
      <c r="G15" s="78" t="s">
        <v>719</v>
      </c>
      <c r="H15" s="78">
        <v>5</v>
      </c>
      <c r="I15" s="78" t="s">
        <v>725</v>
      </c>
      <c r="J15" s="78">
        <v>4</v>
      </c>
      <c r="K15" s="78"/>
      <c r="L15" s="78"/>
      <c r="M15" s="78" t="s">
        <v>719</v>
      </c>
      <c r="N15" s="78">
        <v>1</v>
      </c>
      <c r="O15" s="78"/>
      <c r="P15" s="78"/>
      <c r="Q15" s="78" t="s">
        <v>737</v>
      </c>
      <c r="R15" s="78">
        <v>10</v>
      </c>
      <c r="S15" s="78" t="s">
        <v>728</v>
      </c>
      <c r="T15" s="78">
        <v>2</v>
      </c>
      <c r="U15" s="78" t="s">
        <v>733</v>
      </c>
      <c r="V15" s="78">
        <v>2</v>
      </c>
    </row>
    <row r="16" spans="1:22" ht="15">
      <c r="A16" s="78" t="s">
        <v>719</v>
      </c>
      <c r="B16" s="78">
        <v>14</v>
      </c>
      <c r="C16" s="78"/>
      <c r="D16" s="78"/>
      <c r="E16" s="78" t="s">
        <v>719</v>
      </c>
      <c r="F16" s="78">
        <v>2</v>
      </c>
      <c r="G16" s="78" t="s">
        <v>722</v>
      </c>
      <c r="H16" s="78">
        <v>2</v>
      </c>
      <c r="I16" s="78" t="s">
        <v>742</v>
      </c>
      <c r="J16" s="78">
        <v>2</v>
      </c>
      <c r="K16" s="78"/>
      <c r="L16" s="78"/>
      <c r="M16" s="78"/>
      <c r="N16" s="78"/>
      <c r="O16" s="78"/>
      <c r="P16" s="78"/>
      <c r="Q16" s="78"/>
      <c r="R16" s="78"/>
      <c r="S16" s="78" t="s">
        <v>719</v>
      </c>
      <c r="T16" s="78">
        <v>1</v>
      </c>
      <c r="U16" s="78" t="s">
        <v>732</v>
      </c>
      <c r="V16" s="78">
        <v>1</v>
      </c>
    </row>
    <row r="17" spans="1:22" ht="15">
      <c r="A17" s="78" t="s">
        <v>737</v>
      </c>
      <c r="B17" s="78">
        <v>10</v>
      </c>
      <c r="C17" s="78"/>
      <c r="D17" s="78"/>
      <c r="E17" s="78"/>
      <c r="F17" s="78"/>
      <c r="G17" s="78" t="s">
        <v>717</v>
      </c>
      <c r="H17" s="78">
        <v>1</v>
      </c>
      <c r="I17" s="78" t="s">
        <v>727</v>
      </c>
      <c r="J17" s="78">
        <v>1</v>
      </c>
      <c r="K17" s="78"/>
      <c r="L17" s="78"/>
      <c r="M17" s="78"/>
      <c r="N17" s="78"/>
      <c r="O17" s="78"/>
      <c r="P17" s="78"/>
      <c r="Q17" s="78"/>
      <c r="R17" s="78"/>
      <c r="S17" s="78"/>
      <c r="T17" s="78"/>
      <c r="U17" s="78" t="s">
        <v>734</v>
      </c>
      <c r="V17" s="78">
        <v>1</v>
      </c>
    </row>
    <row r="18" spans="1:22" ht="15">
      <c r="A18" s="78" t="s">
        <v>728</v>
      </c>
      <c r="B18" s="78">
        <v>4</v>
      </c>
      <c r="C18" s="78"/>
      <c r="D18" s="78"/>
      <c r="E18" s="78"/>
      <c r="F18" s="78"/>
      <c r="G18" s="78" t="s">
        <v>720</v>
      </c>
      <c r="H18" s="78">
        <v>1</v>
      </c>
      <c r="I18" s="78"/>
      <c r="J18" s="78"/>
      <c r="K18" s="78"/>
      <c r="L18" s="78"/>
      <c r="M18" s="78"/>
      <c r="N18" s="78"/>
      <c r="O18" s="78"/>
      <c r="P18" s="78"/>
      <c r="Q18" s="78"/>
      <c r="R18" s="78"/>
      <c r="S18" s="78"/>
      <c r="T18" s="78"/>
      <c r="U18" s="78" t="s">
        <v>735</v>
      </c>
      <c r="V18" s="78">
        <v>1</v>
      </c>
    </row>
    <row r="19" spans="1:22" ht="15">
      <c r="A19" s="78" t="s">
        <v>722</v>
      </c>
      <c r="B19" s="78">
        <v>4</v>
      </c>
      <c r="C19" s="78"/>
      <c r="D19" s="78"/>
      <c r="E19" s="78"/>
      <c r="F19" s="78"/>
      <c r="G19" s="78" t="s">
        <v>721</v>
      </c>
      <c r="H19" s="78">
        <v>1</v>
      </c>
      <c r="I19" s="78"/>
      <c r="J19" s="78"/>
      <c r="K19" s="78"/>
      <c r="L19" s="78"/>
      <c r="M19" s="78"/>
      <c r="N19" s="78"/>
      <c r="O19" s="78"/>
      <c r="P19" s="78"/>
      <c r="Q19" s="78"/>
      <c r="R19" s="78"/>
      <c r="S19" s="78"/>
      <c r="T19" s="78"/>
      <c r="U19" s="78" t="s">
        <v>3748</v>
      </c>
      <c r="V19" s="78">
        <v>1</v>
      </c>
    </row>
    <row r="20" spans="1:22" ht="15">
      <c r="A20" s="78" t="s">
        <v>727</v>
      </c>
      <c r="B20" s="78">
        <v>4</v>
      </c>
      <c r="C20" s="78"/>
      <c r="D20" s="78"/>
      <c r="E20" s="78"/>
      <c r="F20" s="78"/>
      <c r="G20" s="78" t="s">
        <v>723</v>
      </c>
      <c r="H20" s="78">
        <v>1</v>
      </c>
      <c r="I20" s="78"/>
      <c r="J20" s="78"/>
      <c r="K20" s="78"/>
      <c r="L20" s="78"/>
      <c r="M20" s="78"/>
      <c r="N20" s="78"/>
      <c r="O20" s="78"/>
      <c r="P20" s="78"/>
      <c r="Q20" s="78"/>
      <c r="R20" s="78"/>
      <c r="S20" s="78"/>
      <c r="T20" s="78"/>
      <c r="U20" s="78" t="s">
        <v>3749</v>
      </c>
      <c r="V20" s="78">
        <v>1</v>
      </c>
    </row>
    <row r="21" spans="1:22" ht="15">
      <c r="A21" s="78" t="s">
        <v>725</v>
      </c>
      <c r="B21" s="78">
        <v>4</v>
      </c>
      <c r="C21" s="78"/>
      <c r="D21" s="78"/>
      <c r="E21" s="78"/>
      <c r="F21" s="78"/>
      <c r="G21" s="78" t="s">
        <v>728</v>
      </c>
      <c r="H21" s="78">
        <v>1</v>
      </c>
      <c r="I21" s="78"/>
      <c r="J21" s="78"/>
      <c r="K21" s="78"/>
      <c r="L21" s="78"/>
      <c r="M21" s="78"/>
      <c r="N21" s="78"/>
      <c r="O21" s="78"/>
      <c r="P21" s="78"/>
      <c r="Q21" s="78"/>
      <c r="R21" s="78"/>
      <c r="S21" s="78"/>
      <c r="T21" s="78"/>
      <c r="U21" s="78" t="s">
        <v>731</v>
      </c>
      <c r="V21" s="78">
        <v>1</v>
      </c>
    </row>
    <row r="22" spans="1:22" ht="15">
      <c r="A22" s="78" t="s">
        <v>724</v>
      </c>
      <c r="B22" s="78">
        <v>4</v>
      </c>
      <c r="C22" s="78"/>
      <c r="D22" s="78"/>
      <c r="E22" s="78"/>
      <c r="F22" s="78"/>
      <c r="G22" s="78" t="s">
        <v>736</v>
      </c>
      <c r="H22" s="78">
        <v>1</v>
      </c>
      <c r="I22" s="78"/>
      <c r="J22" s="78"/>
      <c r="K22" s="78"/>
      <c r="L22" s="78"/>
      <c r="M22" s="78"/>
      <c r="N22" s="78"/>
      <c r="O22" s="78"/>
      <c r="P22" s="78"/>
      <c r="Q22" s="78"/>
      <c r="R22" s="78"/>
      <c r="S22" s="78"/>
      <c r="T22" s="78"/>
      <c r="U22" s="78"/>
      <c r="V22" s="78"/>
    </row>
    <row r="23" spans="1:22" ht="15">
      <c r="A23" s="78" t="s">
        <v>743</v>
      </c>
      <c r="B23" s="78">
        <v>3</v>
      </c>
      <c r="C23" s="78"/>
      <c r="D23" s="78"/>
      <c r="E23" s="78"/>
      <c r="F23" s="78"/>
      <c r="G23" s="78" t="s">
        <v>731</v>
      </c>
      <c r="H23" s="78">
        <v>1</v>
      </c>
      <c r="I23" s="78"/>
      <c r="J23" s="78"/>
      <c r="K23" s="78"/>
      <c r="L23" s="78"/>
      <c r="M23" s="78"/>
      <c r="N23" s="78"/>
      <c r="O23" s="78"/>
      <c r="P23" s="78"/>
      <c r="Q23" s="78"/>
      <c r="R23" s="78"/>
      <c r="S23" s="78"/>
      <c r="T23" s="78"/>
      <c r="U23" s="78"/>
      <c r="V23" s="78"/>
    </row>
    <row r="24" spans="1:22" ht="15">
      <c r="A24" s="78" t="s">
        <v>741</v>
      </c>
      <c r="B24" s="78">
        <v>3</v>
      </c>
      <c r="C24" s="78"/>
      <c r="D24" s="78"/>
      <c r="E24" s="78"/>
      <c r="F24" s="78"/>
      <c r="G24" s="78" t="s">
        <v>739</v>
      </c>
      <c r="H24" s="78">
        <v>1</v>
      </c>
      <c r="I24" s="78"/>
      <c r="J24" s="78"/>
      <c r="K24" s="78"/>
      <c r="L24" s="78"/>
      <c r="M24" s="78"/>
      <c r="N24" s="78"/>
      <c r="O24" s="78"/>
      <c r="P24" s="78"/>
      <c r="Q24" s="78"/>
      <c r="R24" s="78"/>
      <c r="S24" s="78"/>
      <c r="T24" s="78"/>
      <c r="U24" s="78"/>
      <c r="V24" s="78"/>
    </row>
    <row r="27" spans="1:22" ht="15" customHeight="1">
      <c r="A27" s="13" t="s">
        <v>3755</v>
      </c>
      <c r="B27" s="13" t="s">
        <v>3706</v>
      </c>
      <c r="C27" s="13" t="s">
        <v>3764</v>
      </c>
      <c r="D27" s="13" t="s">
        <v>3709</v>
      </c>
      <c r="E27" s="13" t="s">
        <v>3765</v>
      </c>
      <c r="F27" s="13" t="s">
        <v>3711</v>
      </c>
      <c r="G27" s="13" t="s">
        <v>3769</v>
      </c>
      <c r="H27" s="13" t="s">
        <v>3713</v>
      </c>
      <c r="I27" s="13" t="s">
        <v>3775</v>
      </c>
      <c r="J27" s="13" t="s">
        <v>3715</v>
      </c>
      <c r="K27" s="13" t="s">
        <v>3776</v>
      </c>
      <c r="L27" s="13" t="s">
        <v>3717</v>
      </c>
      <c r="M27" s="13" t="s">
        <v>3777</v>
      </c>
      <c r="N27" s="13" t="s">
        <v>3719</v>
      </c>
      <c r="O27" s="13" t="s">
        <v>3780</v>
      </c>
      <c r="P27" s="13" t="s">
        <v>3721</v>
      </c>
      <c r="Q27" s="13" t="s">
        <v>3781</v>
      </c>
      <c r="R27" s="13" t="s">
        <v>3723</v>
      </c>
      <c r="S27" s="13" t="s">
        <v>3782</v>
      </c>
      <c r="T27" s="13" t="s">
        <v>3725</v>
      </c>
      <c r="U27" s="13" t="s">
        <v>3788</v>
      </c>
      <c r="V27" s="13" t="s">
        <v>3728</v>
      </c>
    </row>
    <row r="28" spans="1:22" ht="15">
      <c r="A28" s="78" t="s">
        <v>746</v>
      </c>
      <c r="B28" s="78">
        <v>213</v>
      </c>
      <c r="C28" s="78" t="s">
        <v>746</v>
      </c>
      <c r="D28" s="78">
        <v>1</v>
      </c>
      <c r="E28" s="78" t="s">
        <v>746</v>
      </c>
      <c r="F28" s="78">
        <v>34</v>
      </c>
      <c r="G28" s="78" t="s">
        <v>746</v>
      </c>
      <c r="H28" s="78">
        <v>31</v>
      </c>
      <c r="I28" s="78" t="s">
        <v>746</v>
      </c>
      <c r="J28" s="78">
        <v>29</v>
      </c>
      <c r="K28" s="78" t="s">
        <v>746</v>
      </c>
      <c r="L28" s="78">
        <v>16</v>
      </c>
      <c r="M28" s="78" t="s">
        <v>746</v>
      </c>
      <c r="N28" s="78">
        <v>6</v>
      </c>
      <c r="O28" s="78" t="s">
        <v>746</v>
      </c>
      <c r="P28" s="78">
        <v>1</v>
      </c>
      <c r="Q28" s="78" t="s">
        <v>788</v>
      </c>
      <c r="R28" s="78">
        <v>10</v>
      </c>
      <c r="S28" s="78" t="s">
        <v>819</v>
      </c>
      <c r="T28" s="78">
        <v>6</v>
      </c>
      <c r="U28" s="78" t="s">
        <v>746</v>
      </c>
      <c r="V28" s="78">
        <v>12</v>
      </c>
    </row>
    <row r="29" spans="1:22" ht="15">
      <c r="A29" s="78" t="s">
        <v>3756</v>
      </c>
      <c r="B29" s="78">
        <v>31</v>
      </c>
      <c r="C29" s="78"/>
      <c r="D29" s="78"/>
      <c r="E29" s="78" t="s">
        <v>3756</v>
      </c>
      <c r="F29" s="78">
        <v>31</v>
      </c>
      <c r="G29" s="78" t="s">
        <v>3763</v>
      </c>
      <c r="H29" s="78">
        <v>7</v>
      </c>
      <c r="I29" s="78" t="s">
        <v>3759</v>
      </c>
      <c r="J29" s="78">
        <v>9</v>
      </c>
      <c r="K29" s="78"/>
      <c r="L29" s="78"/>
      <c r="M29" s="78" t="s">
        <v>3778</v>
      </c>
      <c r="N29" s="78">
        <v>1</v>
      </c>
      <c r="O29" s="78"/>
      <c r="P29" s="78"/>
      <c r="Q29" s="78" t="s">
        <v>746</v>
      </c>
      <c r="R29" s="78">
        <v>1</v>
      </c>
      <c r="S29" s="78" t="s">
        <v>746</v>
      </c>
      <c r="T29" s="78">
        <v>5</v>
      </c>
      <c r="U29" s="78" t="s">
        <v>3789</v>
      </c>
      <c r="V29" s="78">
        <v>7</v>
      </c>
    </row>
    <row r="30" spans="1:22" ht="15">
      <c r="A30" s="78" t="s">
        <v>3757</v>
      </c>
      <c r="B30" s="78">
        <v>20</v>
      </c>
      <c r="C30" s="78"/>
      <c r="D30" s="78"/>
      <c r="E30" s="78" t="s">
        <v>3766</v>
      </c>
      <c r="F30" s="78">
        <v>1</v>
      </c>
      <c r="G30" s="78" t="s">
        <v>3770</v>
      </c>
      <c r="H30" s="78">
        <v>7</v>
      </c>
      <c r="I30" s="78" t="s">
        <v>3757</v>
      </c>
      <c r="J30" s="78">
        <v>5</v>
      </c>
      <c r="K30" s="78"/>
      <c r="L30" s="78"/>
      <c r="M30" s="78" t="s">
        <v>3779</v>
      </c>
      <c r="N30" s="78">
        <v>1</v>
      </c>
      <c r="O30" s="78"/>
      <c r="P30" s="78"/>
      <c r="Q30" s="78" t="s">
        <v>3760</v>
      </c>
      <c r="R30" s="78">
        <v>1</v>
      </c>
      <c r="S30" s="78" t="s">
        <v>3783</v>
      </c>
      <c r="T30" s="78">
        <v>4</v>
      </c>
      <c r="U30" s="78" t="s">
        <v>3790</v>
      </c>
      <c r="V30" s="78">
        <v>6</v>
      </c>
    </row>
    <row r="31" spans="1:22" ht="15">
      <c r="A31" s="78" t="s">
        <v>3758</v>
      </c>
      <c r="B31" s="78">
        <v>17</v>
      </c>
      <c r="C31" s="78"/>
      <c r="D31" s="78"/>
      <c r="E31" s="78" t="s">
        <v>3767</v>
      </c>
      <c r="F31" s="78">
        <v>1</v>
      </c>
      <c r="G31" s="78" t="s">
        <v>3757</v>
      </c>
      <c r="H31" s="78">
        <v>6</v>
      </c>
      <c r="I31" s="78" t="s">
        <v>3758</v>
      </c>
      <c r="J31" s="78">
        <v>2</v>
      </c>
      <c r="K31" s="78"/>
      <c r="L31" s="78"/>
      <c r="M31" s="78"/>
      <c r="N31" s="78"/>
      <c r="O31" s="78"/>
      <c r="P31" s="78"/>
      <c r="Q31" s="78"/>
      <c r="R31" s="78"/>
      <c r="S31" s="78" t="s">
        <v>3760</v>
      </c>
      <c r="T31" s="78">
        <v>3</v>
      </c>
      <c r="U31" s="78" t="s">
        <v>3791</v>
      </c>
      <c r="V31" s="78">
        <v>5</v>
      </c>
    </row>
    <row r="32" spans="1:22" ht="15">
      <c r="A32" s="78" t="s">
        <v>3759</v>
      </c>
      <c r="B32" s="78">
        <v>13</v>
      </c>
      <c r="C32" s="78"/>
      <c r="D32" s="78"/>
      <c r="E32" s="78" t="s">
        <v>3768</v>
      </c>
      <c r="F32" s="78">
        <v>1</v>
      </c>
      <c r="G32" s="78" t="s">
        <v>3771</v>
      </c>
      <c r="H32" s="78">
        <v>5</v>
      </c>
      <c r="I32" s="78"/>
      <c r="J32" s="78"/>
      <c r="K32" s="78"/>
      <c r="L32" s="78"/>
      <c r="M32" s="78"/>
      <c r="N32" s="78"/>
      <c r="O32" s="78"/>
      <c r="P32" s="78"/>
      <c r="Q32" s="78"/>
      <c r="R32" s="78"/>
      <c r="S32" s="78" t="s">
        <v>3784</v>
      </c>
      <c r="T32" s="78">
        <v>2</v>
      </c>
      <c r="U32" s="78" t="s">
        <v>3792</v>
      </c>
      <c r="V32" s="78">
        <v>5</v>
      </c>
    </row>
    <row r="33" spans="1:22" ht="15">
      <c r="A33" s="78" t="s">
        <v>3760</v>
      </c>
      <c r="B33" s="78">
        <v>11</v>
      </c>
      <c r="C33" s="78"/>
      <c r="D33" s="78"/>
      <c r="E33" s="78"/>
      <c r="F33" s="78"/>
      <c r="G33" s="78" t="s">
        <v>3760</v>
      </c>
      <c r="H33" s="78">
        <v>4</v>
      </c>
      <c r="I33" s="78"/>
      <c r="J33" s="78"/>
      <c r="K33" s="78"/>
      <c r="L33" s="78"/>
      <c r="M33" s="78"/>
      <c r="N33" s="78"/>
      <c r="O33" s="78"/>
      <c r="P33" s="78"/>
      <c r="Q33" s="78"/>
      <c r="R33" s="78"/>
      <c r="S33" s="78" t="s">
        <v>3785</v>
      </c>
      <c r="T33" s="78">
        <v>2</v>
      </c>
      <c r="U33" s="78" t="s">
        <v>3793</v>
      </c>
      <c r="V33" s="78">
        <v>3</v>
      </c>
    </row>
    <row r="34" spans="1:22" ht="15">
      <c r="A34" s="78" t="s">
        <v>788</v>
      </c>
      <c r="B34" s="78">
        <v>10</v>
      </c>
      <c r="C34" s="78"/>
      <c r="D34" s="78"/>
      <c r="E34" s="78"/>
      <c r="F34" s="78"/>
      <c r="G34" s="78" t="s">
        <v>3772</v>
      </c>
      <c r="H34" s="78">
        <v>4</v>
      </c>
      <c r="I34" s="78"/>
      <c r="J34" s="78"/>
      <c r="K34" s="78"/>
      <c r="L34" s="78"/>
      <c r="M34" s="78"/>
      <c r="N34" s="78"/>
      <c r="O34" s="78"/>
      <c r="P34" s="78"/>
      <c r="Q34" s="78"/>
      <c r="R34" s="78"/>
      <c r="S34" s="78" t="s">
        <v>3786</v>
      </c>
      <c r="T34" s="78">
        <v>2</v>
      </c>
      <c r="U34" s="78" t="s">
        <v>3794</v>
      </c>
      <c r="V34" s="78">
        <v>3</v>
      </c>
    </row>
    <row r="35" spans="1:22" ht="15">
      <c r="A35" s="78" t="s">
        <v>3761</v>
      </c>
      <c r="B35" s="78">
        <v>9</v>
      </c>
      <c r="C35" s="78"/>
      <c r="D35" s="78"/>
      <c r="E35" s="78"/>
      <c r="F35" s="78"/>
      <c r="G35" s="78" t="s">
        <v>3773</v>
      </c>
      <c r="H35" s="78">
        <v>2</v>
      </c>
      <c r="I35" s="78"/>
      <c r="J35" s="78"/>
      <c r="K35" s="78"/>
      <c r="L35" s="78"/>
      <c r="M35" s="78"/>
      <c r="N35" s="78"/>
      <c r="O35" s="78"/>
      <c r="P35" s="78"/>
      <c r="Q35" s="78"/>
      <c r="R35" s="78"/>
      <c r="S35" s="78" t="s">
        <v>452</v>
      </c>
      <c r="T35" s="78">
        <v>2</v>
      </c>
      <c r="U35" s="78" t="s">
        <v>3795</v>
      </c>
      <c r="V35" s="78">
        <v>2</v>
      </c>
    </row>
    <row r="36" spans="1:22" ht="15">
      <c r="A36" s="78" t="s">
        <v>3762</v>
      </c>
      <c r="B36" s="78">
        <v>9</v>
      </c>
      <c r="C36" s="78"/>
      <c r="D36" s="78"/>
      <c r="E36" s="78"/>
      <c r="F36" s="78"/>
      <c r="G36" s="78" t="s">
        <v>3758</v>
      </c>
      <c r="H36" s="78">
        <v>2</v>
      </c>
      <c r="I36" s="78"/>
      <c r="J36" s="78"/>
      <c r="K36" s="78"/>
      <c r="L36" s="78"/>
      <c r="M36" s="78"/>
      <c r="N36" s="78"/>
      <c r="O36" s="78"/>
      <c r="P36" s="78"/>
      <c r="Q36" s="78"/>
      <c r="R36" s="78"/>
      <c r="S36" s="78" t="s">
        <v>3787</v>
      </c>
      <c r="T36" s="78">
        <v>2</v>
      </c>
      <c r="U36" s="78" t="s">
        <v>3796</v>
      </c>
      <c r="V36" s="78">
        <v>2</v>
      </c>
    </row>
    <row r="37" spans="1:22" ht="15">
      <c r="A37" s="78" t="s">
        <v>3763</v>
      </c>
      <c r="B37" s="78">
        <v>7</v>
      </c>
      <c r="C37" s="78"/>
      <c r="D37" s="78"/>
      <c r="E37" s="78"/>
      <c r="F37" s="78"/>
      <c r="G37" s="78" t="s">
        <v>3774</v>
      </c>
      <c r="H37" s="78">
        <v>2</v>
      </c>
      <c r="I37" s="78"/>
      <c r="J37" s="78"/>
      <c r="K37" s="78"/>
      <c r="L37" s="78"/>
      <c r="M37" s="78"/>
      <c r="N37" s="78"/>
      <c r="O37" s="78"/>
      <c r="P37" s="78"/>
      <c r="Q37" s="78"/>
      <c r="R37" s="78"/>
      <c r="S37" s="78" t="s">
        <v>3758</v>
      </c>
      <c r="T37" s="78">
        <v>2</v>
      </c>
      <c r="U37" s="78" t="s">
        <v>3797</v>
      </c>
      <c r="V37" s="78">
        <v>2</v>
      </c>
    </row>
    <row r="40" spans="1:22" ht="15" customHeight="1">
      <c r="A40" s="13" t="s">
        <v>3812</v>
      </c>
      <c r="B40" s="13" t="s">
        <v>3706</v>
      </c>
      <c r="C40" s="13" t="s">
        <v>3823</v>
      </c>
      <c r="D40" s="13" t="s">
        <v>3709</v>
      </c>
      <c r="E40" s="13" t="s">
        <v>3831</v>
      </c>
      <c r="F40" s="13" t="s">
        <v>3711</v>
      </c>
      <c r="G40" s="13" t="s">
        <v>3837</v>
      </c>
      <c r="H40" s="13" t="s">
        <v>3713</v>
      </c>
      <c r="I40" s="13" t="s">
        <v>3845</v>
      </c>
      <c r="J40" s="13" t="s">
        <v>3715</v>
      </c>
      <c r="K40" s="13" t="s">
        <v>3854</v>
      </c>
      <c r="L40" s="13" t="s">
        <v>3717</v>
      </c>
      <c r="M40" s="13" t="s">
        <v>3863</v>
      </c>
      <c r="N40" s="13" t="s">
        <v>3719</v>
      </c>
      <c r="O40" s="13" t="s">
        <v>3873</v>
      </c>
      <c r="P40" s="13" t="s">
        <v>3721</v>
      </c>
      <c r="Q40" s="13" t="s">
        <v>3880</v>
      </c>
      <c r="R40" s="13" t="s">
        <v>3723</v>
      </c>
      <c r="S40" s="13" t="s">
        <v>3890</v>
      </c>
      <c r="T40" s="13" t="s">
        <v>3725</v>
      </c>
      <c r="U40" s="13" t="s">
        <v>3899</v>
      </c>
      <c r="V40" s="13" t="s">
        <v>3728</v>
      </c>
    </row>
    <row r="41" spans="1:22" ht="15">
      <c r="A41" s="84" t="s">
        <v>3813</v>
      </c>
      <c r="B41" s="84">
        <v>226</v>
      </c>
      <c r="C41" s="84" t="s">
        <v>3819</v>
      </c>
      <c r="D41" s="84">
        <v>72</v>
      </c>
      <c r="E41" s="84" t="s">
        <v>3820</v>
      </c>
      <c r="F41" s="84">
        <v>35</v>
      </c>
      <c r="G41" s="84" t="s">
        <v>3818</v>
      </c>
      <c r="H41" s="84">
        <v>31</v>
      </c>
      <c r="I41" s="84" t="s">
        <v>3818</v>
      </c>
      <c r="J41" s="84">
        <v>29</v>
      </c>
      <c r="K41" s="84" t="s">
        <v>3855</v>
      </c>
      <c r="L41" s="84">
        <v>17</v>
      </c>
      <c r="M41" s="84" t="s">
        <v>3864</v>
      </c>
      <c r="N41" s="84">
        <v>25</v>
      </c>
      <c r="O41" s="84" t="s">
        <v>3874</v>
      </c>
      <c r="P41" s="84">
        <v>10</v>
      </c>
      <c r="Q41" s="84" t="s">
        <v>3881</v>
      </c>
      <c r="R41" s="84">
        <v>10</v>
      </c>
      <c r="S41" s="84" t="s">
        <v>3891</v>
      </c>
      <c r="T41" s="84">
        <v>7</v>
      </c>
      <c r="U41" s="84" t="s">
        <v>3818</v>
      </c>
      <c r="V41" s="84">
        <v>12</v>
      </c>
    </row>
    <row r="42" spans="1:22" ht="15">
      <c r="A42" s="84" t="s">
        <v>3814</v>
      </c>
      <c r="B42" s="84">
        <v>84</v>
      </c>
      <c r="C42" s="84" t="s">
        <v>3824</v>
      </c>
      <c r="D42" s="84">
        <v>36</v>
      </c>
      <c r="E42" s="84" t="s">
        <v>3818</v>
      </c>
      <c r="F42" s="84">
        <v>34</v>
      </c>
      <c r="G42" s="84" t="s">
        <v>3838</v>
      </c>
      <c r="H42" s="84">
        <v>7</v>
      </c>
      <c r="I42" s="84" t="s">
        <v>417</v>
      </c>
      <c r="J42" s="84">
        <v>17</v>
      </c>
      <c r="K42" s="84" t="s">
        <v>3819</v>
      </c>
      <c r="L42" s="84">
        <v>16</v>
      </c>
      <c r="M42" s="84" t="s">
        <v>403</v>
      </c>
      <c r="N42" s="84">
        <v>18</v>
      </c>
      <c r="O42" s="84" t="s">
        <v>3875</v>
      </c>
      <c r="P42" s="84">
        <v>10</v>
      </c>
      <c r="Q42" s="84" t="s">
        <v>3882</v>
      </c>
      <c r="R42" s="84">
        <v>10</v>
      </c>
      <c r="S42" s="84" t="s">
        <v>3892</v>
      </c>
      <c r="T42" s="84">
        <v>6</v>
      </c>
      <c r="U42" s="84" t="s">
        <v>3900</v>
      </c>
      <c r="V42" s="84">
        <v>7</v>
      </c>
    </row>
    <row r="43" spans="1:22" ht="15">
      <c r="A43" s="84" t="s">
        <v>3815</v>
      </c>
      <c r="B43" s="84">
        <v>1</v>
      </c>
      <c r="C43" s="84" t="s">
        <v>3825</v>
      </c>
      <c r="D43" s="84">
        <v>36</v>
      </c>
      <c r="E43" s="84" t="s">
        <v>3832</v>
      </c>
      <c r="F43" s="84">
        <v>31</v>
      </c>
      <c r="G43" s="84" t="s">
        <v>3839</v>
      </c>
      <c r="H43" s="84">
        <v>7</v>
      </c>
      <c r="I43" s="84" t="s">
        <v>3846</v>
      </c>
      <c r="J43" s="84">
        <v>16</v>
      </c>
      <c r="K43" s="84" t="s">
        <v>3856</v>
      </c>
      <c r="L43" s="84">
        <v>16</v>
      </c>
      <c r="M43" s="84" t="s">
        <v>3865</v>
      </c>
      <c r="N43" s="84">
        <v>13</v>
      </c>
      <c r="O43" s="84" t="s">
        <v>3822</v>
      </c>
      <c r="P43" s="84">
        <v>10</v>
      </c>
      <c r="Q43" s="84" t="s">
        <v>3883</v>
      </c>
      <c r="R43" s="84">
        <v>10</v>
      </c>
      <c r="S43" s="84" t="s">
        <v>3893</v>
      </c>
      <c r="T43" s="84">
        <v>6</v>
      </c>
      <c r="U43" s="84" t="s">
        <v>3901</v>
      </c>
      <c r="V43" s="84">
        <v>6</v>
      </c>
    </row>
    <row r="44" spans="1:22" ht="15">
      <c r="A44" s="84" t="s">
        <v>3816</v>
      </c>
      <c r="B44" s="84">
        <v>6862</v>
      </c>
      <c r="C44" s="84" t="s">
        <v>3826</v>
      </c>
      <c r="D44" s="84">
        <v>36</v>
      </c>
      <c r="E44" s="84" t="s">
        <v>3821</v>
      </c>
      <c r="F44" s="84">
        <v>31</v>
      </c>
      <c r="G44" s="84" t="s">
        <v>3840</v>
      </c>
      <c r="H44" s="84">
        <v>6</v>
      </c>
      <c r="I44" s="84" t="s">
        <v>3847</v>
      </c>
      <c r="J44" s="84">
        <v>15</v>
      </c>
      <c r="K44" s="84" t="s">
        <v>3857</v>
      </c>
      <c r="L44" s="84">
        <v>16</v>
      </c>
      <c r="M44" s="84" t="s">
        <v>3866</v>
      </c>
      <c r="N44" s="84">
        <v>12</v>
      </c>
      <c r="O44" s="84" t="s">
        <v>3820</v>
      </c>
      <c r="P44" s="84">
        <v>10</v>
      </c>
      <c r="Q44" s="84" t="s">
        <v>3884</v>
      </c>
      <c r="R44" s="84">
        <v>10</v>
      </c>
      <c r="S44" s="84" t="s">
        <v>453</v>
      </c>
      <c r="T44" s="84">
        <v>6</v>
      </c>
      <c r="U44" s="84" t="s">
        <v>3902</v>
      </c>
      <c r="V44" s="84">
        <v>5</v>
      </c>
    </row>
    <row r="45" spans="1:22" ht="15">
      <c r="A45" s="84" t="s">
        <v>3817</v>
      </c>
      <c r="B45" s="84">
        <v>7172</v>
      </c>
      <c r="C45" s="84" t="s">
        <v>3827</v>
      </c>
      <c r="D45" s="84">
        <v>36</v>
      </c>
      <c r="E45" s="84" t="s">
        <v>3833</v>
      </c>
      <c r="F45" s="84">
        <v>31</v>
      </c>
      <c r="G45" s="84" t="s">
        <v>3841</v>
      </c>
      <c r="H45" s="84">
        <v>5</v>
      </c>
      <c r="I45" s="84" t="s">
        <v>3848</v>
      </c>
      <c r="J45" s="84">
        <v>15</v>
      </c>
      <c r="K45" s="84" t="s">
        <v>3858</v>
      </c>
      <c r="L45" s="84">
        <v>16</v>
      </c>
      <c r="M45" s="84" t="s">
        <v>3867</v>
      </c>
      <c r="N45" s="84">
        <v>12</v>
      </c>
      <c r="O45" s="84" t="s">
        <v>3876</v>
      </c>
      <c r="P45" s="84">
        <v>10</v>
      </c>
      <c r="Q45" s="84" t="s">
        <v>3885</v>
      </c>
      <c r="R45" s="84">
        <v>10</v>
      </c>
      <c r="S45" s="84" t="s">
        <v>422</v>
      </c>
      <c r="T45" s="84">
        <v>6</v>
      </c>
      <c r="U45" s="84" t="s">
        <v>3903</v>
      </c>
      <c r="V45" s="84">
        <v>5</v>
      </c>
    </row>
    <row r="46" spans="1:22" ht="15">
      <c r="A46" s="84" t="s">
        <v>3818</v>
      </c>
      <c r="B46" s="84">
        <v>213</v>
      </c>
      <c r="C46" s="84" t="s">
        <v>494</v>
      </c>
      <c r="D46" s="84">
        <v>36</v>
      </c>
      <c r="E46" s="84" t="s">
        <v>3834</v>
      </c>
      <c r="F46" s="84">
        <v>24</v>
      </c>
      <c r="G46" s="84" t="s">
        <v>3842</v>
      </c>
      <c r="H46" s="84">
        <v>4</v>
      </c>
      <c r="I46" s="84" t="s">
        <v>3849</v>
      </c>
      <c r="J46" s="84">
        <v>12</v>
      </c>
      <c r="K46" s="84" t="s">
        <v>3859</v>
      </c>
      <c r="L46" s="84">
        <v>16</v>
      </c>
      <c r="M46" s="84" t="s">
        <v>3868</v>
      </c>
      <c r="N46" s="84">
        <v>12</v>
      </c>
      <c r="O46" s="84" t="s">
        <v>3877</v>
      </c>
      <c r="P46" s="84">
        <v>10</v>
      </c>
      <c r="Q46" s="84" t="s">
        <v>3886</v>
      </c>
      <c r="R46" s="84">
        <v>10</v>
      </c>
      <c r="S46" s="84" t="s">
        <v>3894</v>
      </c>
      <c r="T46" s="84">
        <v>6</v>
      </c>
      <c r="U46" s="84" t="s">
        <v>3904</v>
      </c>
      <c r="V46" s="84">
        <v>5</v>
      </c>
    </row>
    <row r="47" spans="1:22" ht="15">
      <c r="A47" s="84" t="s">
        <v>3819</v>
      </c>
      <c r="B47" s="84">
        <v>98</v>
      </c>
      <c r="C47" s="84" t="s">
        <v>3828</v>
      </c>
      <c r="D47" s="84">
        <v>36</v>
      </c>
      <c r="E47" s="84" t="s">
        <v>3822</v>
      </c>
      <c r="F47" s="84">
        <v>24</v>
      </c>
      <c r="G47" s="84" t="s">
        <v>3843</v>
      </c>
      <c r="H47" s="84">
        <v>4</v>
      </c>
      <c r="I47" s="84" t="s">
        <v>3850</v>
      </c>
      <c r="J47" s="84">
        <v>12</v>
      </c>
      <c r="K47" s="84" t="s">
        <v>3860</v>
      </c>
      <c r="L47" s="84">
        <v>16</v>
      </c>
      <c r="M47" s="84" t="s">
        <v>3869</v>
      </c>
      <c r="N47" s="84">
        <v>12</v>
      </c>
      <c r="O47" s="84" t="s">
        <v>3878</v>
      </c>
      <c r="P47" s="84">
        <v>10</v>
      </c>
      <c r="Q47" s="84" t="s">
        <v>3887</v>
      </c>
      <c r="R47" s="84">
        <v>10</v>
      </c>
      <c r="S47" s="84" t="s">
        <v>3895</v>
      </c>
      <c r="T47" s="84">
        <v>6</v>
      </c>
      <c r="U47" s="84" t="s">
        <v>3905</v>
      </c>
      <c r="V47" s="84">
        <v>5</v>
      </c>
    </row>
    <row r="48" spans="1:22" ht="15">
      <c r="A48" s="84" t="s">
        <v>3820</v>
      </c>
      <c r="B48" s="84">
        <v>56</v>
      </c>
      <c r="C48" s="84" t="s">
        <v>493</v>
      </c>
      <c r="D48" s="84">
        <v>36</v>
      </c>
      <c r="E48" s="84" t="s">
        <v>3756</v>
      </c>
      <c r="F48" s="84">
        <v>23</v>
      </c>
      <c r="G48" s="84" t="s">
        <v>746</v>
      </c>
      <c r="H48" s="84">
        <v>4</v>
      </c>
      <c r="I48" s="84" t="s">
        <v>3851</v>
      </c>
      <c r="J48" s="84">
        <v>10</v>
      </c>
      <c r="K48" s="84" t="s">
        <v>3818</v>
      </c>
      <c r="L48" s="84">
        <v>16</v>
      </c>
      <c r="M48" s="84" t="s">
        <v>3870</v>
      </c>
      <c r="N48" s="84">
        <v>12</v>
      </c>
      <c r="O48" s="84" t="s">
        <v>356</v>
      </c>
      <c r="P48" s="84">
        <v>9</v>
      </c>
      <c r="Q48" s="84" t="s">
        <v>3888</v>
      </c>
      <c r="R48" s="84">
        <v>10</v>
      </c>
      <c r="S48" s="84" t="s">
        <v>3896</v>
      </c>
      <c r="T48" s="84">
        <v>6</v>
      </c>
      <c r="U48" s="84" t="s">
        <v>3906</v>
      </c>
      <c r="V48" s="84">
        <v>5</v>
      </c>
    </row>
    <row r="49" spans="1:22" ht="15">
      <c r="A49" s="84" t="s">
        <v>3821</v>
      </c>
      <c r="B49" s="84">
        <v>39</v>
      </c>
      <c r="C49" s="84" t="s">
        <v>3829</v>
      </c>
      <c r="D49" s="84">
        <v>36</v>
      </c>
      <c r="E49" s="84" t="s">
        <v>3835</v>
      </c>
      <c r="F49" s="84">
        <v>23</v>
      </c>
      <c r="G49" s="84" t="s">
        <v>3771</v>
      </c>
      <c r="H49" s="84">
        <v>4</v>
      </c>
      <c r="I49" s="84" t="s">
        <v>3852</v>
      </c>
      <c r="J49" s="84">
        <v>10</v>
      </c>
      <c r="K49" s="84" t="s">
        <v>3861</v>
      </c>
      <c r="L49" s="84">
        <v>16</v>
      </c>
      <c r="M49" s="84" t="s">
        <v>3871</v>
      </c>
      <c r="N49" s="84">
        <v>11</v>
      </c>
      <c r="O49" s="84" t="s">
        <v>3879</v>
      </c>
      <c r="P49" s="84">
        <v>9</v>
      </c>
      <c r="Q49" s="84" t="s">
        <v>3889</v>
      </c>
      <c r="R49" s="84">
        <v>10</v>
      </c>
      <c r="S49" s="84" t="s">
        <v>3897</v>
      </c>
      <c r="T49" s="84">
        <v>6</v>
      </c>
      <c r="U49" s="84" t="s">
        <v>3907</v>
      </c>
      <c r="V49" s="84">
        <v>5</v>
      </c>
    </row>
    <row r="50" spans="1:22" ht="15">
      <c r="A50" s="84" t="s">
        <v>3822</v>
      </c>
      <c r="B50" s="84">
        <v>38</v>
      </c>
      <c r="C50" s="84" t="s">
        <v>3830</v>
      </c>
      <c r="D50" s="84">
        <v>36</v>
      </c>
      <c r="E50" s="84" t="s">
        <v>3836</v>
      </c>
      <c r="F50" s="84">
        <v>23</v>
      </c>
      <c r="G50" s="84" t="s">
        <v>3844</v>
      </c>
      <c r="H50" s="84">
        <v>4</v>
      </c>
      <c r="I50" s="84" t="s">
        <v>3853</v>
      </c>
      <c r="J50" s="84">
        <v>9</v>
      </c>
      <c r="K50" s="84" t="s">
        <v>3862</v>
      </c>
      <c r="L50" s="84">
        <v>16</v>
      </c>
      <c r="M50" s="84" t="s">
        <v>3872</v>
      </c>
      <c r="N50" s="84">
        <v>11</v>
      </c>
      <c r="O50" s="84"/>
      <c r="P50" s="84"/>
      <c r="Q50" s="84" t="s">
        <v>350</v>
      </c>
      <c r="R50" s="84">
        <v>9</v>
      </c>
      <c r="S50" s="84" t="s">
        <v>3898</v>
      </c>
      <c r="T50" s="84">
        <v>6</v>
      </c>
      <c r="U50" s="84" t="s">
        <v>3908</v>
      </c>
      <c r="V50" s="84">
        <v>5</v>
      </c>
    </row>
    <row r="53" spans="1:22" ht="15" customHeight="1">
      <c r="A53" s="13" t="s">
        <v>3946</v>
      </c>
      <c r="B53" s="13" t="s">
        <v>3706</v>
      </c>
      <c r="C53" s="13" t="s">
        <v>3957</v>
      </c>
      <c r="D53" s="13" t="s">
        <v>3709</v>
      </c>
      <c r="E53" s="13" t="s">
        <v>3958</v>
      </c>
      <c r="F53" s="13" t="s">
        <v>3711</v>
      </c>
      <c r="G53" s="13" t="s">
        <v>3969</v>
      </c>
      <c r="H53" s="13" t="s">
        <v>3713</v>
      </c>
      <c r="I53" s="13" t="s">
        <v>3980</v>
      </c>
      <c r="J53" s="13" t="s">
        <v>3715</v>
      </c>
      <c r="K53" s="13" t="s">
        <v>3991</v>
      </c>
      <c r="L53" s="13" t="s">
        <v>3717</v>
      </c>
      <c r="M53" s="13" t="s">
        <v>4002</v>
      </c>
      <c r="N53" s="13" t="s">
        <v>3719</v>
      </c>
      <c r="O53" s="13" t="s">
        <v>4013</v>
      </c>
      <c r="P53" s="13" t="s">
        <v>3721</v>
      </c>
      <c r="Q53" s="13" t="s">
        <v>4022</v>
      </c>
      <c r="R53" s="13" t="s">
        <v>3723</v>
      </c>
      <c r="S53" s="13" t="s">
        <v>4032</v>
      </c>
      <c r="T53" s="13" t="s">
        <v>3725</v>
      </c>
      <c r="U53" s="13" t="s">
        <v>4043</v>
      </c>
      <c r="V53" s="13" t="s">
        <v>3728</v>
      </c>
    </row>
    <row r="54" spans="1:22" ht="15">
      <c r="A54" s="84" t="s">
        <v>3947</v>
      </c>
      <c r="B54" s="84">
        <v>36</v>
      </c>
      <c r="C54" s="84" t="s">
        <v>3947</v>
      </c>
      <c r="D54" s="84">
        <v>36</v>
      </c>
      <c r="E54" s="84" t="s">
        <v>3959</v>
      </c>
      <c r="F54" s="84">
        <v>31</v>
      </c>
      <c r="G54" s="84" t="s">
        <v>3970</v>
      </c>
      <c r="H54" s="84">
        <v>5</v>
      </c>
      <c r="I54" s="84" t="s">
        <v>3981</v>
      </c>
      <c r="J54" s="84">
        <v>15</v>
      </c>
      <c r="K54" s="84" t="s">
        <v>3992</v>
      </c>
      <c r="L54" s="84">
        <v>16</v>
      </c>
      <c r="M54" s="84" t="s">
        <v>4003</v>
      </c>
      <c r="N54" s="84">
        <v>12</v>
      </c>
      <c r="O54" s="84" t="s">
        <v>4014</v>
      </c>
      <c r="P54" s="84">
        <v>10</v>
      </c>
      <c r="Q54" s="84" t="s">
        <v>4023</v>
      </c>
      <c r="R54" s="84">
        <v>10</v>
      </c>
      <c r="S54" s="84" t="s">
        <v>4033</v>
      </c>
      <c r="T54" s="84">
        <v>6</v>
      </c>
      <c r="U54" s="84" t="s">
        <v>4044</v>
      </c>
      <c r="V54" s="84">
        <v>5</v>
      </c>
    </row>
    <row r="55" spans="1:22" ht="15">
      <c r="A55" s="84" t="s">
        <v>3948</v>
      </c>
      <c r="B55" s="84">
        <v>36</v>
      </c>
      <c r="C55" s="84" t="s">
        <v>3948</v>
      </c>
      <c r="D55" s="84">
        <v>36</v>
      </c>
      <c r="E55" s="84" t="s">
        <v>3960</v>
      </c>
      <c r="F55" s="84">
        <v>24</v>
      </c>
      <c r="G55" s="84" t="s">
        <v>3971</v>
      </c>
      <c r="H55" s="84">
        <v>4</v>
      </c>
      <c r="I55" s="84" t="s">
        <v>3982</v>
      </c>
      <c r="J55" s="84">
        <v>10</v>
      </c>
      <c r="K55" s="84" t="s">
        <v>3993</v>
      </c>
      <c r="L55" s="84">
        <v>16</v>
      </c>
      <c r="M55" s="84" t="s">
        <v>4004</v>
      </c>
      <c r="N55" s="84">
        <v>12</v>
      </c>
      <c r="O55" s="84" t="s">
        <v>4015</v>
      </c>
      <c r="P55" s="84">
        <v>10</v>
      </c>
      <c r="Q55" s="84" t="s">
        <v>4024</v>
      </c>
      <c r="R55" s="84">
        <v>10</v>
      </c>
      <c r="S55" s="84" t="s">
        <v>4034</v>
      </c>
      <c r="T55" s="84">
        <v>6</v>
      </c>
      <c r="U55" s="84" t="s">
        <v>4045</v>
      </c>
      <c r="V55" s="84">
        <v>5</v>
      </c>
    </row>
    <row r="56" spans="1:22" ht="15">
      <c r="A56" s="84" t="s">
        <v>3949</v>
      </c>
      <c r="B56" s="84">
        <v>36</v>
      </c>
      <c r="C56" s="84" t="s">
        <v>3949</v>
      </c>
      <c r="D56" s="84">
        <v>36</v>
      </c>
      <c r="E56" s="84" t="s">
        <v>3961</v>
      </c>
      <c r="F56" s="84">
        <v>24</v>
      </c>
      <c r="G56" s="84" t="s">
        <v>3972</v>
      </c>
      <c r="H56" s="84">
        <v>4</v>
      </c>
      <c r="I56" s="84" t="s">
        <v>3983</v>
      </c>
      <c r="J56" s="84">
        <v>8</v>
      </c>
      <c r="K56" s="84" t="s">
        <v>3994</v>
      </c>
      <c r="L56" s="84">
        <v>16</v>
      </c>
      <c r="M56" s="84" t="s">
        <v>4005</v>
      </c>
      <c r="N56" s="84">
        <v>12</v>
      </c>
      <c r="O56" s="84" t="s">
        <v>4016</v>
      </c>
      <c r="P56" s="84">
        <v>10</v>
      </c>
      <c r="Q56" s="84" t="s">
        <v>4025</v>
      </c>
      <c r="R56" s="84">
        <v>10</v>
      </c>
      <c r="S56" s="84" t="s">
        <v>4035</v>
      </c>
      <c r="T56" s="84">
        <v>6</v>
      </c>
      <c r="U56" s="84" t="s">
        <v>4046</v>
      </c>
      <c r="V56" s="84">
        <v>5</v>
      </c>
    </row>
    <row r="57" spans="1:22" ht="15">
      <c r="A57" s="84" t="s">
        <v>3950</v>
      </c>
      <c r="B57" s="84">
        <v>36</v>
      </c>
      <c r="C57" s="84" t="s">
        <v>3950</v>
      </c>
      <c r="D57" s="84">
        <v>36</v>
      </c>
      <c r="E57" s="84" t="s">
        <v>3962</v>
      </c>
      <c r="F57" s="84">
        <v>23</v>
      </c>
      <c r="G57" s="84" t="s">
        <v>3973</v>
      </c>
      <c r="H57" s="84">
        <v>4</v>
      </c>
      <c r="I57" s="84" t="s">
        <v>3984</v>
      </c>
      <c r="J57" s="84">
        <v>8</v>
      </c>
      <c r="K57" s="84" t="s">
        <v>3995</v>
      </c>
      <c r="L57" s="84">
        <v>16</v>
      </c>
      <c r="M57" s="84" t="s">
        <v>4006</v>
      </c>
      <c r="N57" s="84">
        <v>11</v>
      </c>
      <c r="O57" s="84" t="s">
        <v>4017</v>
      </c>
      <c r="P57" s="84">
        <v>10</v>
      </c>
      <c r="Q57" s="84" t="s">
        <v>4026</v>
      </c>
      <c r="R57" s="84">
        <v>10</v>
      </c>
      <c r="S57" s="84" t="s">
        <v>4036</v>
      </c>
      <c r="T57" s="84">
        <v>6</v>
      </c>
      <c r="U57" s="84" t="s">
        <v>4047</v>
      </c>
      <c r="V57" s="84">
        <v>5</v>
      </c>
    </row>
    <row r="58" spans="1:22" ht="15">
      <c r="A58" s="84" t="s">
        <v>3951</v>
      </c>
      <c r="B58" s="84">
        <v>36</v>
      </c>
      <c r="C58" s="84" t="s">
        <v>3951</v>
      </c>
      <c r="D58" s="84">
        <v>36</v>
      </c>
      <c r="E58" s="84" t="s">
        <v>3963</v>
      </c>
      <c r="F58" s="84">
        <v>23</v>
      </c>
      <c r="G58" s="84" t="s">
        <v>3974</v>
      </c>
      <c r="H58" s="84">
        <v>3</v>
      </c>
      <c r="I58" s="84" t="s">
        <v>3985</v>
      </c>
      <c r="J58" s="84">
        <v>8</v>
      </c>
      <c r="K58" s="84" t="s">
        <v>3996</v>
      </c>
      <c r="L58" s="84">
        <v>16</v>
      </c>
      <c r="M58" s="84" t="s">
        <v>4007</v>
      </c>
      <c r="N58" s="84">
        <v>11</v>
      </c>
      <c r="O58" s="84" t="s">
        <v>4018</v>
      </c>
      <c r="P58" s="84">
        <v>10</v>
      </c>
      <c r="Q58" s="84" t="s">
        <v>4027</v>
      </c>
      <c r="R58" s="84">
        <v>10</v>
      </c>
      <c r="S58" s="84" t="s">
        <v>4037</v>
      </c>
      <c r="T58" s="84">
        <v>6</v>
      </c>
      <c r="U58" s="84" t="s">
        <v>4048</v>
      </c>
      <c r="V58" s="84">
        <v>5</v>
      </c>
    </row>
    <row r="59" spans="1:22" ht="15">
      <c r="A59" s="84" t="s">
        <v>3952</v>
      </c>
      <c r="B59" s="84">
        <v>36</v>
      </c>
      <c r="C59" s="84" t="s">
        <v>3952</v>
      </c>
      <c r="D59" s="84">
        <v>36</v>
      </c>
      <c r="E59" s="84" t="s">
        <v>3964</v>
      </c>
      <c r="F59" s="84">
        <v>23</v>
      </c>
      <c r="G59" s="84" t="s">
        <v>3975</v>
      </c>
      <c r="H59" s="84">
        <v>2</v>
      </c>
      <c r="I59" s="84" t="s">
        <v>3986</v>
      </c>
      <c r="J59" s="84">
        <v>8</v>
      </c>
      <c r="K59" s="84" t="s">
        <v>3997</v>
      </c>
      <c r="L59" s="84">
        <v>16</v>
      </c>
      <c r="M59" s="84" t="s">
        <v>4008</v>
      </c>
      <c r="N59" s="84">
        <v>11</v>
      </c>
      <c r="O59" s="84" t="s">
        <v>4019</v>
      </c>
      <c r="P59" s="84">
        <v>10</v>
      </c>
      <c r="Q59" s="84" t="s">
        <v>4028</v>
      </c>
      <c r="R59" s="84">
        <v>10</v>
      </c>
      <c r="S59" s="84" t="s">
        <v>4038</v>
      </c>
      <c r="T59" s="84">
        <v>6</v>
      </c>
      <c r="U59" s="84" t="s">
        <v>4049</v>
      </c>
      <c r="V59" s="84">
        <v>5</v>
      </c>
    </row>
    <row r="60" spans="1:22" ht="15">
      <c r="A60" s="84" t="s">
        <v>3953</v>
      </c>
      <c r="B60" s="84">
        <v>36</v>
      </c>
      <c r="C60" s="84" t="s">
        <v>3953</v>
      </c>
      <c r="D60" s="84">
        <v>36</v>
      </c>
      <c r="E60" s="84" t="s">
        <v>3965</v>
      </c>
      <c r="F60" s="84">
        <v>23</v>
      </c>
      <c r="G60" s="84" t="s">
        <v>3976</v>
      </c>
      <c r="H60" s="84">
        <v>2</v>
      </c>
      <c r="I60" s="84" t="s">
        <v>3987</v>
      </c>
      <c r="J60" s="84">
        <v>8</v>
      </c>
      <c r="K60" s="84" t="s">
        <v>3998</v>
      </c>
      <c r="L60" s="84">
        <v>16</v>
      </c>
      <c r="M60" s="84" t="s">
        <v>4009</v>
      </c>
      <c r="N60" s="84">
        <v>11</v>
      </c>
      <c r="O60" s="84" t="s">
        <v>4020</v>
      </c>
      <c r="P60" s="84">
        <v>9</v>
      </c>
      <c r="Q60" s="84" t="s">
        <v>4029</v>
      </c>
      <c r="R60" s="84">
        <v>10</v>
      </c>
      <c r="S60" s="84" t="s">
        <v>4039</v>
      </c>
      <c r="T60" s="84">
        <v>6</v>
      </c>
      <c r="U60" s="84" t="s">
        <v>4050</v>
      </c>
      <c r="V60" s="84">
        <v>5</v>
      </c>
    </row>
    <row r="61" spans="1:22" ht="15">
      <c r="A61" s="84" t="s">
        <v>3954</v>
      </c>
      <c r="B61" s="84">
        <v>36</v>
      </c>
      <c r="C61" s="84" t="s">
        <v>3954</v>
      </c>
      <c r="D61" s="84">
        <v>36</v>
      </c>
      <c r="E61" s="84" t="s">
        <v>3966</v>
      </c>
      <c r="F61" s="84">
        <v>23</v>
      </c>
      <c r="G61" s="84" t="s">
        <v>3977</v>
      </c>
      <c r="H61" s="84">
        <v>2</v>
      </c>
      <c r="I61" s="84" t="s">
        <v>3988</v>
      </c>
      <c r="J61" s="84">
        <v>8</v>
      </c>
      <c r="K61" s="84" t="s">
        <v>3999</v>
      </c>
      <c r="L61" s="84">
        <v>16</v>
      </c>
      <c r="M61" s="84" t="s">
        <v>4010</v>
      </c>
      <c r="N61" s="84">
        <v>11</v>
      </c>
      <c r="O61" s="84" t="s">
        <v>4021</v>
      </c>
      <c r="P61" s="84">
        <v>9</v>
      </c>
      <c r="Q61" s="84" t="s">
        <v>4030</v>
      </c>
      <c r="R61" s="84">
        <v>10</v>
      </c>
      <c r="S61" s="84" t="s">
        <v>4040</v>
      </c>
      <c r="T61" s="84">
        <v>6</v>
      </c>
      <c r="U61" s="84" t="s">
        <v>4051</v>
      </c>
      <c r="V61" s="84">
        <v>5</v>
      </c>
    </row>
    <row r="62" spans="1:22" ht="15">
      <c r="A62" s="84" t="s">
        <v>3955</v>
      </c>
      <c r="B62" s="84">
        <v>36</v>
      </c>
      <c r="C62" s="84" t="s">
        <v>3955</v>
      </c>
      <c r="D62" s="84">
        <v>36</v>
      </c>
      <c r="E62" s="84" t="s">
        <v>3967</v>
      </c>
      <c r="F62" s="84">
        <v>23</v>
      </c>
      <c r="G62" s="84" t="s">
        <v>3978</v>
      </c>
      <c r="H62" s="84">
        <v>2</v>
      </c>
      <c r="I62" s="84" t="s">
        <v>3989</v>
      </c>
      <c r="J62" s="84">
        <v>8</v>
      </c>
      <c r="K62" s="84" t="s">
        <v>4000</v>
      </c>
      <c r="L62" s="84">
        <v>16</v>
      </c>
      <c r="M62" s="84" t="s">
        <v>4011</v>
      </c>
      <c r="N62" s="84">
        <v>11</v>
      </c>
      <c r="O62" s="84"/>
      <c r="P62" s="84"/>
      <c r="Q62" s="84" t="s">
        <v>4031</v>
      </c>
      <c r="R62" s="84">
        <v>9</v>
      </c>
      <c r="S62" s="84" t="s">
        <v>4041</v>
      </c>
      <c r="T62" s="84">
        <v>6</v>
      </c>
      <c r="U62" s="84" t="s">
        <v>4052</v>
      </c>
      <c r="V62" s="84">
        <v>5</v>
      </c>
    </row>
    <row r="63" spans="1:22" ht="15">
      <c r="A63" s="84" t="s">
        <v>3956</v>
      </c>
      <c r="B63" s="84">
        <v>36</v>
      </c>
      <c r="C63" s="84" t="s">
        <v>3956</v>
      </c>
      <c r="D63" s="84">
        <v>36</v>
      </c>
      <c r="E63" s="84" t="s">
        <v>3968</v>
      </c>
      <c r="F63" s="84">
        <v>23</v>
      </c>
      <c r="G63" s="84" t="s">
        <v>3979</v>
      </c>
      <c r="H63" s="84">
        <v>2</v>
      </c>
      <c r="I63" s="84" t="s">
        <v>3990</v>
      </c>
      <c r="J63" s="84">
        <v>8</v>
      </c>
      <c r="K63" s="84" t="s">
        <v>4001</v>
      </c>
      <c r="L63" s="84">
        <v>16</v>
      </c>
      <c r="M63" s="84" t="s">
        <v>4012</v>
      </c>
      <c r="N63" s="84">
        <v>11</v>
      </c>
      <c r="O63" s="84"/>
      <c r="P63" s="84"/>
      <c r="Q63" s="84"/>
      <c r="R63" s="84"/>
      <c r="S63" s="84" t="s">
        <v>4042</v>
      </c>
      <c r="T63" s="84">
        <v>6</v>
      </c>
      <c r="U63" s="84" t="s">
        <v>4053</v>
      </c>
      <c r="V63" s="84">
        <v>4</v>
      </c>
    </row>
    <row r="66" spans="1:22" ht="15" customHeight="1">
      <c r="A66" s="13" t="s">
        <v>4086</v>
      </c>
      <c r="B66" s="13" t="s">
        <v>3706</v>
      </c>
      <c r="C66" s="78" t="s">
        <v>4088</v>
      </c>
      <c r="D66" s="78" t="s">
        <v>3709</v>
      </c>
      <c r="E66" s="13" t="s">
        <v>4089</v>
      </c>
      <c r="F66" s="13" t="s">
        <v>3711</v>
      </c>
      <c r="G66" s="78" t="s">
        <v>4092</v>
      </c>
      <c r="H66" s="78" t="s">
        <v>3713</v>
      </c>
      <c r="I66" s="78" t="s">
        <v>4094</v>
      </c>
      <c r="J66" s="78" t="s">
        <v>3715</v>
      </c>
      <c r="K66" s="78" t="s">
        <v>4096</v>
      </c>
      <c r="L66" s="78" t="s">
        <v>3717</v>
      </c>
      <c r="M66" s="78" t="s">
        <v>4098</v>
      </c>
      <c r="N66" s="78" t="s">
        <v>3719</v>
      </c>
      <c r="O66" s="78" t="s">
        <v>4100</v>
      </c>
      <c r="P66" s="78" t="s">
        <v>3721</v>
      </c>
      <c r="Q66" s="78" t="s">
        <v>4102</v>
      </c>
      <c r="R66" s="78" t="s">
        <v>3723</v>
      </c>
      <c r="S66" s="78" t="s">
        <v>4104</v>
      </c>
      <c r="T66" s="78" t="s">
        <v>3725</v>
      </c>
      <c r="U66" s="78" t="s">
        <v>4106</v>
      </c>
      <c r="V66" s="78" t="s">
        <v>3728</v>
      </c>
    </row>
    <row r="67" spans="1:22" ht="15">
      <c r="A67" s="78" t="s">
        <v>499</v>
      </c>
      <c r="B67" s="78">
        <v>1</v>
      </c>
      <c r="C67" s="78"/>
      <c r="D67" s="78"/>
      <c r="E67" s="78" t="s">
        <v>481</v>
      </c>
      <c r="F67" s="78">
        <v>1</v>
      </c>
      <c r="G67" s="78"/>
      <c r="H67" s="78"/>
      <c r="I67" s="78"/>
      <c r="J67" s="78"/>
      <c r="K67" s="78"/>
      <c r="L67" s="78"/>
      <c r="M67" s="78"/>
      <c r="N67" s="78"/>
      <c r="O67" s="78"/>
      <c r="P67" s="78"/>
      <c r="Q67" s="78"/>
      <c r="R67" s="78"/>
      <c r="S67" s="78"/>
      <c r="T67" s="78"/>
      <c r="U67" s="78"/>
      <c r="V67" s="78"/>
    </row>
    <row r="68" spans="1:22" ht="15">
      <c r="A68" s="78" t="s">
        <v>481</v>
      </c>
      <c r="B68" s="78">
        <v>1</v>
      </c>
      <c r="C68" s="78"/>
      <c r="D68" s="78"/>
      <c r="E68" s="78" t="s">
        <v>469</v>
      </c>
      <c r="F68" s="78">
        <v>1</v>
      </c>
      <c r="G68" s="78"/>
      <c r="H68" s="78"/>
      <c r="I68" s="78"/>
      <c r="J68" s="78"/>
      <c r="K68" s="78"/>
      <c r="L68" s="78"/>
      <c r="M68" s="78"/>
      <c r="N68" s="78"/>
      <c r="O68" s="78"/>
      <c r="P68" s="78"/>
      <c r="Q68" s="78"/>
      <c r="R68" s="78"/>
      <c r="S68" s="78"/>
      <c r="T68" s="78"/>
      <c r="U68" s="78"/>
      <c r="V68" s="78"/>
    </row>
    <row r="69" spans="1:22" ht="15">
      <c r="A69" s="78" t="s">
        <v>479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476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473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469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468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465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461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4087</v>
      </c>
      <c r="B78" s="13" t="s">
        <v>3706</v>
      </c>
      <c r="C78" s="13" t="s">
        <v>4090</v>
      </c>
      <c r="D78" s="13" t="s">
        <v>3709</v>
      </c>
      <c r="E78" s="13" t="s">
        <v>4091</v>
      </c>
      <c r="F78" s="13" t="s">
        <v>3711</v>
      </c>
      <c r="G78" s="78" t="s">
        <v>4093</v>
      </c>
      <c r="H78" s="78" t="s">
        <v>3713</v>
      </c>
      <c r="I78" s="13" t="s">
        <v>4095</v>
      </c>
      <c r="J78" s="13" t="s">
        <v>3715</v>
      </c>
      <c r="K78" s="13" t="s">
        <v>4097</v>
      </c>
      <c r="L78" s="13" t="s">
        <v>3717</v>
      </c>
      <c r="M78" s="13" t="s">
        <v>4099</v>
      </c>
      <c r="N78" s="13" t="s">
        <v>3719</v>
      </c>
      <c r="O78" s="13" t="s">
        <v>4101</v>
      </c>
      <c r="P78" s="13" t="s">
        <v>3721</v>
      </c>
      <c r="Q78" s="13" t="s">
        <v>4103</v>
      </c>
      <c r="R78" s="13" t="s">
        <v>3723</v>
      </c>
      <c r="S78" s="13" t="s">
        <v>4105</v>
      </c>
      <c r="T78" s="13" t="s">
        <v>3725</v>
      </c>
      <c r="U78" s="13" t="s">
        <v>4107</v>
      </c>
      <c r="V78" s="13" t="s">
        <v>3728</v>
      </c>
    </row>
    <row r="79" spans="1:22" ht="15">
      <c r="A79" s="78" t="s">
        <v>494</v>
      </c>
      <c r="B79" s="78">
        <v>36</v>
      </c>
      <c r="C79" s="78" t="s">
        <v>494</v>
      </c>
      <c r="D79" s="78">
        <v>36</v>
      </c>
      <c r="E79" s="78" t="s">
        <v>359</v>
      </c>
      <c r="F79" s="78">
        <v>22</v>
      </c>
      <c r="G79" s="78"/>
      <c r="H79" s="78"/>
      <c r="I79" s="78" t="s">
        <v>417</v>
      </c>
      <c r="J79" s="78">
        <v>17</v>
      </c>
      <c r="K79" s="78" t="s">
        <v>426</v>
      </c>
      <c r="L79" s="78">
        <v>15</v>
      </c>
      <c r="M79" s="78" t="s">
        <v>403</v>
      </c>
      <c r="N79" s="78">
        <v>18</v>
      </c>
      <c r="O79" s="78" t="s">
        <v>356</v>
      </c>
      <c r="P79" s="78">
        <v>9</v>
      </c>
      <c r="Q79" s="78" t="s">
        <v>350</v>
      </c>
      <c r="R79" s="78">
        <v>9</v>
      </c>
      <c r="S79" s="78" t="s">
        <v>453</v>
      </c>
      <c r="T79" s="78">
        <v>6</v>
      </c>
      <c r="U79" s="78" t="s">
        <v>313</v>
      </c>
      <c r="V79" s="78">
        <v>5</v>
      </c>
    </row>
    <row r="80" spans="1:22" ht="15">
      <c r="A80" s="78" t="s">
        <v>493</v>
      </c>
      <c r="B80" s="78">
        <v>36</v>
      </c>
      <c r="C80" s="78" t="s">
        <v>493</v>
      </c>
      <c r="D80" s="78">
        <v>36</v>
      </c>
      <c r="E80" s="78" t="s">
        <v>338</v>
      </c>
      <c r="F80" s="78">
        <v>7</v>
      </c>
      <c r="G80" s="78"/>
      <c r="H80" s="78"/>
      <c r="I80" s="78" t="s">
        <v>492</v>
      </c>
      <c r="J80" s="78">
        <v>8</v>
      </c>
      <c r="K80" s="78"/>
      <c r="L80" s="78"/>
      <c r="M80" s="78"/>
      <c r="N80" s="78"/>
      <c r="O80" s="78"/>
      <c r="P80" s="78"/>
      <c r="Q80" s="78"/>
      <c r="R80" s="78"/>
      <c r="S80" s="78" t="s">
        <v>422</v>
      </c>
      <c r="T80" s="78">
        <v>6</v>
      </c>
      <c r="U80" s="78" t="s">
        <v>314</v>
      </c>
      <c r="V80" s="78">
        <v>2</v>
      </c>
    </row>
    <row r="81" spans="1:22" ht="15">
      <c r="A81" s="78" t="s">
        <v>434</v>
      </c>
      <c r="B81" s="78">
        <v>35</v>
      </c>
      <c r="C81" s="78" t="s">
        <v>434</v>
      </c>
      <c r="D81" s="78">
        <v>35</v>
      </c>
      <c r="E81" s="78" t="s">
        <v>469</v>
      </c>
      <c r="F81" s="78">
        <v>4</v>
      </c>
      <c r="G81" s="78"/>
      <c r="H81" s="78"/>
      <c r="I81" s="78" t="s">
        <v>396</v>
      </c>
      <c r="J81" s="78">
        <v>4</v>
      </c>
      <c r="K81" s="78"/>
      <c r="L81" s="78"/>
      <c r="M81" s="78"/>
      <c r="N81" s="78"/>
      <c r="O81" s="78"/>
      <c r="P81" s="78"/>
      <c r="Q81" s="78"/>
      <c r="R81" s="78"/>
      <c r="S81" s="78" t="s">
        <v>420</v>
      </c>
      <c r="T81" s="78">
        <v>5</v>
      </c>
      <c r="U81" s="78" t="s">
        <v>489</v>
      </c>
      <c r="V81" s="78">
        <v>1</v>
      </c>
    </row>
    <row r="82" spans="1:22" ht="15">
      <c r="A82" s="78" t="s">
        <v>359</v>
      </c>
      <c r="B82" s="78">
        <v>22</v>
      </c>
      <c r="C82" s="78"/>
      <c r="D82" s="78"/>
      <c r="E82" s="78" t="s">
        <v>485</v>
      </c>
      <c r="F82" s="78">
        <v>1</v>
      </c>
      <c r="G82" s="78"/>
      <c r="H82" s="78"/>
      <c r="I82" s="78" t="s">
        <v>270</v>
      </c>
      <c r="J82" s="78">
        <v>3</v>
      </c>
      <c r="K82" s="78"/>
      <c r="L82" s="78"/>
      <c r="M82" s="78"/>
      <c r="N82" s="78"/>
      <c r="O82" s="78"/>
      <c r="P82" s="78"/>
      <c r="Q82" s="78"/>
      <c r="R82" s="78"/>
      <c r="S82" s="78" t="s">
        <v>451</v>
      </c>
      <c r="T82" s="78">
        <v>1</v>
      </c>
      <c r="U82" s="78" t="s">
        <v>488</v>
      </c>
      <c r="V82" s="78">
        <v>1</v>
      </c>
    </row>
    <row r="83" spans="1:22" ht="15">
      <c r="A83" s="78" t="s">
        <v>403</v>
      </c>
      <c r="B83" s="78">
        <v>18</v>
      </c>
      <c r="C83" s="78"/>
      <c r="D83" s="78"/>
      <c r="E83" s="78" t="s">
        <v>481</v>
      </c>
      <c r="F83" s="78">
        <v>1</v>
      </c>
      <c r="G83" s="78"/>
      <c r="H83" s="78"/>
      <c r="I83" s="78" t="s">
        <v>495</v>
      </c>
      <c r="J83" s="78">
        <v>1</v>
      </c>
      <c r="K83" s="78"/>
      <c r="L83" s="78"/>
      <c r="M83" s="78"/>
      <c r="N83" s="78"/>
      <c r="O83" s="78"/>
      <c r="P83" s="78"/>
      <c r="Q83" s="78"/>
      <c r="R83" s="78"/>
      <c r="S83" s="78" t="s">
        <v>497</v>
      </c>
      <c r="T83" s="78">
        <v>1</v>
      </c>
      <c r="U83" s="78" t="s">
        <v>487</v>
      </c>
      <c r="V83" s="78">
        <v>1</v>
      </c>
    </row>
    <row r="84" spans="1:22" ht="15">
      <c r="A84" s="78" t="s">
        <v>417</v>
      </c>
      <c r="B84" s="78">
        <v>17</v>
      </c>
      <c r="C84" s="78"/>
      <c r="D84" s="78"/>
      <c r="E84" s="78" t="s">
        <v>484</v>
      </c>
      <c r="F84" s="78">
        <v>1</v>
      </c>
      <c r="G84" s="78"/>
      <c r="H84" s="78"/>
      <c r="I84" s="78"/>
      <c r="J84" s="78"/>
      <c r="K84" s="78"/>
      <c r="L84" s="78"/>
      <c r="M84" s="78"/>
      <c r="N84" s="78"/>
      <c r="O84" s="78"/>
      <c r="P84" s="78"/>
      <c r="Q84" s="78"/>
      <c r="R84" s="78"/>
      <c r="S84" s="78" t="s">
        <v>452</v>
      </c>
      <c r="T84" s="78">
        <v>1</v>
      </c>
      <c r="U84" s="78"/>
      <c r="V84" s="78"/>
    </row>
    <row r="85" spans="1:22" ht="15">
      <c r="A85" s="78" t="s">
        <v>426</v>
      </c>
      <c r="B85" s="78">
        <v>15</v>
      </c>
      <c r="C85" s="78"/>
      <c r="D85" s="78"/>
      <c r="E85" s="78" t="s">
        <v>480</v>
      </c>
      <c r="F85" s="78">
        <v>1</v>
      </c>
      <c r="G85" s="78"/>
      <c r="H85" s="78"/>
      <c r="I85" s="78"/>
      <c r="J85" s="78"/>
      <c r="K85" s="78"/>
      <c r="L85" s="78"/>
      <c r="M85" s="78"/>
      <c r="N85" s="78"/>
      <c r="O85" s="78"/>
      <c r="P85" s="78"/>
      <c r="Q85" s="78"/>
      <c r="R85" s="78"/>
      <c r="S85" s="78" t="s">
        <v>421</v>
      </c>
      <c r="T85" s="78">
        <v>1</v>
      </c>
      <c r="U85" s="78"/>
      <c r="V85" s="78"/>
    </row>
    <row r="86" spans="1:22" ht="15">
      <c r="A86" s="78" t="s">
        <v>356</v>
      </c>
      <c r="B86" s="78">
        <v>9</v>
      </c>
      <c r="C86" s="78"/>
      <c r="D86" s="78"/>
      <c r="E86" s="78"/>
      <c r="F86" s="78"/>
      <c r="G86" s="78"/>
      <c r="H86" s="78"/>
      <c r="I86" s="78"/>
      <c r="J86" s="78"/>
      <c r="K86" s="78"/>
      <c r="L86" s="78"/>
      <c r="M86" s="78"/>
      <c r="N86" s="78"/>
      <c r="O86" s="78"/>
      <c r="P86" s="78"/>
      <c r="Q86" s="78"/>
      <c r="R86" s="78"/>
      <c r="S86" s="78"/>
      <c r="T86" s="78"/>
      <c r="U86" s="78"/>
      <c r="V86" s="78"/>
    </row>
    <row r="87" spans="1:22" ht="15">
      <c r="A87" s="78" t="s">
        <v>350</v>
      </c>
      <c r="B87" s="78">
        <v>9</v>
      </c>
      <c r="C87" s="78"/>
      <c r="D87" s="78"/>
      <c r="E87" s="78"/>
      <c r="F87" s="78"/>
      <c r="G87" s="78"/>
      <c r="H87" s="78"/>
      <c r="I87" s="78"/>
      <c r="J87" s="78"/>
      <c r="K87" s="78"/>
      <c r="L87" s="78"/>
      <c r="M87" s="78"/>
      <c r="N87" s="78"/>
      <c r="O87" s="78"/>
      <c r="P87" s="78"/>
      <c r="Q87" s="78"/>
      <c r="R87" s="78"/>
      <c r="S87" s="78"/>
      <c r="T87" s="78"/>
      <c r="U87" s="78"/>
      <c r="V87" s="78"/>
    </row>
    <row r="88" spans="1:22" ht="15">
      <c r="A88" s="78" t="s">
        <v>492</v>
      </c>
      <c r="B88" s="78">
        <v>8</v>
      </c>
      <c r="C88" s="78"/>
      <c r="D88" s="78"/>
      <c r="E88" s="78"/>
      <c r="F88" s="78"/>
      <c r="G88" s="78"/>
      <c r="H88" s="78"/>
      <c r="I88" s="78"/>
      <c r="J88" s="78"/>
      <c r="K88" s="78"/>
      <c r="L88" s="78"/>
      <c r="M88" s="78"/>
      <c r="N88" s="78"/>
      <c r="O88" s="78"/>
      <c r="P88" s="78"/>
      <c r="Q88" s="78"/>
      <c r="R88" s="78"/>
      <c r="S88" s="78"/>
      <c r="T88" s="78"/>
      <c r="U88" s="78"/>
      <c r="V88" s="78"/>
    </row>
    <row r="91" spans="1:22" ht="15" customHeight="1">
      <c r="A91" s="13" t="s">
        <v>4131</v>
      </c>
      <c r="B91" s="13" t="s">
        <v>3706</v>
      </c>
      <c r="C91" s="13" t="s">
        <v>4132</v>
      </c>
      <c r="D91" s="13" t="s">
        <v>3709</v>
      </c>
      <c r="E91" s="13" t="s">
        <v>4133</v>
      </c>
      <c r="F91" s="13" t="s">
        <v>3711</v>
      </c>
      <c r="G91" s="13" t="s">
        <v>4134</v>
      </c>
      <c r="H91" s="13" t="s">
        <v>3713</v>
      </c>
      <c r="I91" s="13" t="s">
        <v>4135</v>
      </c>
      <c r="J91" s="13" t="s">
        <v>3715</v>
      </c>
      <c r="K91" s="13" t="s">
        <v>4136</v>
      </c>
      <c r="L91" s="13" t="s">
        <v>3717</v>
      </c>
      <c r="M91" s="13" t="s">
        <v>4137</v>
      </c>
      <c r="N91" s="13" t="s">
        <v>3719</v>
      </c>
      <c r="O91" s="13" t="s">
        <v>4138</v>
      </c>
      <c r="P91" s="13" t="s">
        <v>3721</v>
      </c>
      <c r="Q91" s="13" t="s">
        <v>4139</v>
      </c>
      <c r="R91" s="13" t="s">
        <v>3723</v>
      </c>
      <c r="S91" s="13" t="s">
        <v>4140</v>
      </c>
      <c r="T91" s="13" t="s">
        <v>3725</v>
      </c>
      <c r="U91" s="13" t="s">
        <v>4141</v>
      </c>
      <c r="V91" s="13" t="s">
        <v>3728</v>
      </c>
    </row>
    <row r="92" spans="1:22" ht="15">
      <c r="A92" s="114" t="s">
        <v>293</v>
      </c>
      <c r="B92" s="78">
        <v>8543691</v>
      </c>
      <c r="C92" s="114" t="s">
        <v>370</v>
      </c>
      <c r="D92" s="78">
        <v>782293</v>
      </c>
      <c r="E92" s="114" t="s">
        <v>278</v>
      </c>
      <c r="F92" s="78">
        <v>131015</v>
      </c>
      <c r="G92" s="114" t="s">
        <v>229</v>
      </c>
      <c r="H92" s="78">
        <v>689303</v>
      </c>
      <c r="I92" s="114" t="s">
        <v>269</v>
      </c>
      <c r="J92" s="78">
        <v>533192</v>
      </c>
      <c r="K92" s="114" t="s">
        <v>389</v>
      </c>
      <c r="L92" s="78">
        <v>799439</v>
      </c>
      <c r="M92" s="114" t="s">
        <v>214</v>
      </c>
      <c r="N92" s="78">
        <v>190209</v>
      </c>
      <c r="O92" s="114" t="s">
        <v>357</v>
      </c>
      <c r="P92" s="78">
        <v>413356</v>
      </c>
      <c r="Q92" s="114" t="s">
        <v>343</v>
      </c>
      <c r="R92" s="78">
        <v>18561</v>
      </c>
      <c r="S92" s="114" t="s">
        <v>453</v>
      </c>
      <c r="T92" s="78">
        <v>6426</v>
      </c>
      <c r="U92" s="114" t="s">
        <v>219</v>
      </c>
      <c r="V92" s="78">
        <v>208804</v>
      </c>
    </row>
    <row r="93" spans="1:22" ht="15">
      <c r="A93" s="114" t="s">
        <v>389</v>
      </c>
      <c r="B93" s="78">
        <v>799439</v>
      </c>
      <c r="C93" s="114" t="s">
        <v>430</v>
      </c>
      <c r="D93" s="78">
        <v>770841</v>
      </c>
      <c r="E93" s="114" t="s">
        <v>339</v>
      </c>
      <c r="F93" s="78">
        <v>41699</v>
      </c>
      <c r="G93" s="114" t="s">
        <v>349</v>
      </c>
      <c r="H93" s="78">
        <v>217101</v>
      </c>
      <c r="I93" s="114" t="s">
        <v>362</v>
      </c>
      <c r="J93" s="78">
        <v>9811</v>
      </c>
      <c r="K93" s="114" t="s">
        <v>390</v>
      </c>
      <c r="L93" s="78">
        <v>495419</v>
      </c>
      <c r="M93" s="114" t="s">
        <v>404</v>
      </c>
      <c r="N93" s="78">
        <v>60391</v>
      </c>
      <c r="O93" s="114" t="s">
        <v>345</v>
      </c>
      <c r="P93" s="78">
        <v>307825</v>
      </c>
      <c r="Q93" s="114" t="s">
        <v>321</v>
      </c>
      <c r="R93" s="78">
        <v>16293</v>
      </c>
      <c r="S93" s="114" t="s">
        <v>425</v>
      </c>
      <c r="T93" s="78">
        <v>5090</v>
      </c>
      <c r="U93" s="114" t="s">
        <v>488</v>
      </c>
      <c r="V93" s="78">
        <v>31515</v>
      </c>
    </row>
    <row r="94" spans="1:22" ht="15">
      <c r="A94" s="114" t="s">
        <v>370</v>
      </c>
      <c r="B94" s="78">
        <v>782293</v>
      </c>
      <c r="C94" s="114" t="s">
        <v>380</v>
      </c>
      <c r="D94" s="78">
        <v>574305</v>
      </c>
      <c r="E94" s="114" t="s">
        <v>298</v>
      </c>
      <c r="F94" s="78">
        <v>40413</v>
      </c>
      <c r="G94" s="114" t="s">
        <v>348</v>
      </c>
      <c r="H94" s="78">
        <v>211525</v>
      </c>
      <c r="I94" s="114" t="s">
        <v>411</v>
      </c>
      <c r="J94" s="78">
        <v>9725</v>
      </c>
      <c r="K94" s="114" t="s">
        <v>410</v>
      </c>
      <c r="L94" s="78">
        <v>357943</v>
      </c>
      <c r="M94" s="114" t="s">
        <v>292</v>
      </c>
      <c r="N94" s="78">
        <v>38322</v>
      </c>
      <c r="O94" s="114" t="s">
        <v>336</v>
      </c>
      <c r="P94" s="78">
        <v>247403</v>
      </c>
      <c r="Q94" s="114" t="s">
        <v>320</v>
      </c>
      <c r="R94" s="78">
        <v>11774</v>
      </c>
      <c r="S94" s="114" t="s">
        <v>497</v>
      </c>
      <c r="T94" s="78">
        <v>4755</v>
      </c>
      <c r="U94" s="114" t="s">
        <v>236</v>
      </c>
      <c r="V94" s="78">
        <v>3964</v>
      </c>
    </row>
    <row r="95" spans="1:22" ht="15">
      <c r="A95" s="114" t="s">
        <v>430</v>
      </c>
      <c r="B95" s="78">
        <v>770841</v>
      </c>
      <c r="C95" s="114" t="s">
        <v>434</v>
      </c>
      <c r="D95" s="78">
        <v>551478</v>
      </c>
      <c r="E95" s="114" t="s">
        <v>297</v>
      </c>
      <c r="F95" s="78">
        <v>28986</v>
      </c>
      <c r="G95" s="114" t="s">
        <v>448</v>
      </c>
      <c r="H95" s="78">
        <v>20421</v>
      </c>
      <c r="I95" s="114" t="s">
        <v>246</v>
      </c>
      <c r="J95" s="78">
        <v>9638</v>
      </c>
      <c r="K95" s="114" t="s">
        <v>395</v>
      </c>
      <c r="L95" s="78">
        <v>121911</v>
      </c>
      <c r="M95" s="114" t="s">
        <v>403</v>
      </c>
      <c r="N95" s="78">
        <v>29069</v>
      </c>
      <c r="O95" s="114" t="s">
        <v>356</v>
      </c>
      <c r="P95" s="78">
        <v>243231</v>
      </c>
      <c r="Q95" s="114" t="s">
        <v>326</v>
      </c>
      <c r="R95" s="78">
        <v>5547</v>
      </c>
      <c r="S95" s="114" t="s">
        <v>420</v>
      </c>
      <c r="T95" s="78">
        <v>4266</v>
      </c>
      <c r="U95" s="114" t="s">
        <v>223</v>
      </c>
      <c r="V95" s="78">
        <v>3069</v>
      </c>
    </row>
    <row r="96" spans="1:22" ht="15">
      <c r="A96" s="114" t="s">
        <v>229</v>
      </c>
      <c r="B96" s="78">
        <v>689303</v>
      </c>
      <c r="C96" s="114" t="s">
        <v>378</v>
      </c>
      <c r="D96" s="78">
        <v>490116</v>
      </c>
      <c r="E96" s="114" t="s">
        <v>359</v>
      </c>
      <c r="F96" s="78">
        <v>23695</v>
      </c>
      <c r="G96" s="114" t="s">
        <v>252</v>
      </c>
      <c r="H96" s="78">
        <v>16019</v>
      </c>
      <c r="I96" s="114" t="s">
        <v>241</v>
      </c>
      <c r="J96" s="78">
        <v>7408</v>
      </c>
      <c r="K96" s="114" t="s">
        <v>386</v>
      </c>
      <c r="L96" s="78">
        <v>110539</v>
      </c>
      <c r="M96" s="114" t="s">
        <v>242</v>
      </c>
      <c r="N96" s="78">
        <v>26024</v>
      </c>
      <c r="O96" s="114" t="s">
        <v>335</v>
      </c>
      <c r="P96" s="78">
        <v>82697</v>
      </c>
      <c r="Q96" s="114" t="s">
        <v>341</v>
      </c>
      <c r="R96" s="78">
        <v>4166</v>
      </c>
      <c r="S96" s="114" t="s">
        <v>452</v>
      </c>
      <c r="T96" s="78">
        <v>3303</v>
      </c>
      <c r="U96" s="114" t="s">
        <v>221</v>
      </c>
      <c r="V96" s="78">
        <v>2735</v>
      </c>
    </row>
    <row r="97" spans="1:22" ht="15">
      <c r="A97" s="114" t="s">
        <v>228</v>
      </c>
      <c r="B97" s="78">
        <v>656530</v>
      </c>
      <c r="C97" s="114" t="s">
        <v>371</v>
      </c>
      <c r="D97" s="78">
        <v>462363</v>
      </c>
      <c r="E97" s="114" t="s">
        <v>282</v>
      </c>
      <c r="F97" s="78">
        <v>23408</v>
      </c>
      <c r="G97" s="114" t="s">
        <v>254</v>
      </c>
      <c r="H97" s="78">
        <v>12998</v>
      </c>
      <c r="I97" s="114" t="s">
        <v>364</v>
      </c>
      <c r="J97" s="78">
        <v>5960</v>
      </c>
      <c r="K97" s="114" t="s">
        <v>397</v>
      </c>
      <c r="L97" s="78">
        <v>108470</v>
      </c>
      <c r="M97" s="114" t="s">
        <v>251</v>
      </c>
      <c r="N97" s="78">
        <v>21977</v>
      </c>
      <c r="O97" s="114" t="s">
        <v>331</v>
      </c>
      <c r="P97" s="78">
        <v>56455</v>
      </c>
      <c r="Q97" s="114" t="s">
        <v>351</v>
      </c>
      <c r="R97" s="78">
        <v>2522</v>
      </c>
      <c r="S97" s="114" t="s">
        <v>436</v>
      </c>
      <c r="T97" s="78">
        <v>2416</v>
      </c>
      <c r="U97" s="114" t="s">
        <v>314</v>
      </c>
      <c r="V97" s="78">
        <v>2529</v>
      </c>
    </row>
    <row r="98" spans="1:22" ht="15">
      <c r="A98" s="114" t="s">
        <v>380</v>
      </c>
      <c r="B98" s="78">
        <v>574305</v>
      </c>
      <c r="C98" s="114" t="s">
        <v>375</v>
      </c>
      <c r="D98" s="78">
        <v>384320</v>
      </c>
      <c r="E98" s="114" t="s">
        <v>300</v>
      </c>
      <c r="F98" s="78">
        <v>21431</v>
      </c>
      <c r="G98" s="114" t="s">
        <v>416</v>
      </c>
      <c r="H98" s="78">
        <v>9200</v>
      </c>
      <c r="I98" s="114" t="s">
        <v>249</v>
      </c>
      <c r="J98" s="78">
        <v>4321</v>
      </c>
      <c r="K98" s="114" t="s">
        <v>393</v>
      </c>
      <c r="L98" s="78">
        <v>81375</v>
      </c>
      <c r="M98" s="114" t="s">
        <v>220</v>
      </c>
      <c r="N98" s="78">
        <v>21931</v>
      </c>
      <c r="O98" s="114" t="s">
        <v>342</v>
      </c>
      <c r="P98" s="78">
        <v>51648</v>
      </c>
      <c r="Q98" s="114" t="s">
        <v>323</v>
      </c>
      <c r="R98" s="78">
        <v>1493</v>
      </c>
      <c r="S98" s="114" t="s">
        <v>422</v>
      </c>
      <c r="T98" s="78">
        <v>890</v>
      </c>
      <c r="U98" s="114" t="s">
        <v>313</v>
      </c>
      <c r="V98" s="78">
        <v>2025</v>
      </c>
    </row>
    <row r="99" spans="1:22" ht="15">
      <c r="A99" s="114" t="s">
        <v>434</v>
      </c>
      <c r="B99" s="78">
        <v>551478</v>
      </c>
      <c r="C99" s="114" t="s">
        <v>428</v>
      </c>
      <c r="D99" s="78">
        <v>300417</v>
      </c>
      <c r="E99" s="114" t="s">
        <v>413</v>
      </c>
      <c r="F99" s="78">
        <v>10298</v>
      </c>
      <c r="G99" s="114" t="s">
        <v>455</v>
      </c>
      <c r="H99" s="78">
        <v>8362</v>
      </c>
      <c r="I99" s="114" t="s">
        <v>495</v>
      </c>
      <c r="J99" s="78">
        <v>4178</v>
      </c>
      <c r="K99" s="114" t="s">
        <v>398</v>
      </c>
      <c r="L99" s="78">
        <v>75308</v>
      </c>
      <c r="M99" s="114" t="s">
        <v>239</v>
      </c>
      <c r="N99" s="78">
        <v>21727</v>
      </c>
      <c r="O99" s="114" t="s">
        <v>333</v>
      </c>
      <c r="P99" s="78">
        <v>31597</v>
      </c>
      <c r="Q99" s="114" t="s">
        <v>322</v>
      </c>
      <c r="R99" s="78">
        <v>416</v>
      </c>
      <c r="S99" s="114" t="s">
        <v>451</v>
      </c>
      <c r="T99" s="78">
        <v>447</v>
      </c>
      <c r="U99" s="114" t="s">
        <v>489</v>
      </c>
      <c r="V99" s="78">
        <v>303</v>
      </c>
    </row>
    <row r="100" spans="1:22" ht="15">
      <c r="A100" s="114" t="s">
        <v>269</v>
      </c>
      <c r="B100" s="78">
        <v>533192</v>
      </c>
      <c r="C100" s="114" t="s">
        <v>407</v>
      </c>
      <c r="D100" s="78">
        <v>289939</v>
      </c>
      <c r="E100" s="114" t="s">
        <v>484</v>
      </c>
      <c r="F100" s="78">
        <v>8525</v>
      </c>
      <c r="G100" s="114" t="s">
        <v>286</v>
      </c>
      <c r="H100" s="78">
        <v>8270</v>
      </c>
      <c r="I100" s="114" t="s">
        <v>492</v>
      </c>
      <c r="J100" s="78">
        <v>3278</v>
      </c>
      <c r="K100" s="114" t="s">
        <v>399</v>
      </c>
      <c r="L100" s="78">
        <v>70113</v>
      </c>
      <c r="M100" s="114" t="s">
        <v>296</v>
      </c>
      <c r="N100" s="78">
        <v>15475</v>
      </c>
      <c r="O100" s="114" t="s">
        <v>332</v>
      </c>
      <c r="P100" s="78">
        <v>19914</v>
      </c>
      <c r="Q100" s="114" t="s">
        <v>327</v>
      </c>
      <c r="R100" s="78">
        <v>38</v>
      </c>
      <c r="S100" s="114" t="s">
        <v>421</v>
      </c>
      <c r="T100" s="78">
        <v>199</v>
      </c>
      <c r="U100" s="114" t="s">
        <v>487</v>
      </c>
      <c r="V100" s="78">
        <v>55</v>
      </c>
    </row>
    <row r="101" spans="1:22" ht="15">
      <c r="A101" s="114" t="s">
        <v>390</v>
      </c>
      <c r="B101" s="78">
        <v>495419</v>
      </c>
      <c r="C101" s="114" t="s">
        <v>366</v>
      </c>
      <c r="D101" s="78">
        <v>231772</v>
      </c>
      <c r="E101" s="114" t="s">
        <v>295</v>
      </c>
      <c r="F101" s="78">
        <v>8275</v>
      </c>
      <c r="G101" s="114" t="s">
        <v>352</v>
      </c>
      <c r="H101" s="78">
        <v>7889</v>
      </c>
      <c r="I101" s="114" t="s">
        <v>248</v>
      </c>
      <c r="J101" s="78">
        <v>2832</v>
      </c>
      <c r="K101" s="114" t="s">
        <v>414</v>
      </c>
      <c r="L101" s="78">
        <v>61931</v>
      </c>
      <c r="M101" s="114" t="s">
        <v>401</v>
      </c>
      <c r="N101" s="78">
        <v>7974</v>
      </c>
      <c r="O101" s="114" t="s">
        <v>334</v>
      </c>
      <c r="P101" s="78">
        <v>16132</v>
      </c>
      <c r="Q101" s="114" t="s">
        <v>350</v>
      </c>
      <c r="R101" s="78">
        <v>32</v>
      </c>
      <c r="S101" s="114"/>
      <c r="T101" s="78"/>
      <c r="U101" s="114"/>
      <c r="V101" s="78"/>
    </row>
  </sheetData>
  <hyperlinks>
    <hyperlink ref="A2" r:id="rId1" display="https://verasity.io/"/>
    <hyperlink ref="A3" r:id="rId2" display="https://github.com/jakkulabs/PowervRA/issues/207"/>
    <hyperlink ref="A4" r:id="rId3" display="http://virtualize-automate.com/wp/index.php/2017/05/06/auto-scale-vra-workloads-vropsvro-nsx/"/>
    <hyperlink ref="A5" r:id="rId4" display="https://twitter.com/verasitytech/status/1191321456011026433?s=21"/>
    <hyperlink ref="A6" r:id="rId5" display="https://www.youtube.com/watch?v=fG8zXBDqzFo&amp;feature=youtu.be"/>
    <hyperlink ref="A7" r:id="rId6" display="https://www.linkedin.com/slink?code=eqvvvm2"/>
    <hyperlink ref="A8" r:id="rId7" display="https://www.sovlabs.com/blog/a-first-look-at-the-vra8-migration-assessment-tool-part-1-of-2"/>
    <hyperlink ref="A9" r:id="rId8" display="https://blogs.vmware.com/management/2019/11/vmworld-2019-quick-notes-from-barcelona.html"/>
    <hyperlink ref="A10" r:id="rId9" display="https://cloudadvisors.net/2019/10/29/directory-management-with-vrealize-automation-8/"/>
    <hyperlink ref="A11" r:id="rId10" display="https://cloudadvisors.net/2019/10/27/deploying-vrealize-automation-8-with-easy-installer-part-2/"/>
    <hyperlink ref="C2" r:id="rId11" display="https://twitter.com/marceelias/status/1195380155935531008"/>
    <hyperlink ref="E2" r:id="rId12" display="https://verasity.io/"/>
    <hyperlink ref="E3" r:id="rId13" display="https://twitter.com/verasitytech/status/1191321456011026433?s=21"/>
    <hyperlink ref="G2" r:id="rId14" display="https://dy.si/9TiL5"/>
    <hyperlink ref="G3" r:id="rId15" display="https://airdropster.com/2426/airdrop-verasity-referral-btc,-vrab-and-vra"/>
    <hyperlink ref="G4" r:id="rId16" display="https://www.al.com/news/birmingham/2019/11/former-alabama-sen-hank-sanders-testifies-about-racism-in-gerrymandering-case.html"/>
    <hyperlink ref="G5" r:id="rId17" display="https://twitter.com/facingsouth/status/1192468647396225025"/>
    <hyperlink ref="G6" r:id="rId18" display="http://wetcom.shp.so/a/VYpugh"/>
    <hyperlink ref="G7" r:id="rId19" display="https://twitter.com/vrealizeauto/status/1192841785489395714"/>
    <hyperlink ref="G8" r:id="rId20" display="https://www.theguardian.com/us-news/2019/nov/07/is-america-a-democracy-if-so-why-does-it-deny-millions-the-vote?fbclid=IwAR1LJp_I4S38spCeCx-PE68EX5GUts4UP0pZTxXS0HcsqGrm08eMPilHtU8"/>
    <hyperlink ref="G9" r:id="rId21" display="http://wetcom.shp.so/a/mXht2Z"/>
    <hyperlink ref="G10" r:id="rId22" display="https://www.linkedin.com/slink?code=eBGJShE"/>
    <hyperlink ref="G11" r:id="rId23" display="https://www.instagram.com/bgronas"/>
    <hyperlink ref="I2" r:id="rId24" display="http://virtualize-automate.com/wp/index.php/2017/05/06/auto-scale-vra-workloads-vropsvro-nsx/"/>
    <hyperlink ref="I3" r:id="rId25" display="http://r.socialstudio.radian6.com/9e5b8f70-1b2d-4a80-ab2d-8dbe0c0c390e"/>
    <hyperlink ref="I4" r:id="rId26" display="http://r.socialstudio.radian6.com/1edc05e7-a882-4d16-99d5-4d439c735a2d"/>
    <hyperlink ref="I5" r:id="rId27" display="https://blogs.vmware.com/management/2019/10/announcing-general-availability-of-vmware-vrealize-automation-8-0.html?src=so_5703fb3d92c20&amp;cid=70134000001M5td&amp;utm_source=social&amp;utm_medium=social&amp;utm_campaign=CMBU-social-efforts"/>
    <hyperlink ref="M2" r:id="rId28" display="https://twitter.com/KHerriage/status/1191367269609345024"/>
    <hyperlink ref="Q2" r:id="rId29" display="https://github.com/jakkulabs/PowervRA/issues/207"/>
    <hyperlink ref="S2" r:id="rId30" display="https://www.linkedin.com/slink?code=eqvvvm2"/>
    <hyperlink ref="S3" r:id="rId31" display="https://twitter.com/vhojan/status/1195665201833619456"/>
    <hyperlink ref="U2" r:id="rId32" display="https://join.slack.com/t/vreps/shared_invite/enQtMzkyMjg1OTI0NTY0LWI5MDJjNzY5YTc2NmRlZDdjMTg4MGU0MTMyNzQ5OGE5MWJiM2M4OWE5NWExZWU0ZGFhZjUzNjFlZjI0YmQzN2U"/>
    <hyperlink ref="U3" r:id="rId33" display="http://vraweb.org/membership/benefits/"/>
    <hyperlink ref="U4" r:id="rId34" display="https://docs.google.com/forms/d/1M5uCn5MFjP3oeRenytfmdMS40p-ZNOTrVLitJZm5jYs/viewform?edit_requested=true"/>
    <hyperlink ref="U5" r:id="rId35" display="http://vraweb.org/about/chapters/"/>
    <hyperlink ref="U6" r:id="rId36" display="https://us13.list-manage.com/subscribe?u=c46611521c5ce488206786c31&amp;id=9dff5ed424"/>
    <hyperlink ref="U7" r:id="rId37" display="http://vrafoundation.org.s119319.gridserver.com/index.php/support_the_vraf/amazonsmile/?platform=hootsuite"/>
    <hyperlink ref="U8" r:id="rId38" display="https://vrafoundation.com/donate/"/>
    <hyperlink ref="U9" r:id="rId39" display="https://vreps.wordpress.com/"/>
  </hyperlinks>
  <printOptions/>
  <pageMargins left="0.7" right="0.7" top="0.75" bottom="0.75" header="0.3" footer="0.3"/>
  <pageSetup orientation="portrait" paperSize="9"/>
  <tableParts>
    <tablePart r:id="rId44"/>
    <tablePart r:id="rId47"/>
    <tablePart r:id="rId42"/>
    <tablePart r:id="rId40"/>
    <tablePart r:id="rId41"/>
    <tablePart r:id="rId43"/>
    <tablePart r:id="rId46"/>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4470</v>
      </c>
      <c r="B1" s="13" t="s">
        <v>4947</v>
      </c>
      <c r="C1" s="13" t="s">
        <v>4948</v>
      </c>
      <c r="D1" s="13" t="s">
        <v>144</v>
      </c>
      <c r="E1" s="13" t="s">
        <v>4950</v>
      </c>
      <c r="F1" s="13" t="s">
        <v>4951</v>
      </c>
      <c r="G1" s="13" t="s">
        <v>4952</v>
      </c>
    </row>
    <row r="2" spans="1:7" ht="15">
      <c r="A2" s="78" t="s">
        <v>3813</v>
      </c>
      <c r="B2" s="78">
        <v>226</v>
      </c>
      <c r="C2" s="117">
        <v>0.03151143335192415</v>
      </c>
      <c r="D2" s="78" t="s">
        <v>4949</v>
      </c>
      <c r="E2" s="78"/>
      <c r="F2" s="78"/>
      <c r="G2" s="78"/>
    </row>
    <row r="3" spans="1:7" ht="15">
      <c r="A3" s="78" t="s">
        <v>3814</v>
      </c>
      <c r="B3" s="78">
        <v>84</v>
      </c>
      <c r="C3" s="117">
        <v>0.011712214166201895</v>
      </c>
      <c r="D3" s="78" t="s">
        <v>4949</v>
      </c>
      <c r="E3" s="78"/>
      <c r="F3" s="78"/>
      <c r="G3" s="78"/>
    </row>
    <row r="4" spans="1:7" ht="15">
      <c r="A4" s="78" t="s">
        <v>3815</v>
      </c>
      <c r="B4" s="78">
        <v>1</v>
      </c>
      <c r="C4" s="117">
        <v>0.00013943112102621303</v>
      </c>
      <c r="D4" s="78" t="s">
        <v>4949</v>
      </c>
      <c r="E4" s="78"/>
      <c r="F4" s="78"/>
      <c r="G4" s="78"/>
    </row>
    <row r="5" spans="1:7" ht="15">
      <c r="A5" s="78" t="s">
        <v>3816</v>
      </c>
      <c r="B5" s="78">
        <v>6862</v>
      </c>
      <c r="C5" s="117">
        <v>0.956776352481874</v>
      </c>
      <c r="D5" s="78" t="s">
        <v>4949</v>
      </c>
      <c r="E5" s="78"/>
      <c r="F5" s="78"/>
      <c r="G5" s="78"/>
    </row>
    <row r="6" spans="1:7" ht="15">
      <c r="A6" s="78" t="s">
        <v>3817</v>
      </c>
      <c r="B6" s="78">
        <v>7172</v>
      </c>
      <c r="C6" s="117">
        <v>1</v>
      </c>
      <c r="D6" s="78" t="s">
        <v>4949</v>
      </c>
      <c r="E6" s="78"/>
      <c r="F6" s="78"/>
      <c r="G6" s="78"/>
    </row>
    <row r="7" spans="1:7" ht="15">
      <c r="A7" s="84" t="s">
        <v>3818</v>
      </c>
      <c r="B7" s="84">
        <v>213</v>
      </c>
      <c r="C7" s="118">
        <v>0.00716959629373171</v>
      </c>
      <c r="D7" s="84" t="s">
        <v>4949</v>
      </c>
      <c r="E7" s="84" t="b">
        <v>0</v>
      </c>
      <c r="F7" s="84" t="b">
        <v>0</v>
      </c>
      <c r="G7" s="84" t="b">
        <v>0</v>
      </c>
    </row>
    <row r="8" spans="1:7" ht="15">
      <c r="A8" s="84" t="s">
        <v>3819</v>
      </c>
      <c r="B8" s="84">
        <v>98</v>
      </c>
      <c r="C8" s="118">
        <v>0.014289781529265501</v>
      </c>
      <c r="D8" s="84" t="s">
        <v>4949</v>
      </c>
      <c r="E8" s="84" t="b">
        <v>0</v>
      </c>
      <c r="F8" s="84" t="b">
        <v>0</v>
      </c>
      <c r="G8" s="84" t="b">
        <v>0</v>
      </c>
    </row>
    <row r="9" spans="1:7" ht="15">
      <c r="A9" s="84" t="s">
        <v>3820</v>
      </c>
      <c r="B9" s="84">
        <v>56</v>
      </c>
      <c r="C9" s="118">
        <v>0.00906491635548014</v>
      </c>
      <c r="D9" s="84" t="s">
        <v>4949</v>
      </c>
      <c r="E9" s="84" t="b">
        <v>0</v>
      </c>
      <c r="F9" s="84" t="b">
        <v>0</v>
      </c>
      <c r="G9" s="84" t="b">
        <v>0</v>
      </c>
    </row>
    <row r="10" spans="1:7" ht="15">
      <c r="A10" s="84" t="s">
        <v>3821</v>
      </c>
      <c r="B10" s="84">
        <v>39</v>
      </c>
      <c r="C10" s="118">
        <v>0.007251463524474011</v>
      </c>
      <c r="D10" s="84" t="s">
        <v>4949</v>
      </c>
      <c r="E10" s="84" t="b">
        <v>0</v>
      </c>
      <c r="F10" s="84" t="b">
        <v>0</v>
      </c>
      <c r="G10" s="84" t="b">
        <v>0</v>
      </c>
    </row>
    <row r="11" spans="1:7" ht="15">
      <c r="A11" s="84" t="s">
        <v>3822</v>
      </c>
      <c r="B11" s="84">
        <v>38</v>
      </c>
      <c r="C11" s="118">
        <v>0.0071540618947260595</v>
      </c>
      <c r="D11" s="84" t="s">
        <v>4949</v>
      </c>
      <c r="E11" s="84" t="b">
        <v>0</v>
      </c>
      <c r="F11" s="84" t="b">
        <v>0</v>
      </c>
      <c r="G11" s="84" t="b">
        <v>0</v>
      </c>
    </row>
    <row r="12" spans="1:7" ht="15">
      <c r="A12" s="84" t="s">
        <v>3828</v>
      </c>
      <c r="B12" s="84">
        <v>37</v>
      </c>
      <c r="C12" s="118">
        <v>0.007054299645061809</v>
      </c>
      <c r="D12" s="84" t="s">
        <v>4949</v>
      </c>
      <c r="E12" s="84" t="b">
        <v>0</v>
      </c>
      <c r="F12" s="84" t="b">
        <v>0</v>
      </c>
      <c r="G12" s="84" t="b">
        <v>0</v>
      </c>
    </row>
    <row r="13" spans="1:7" ht="15">
      <c r="A13" s="84" t="s">
        <v>3824</v>
      </c>
      <c r="B13" s="84">
        <v>36</v>
      </c>
      <c r="C13" s="118">
        <v>0.006952112959605839</v>
      </c>
      <c r="D13" s="84" t="s">
        <v>4949</v>
      </c>
      <c r="E13" s="84" t="b">
        <v>0</v>
      </c>
      <c r="F13" s="84" t="b">
        <v>0</v>
      </c>
      <c r="G13" s="84" t="b">
        <v>0</v>
      </c>
    </row>
    <row r="14" spans="1:7" ht="15">
      <c r="A14" s="84" t="s">
        <v>3825</v>
      </c>
      <c r="B14" s="84">
        <v>36</v>
      </c>
      <c r="C14" s="118">
        <v>0.006952112959605839</v>
      </c>
      <c r="D14" s="84" t="s">
        <v>4949</v>
      </c>
      <c r="E14" s="84" t="b">
        <v>0</v>
      </c>
      <c r="F14" s="84" t="b">
        <v>0</v>
      </c>
      <c r="G14" s="84" t="b">
        <v>0</v>
      </c>
    </row>
    <row r="15" spans="1:7" ht="15">
      <c r="A15" s="84" t="s">
        <v>3826</v>
      </c>
      <c r="B15" s="84">
        <v>36</v>
      </c>
      <c r="C15" s="118">
        <v>0.006952112959605839</v>
      </c>
      <c r="D15" s="84" t="s">
        <v>4949</v>
      </c>
      <c r="E15" s="84" t="b">
        <v>0</v>
      </c>
      <c r="F15" s="84" t="b">
        <v>0</v>
      </c>
      <c r="G15" s="84" t="b">
        <v>0</v>
      </c>
    </row>
    <row r="16" spans="1:7" ht="15">
      <c r="A16" s="84" t="s">
        <v>3827</v>
      </c>
      <c r="B16" s="84">
        <v>36</v>
      </c>
      <c r="C16" s="118">
        <v>0.006952112959605839</v>
      </c>
      <c r="D16" s="84" t="s">
        <v>4949</v>
      </c>
      <c r="E16" s="84" t="b">
        <v>0</v>
      </c>
      <c r="F16" s="84" t="b">
        <v>0</v>
      </c>
      <c r="G16" s="84" t="b">
        <v>0</v>
      </c>
    </row>
    <row r="17" spans="1:7" ht="15">
      <c r="A17" s="84" t="s">
        <v>494</v>
      </c>
      <c r="B17" s="84">
        <v>36</v>
      </c>
      <c r="C17" s="118">
        <v>0.006952112959605839</v>
      </c>
      <c r="D17" s="84" t="s">
        <v>4949</v>
      </c>
      <c r="E17" s="84" t="b">
        <v>0</v>
      </c>
      <c r="F17" s="84" t="b">
        <v>0</v>
      </c>
      <c r="G17" s="84" t="b">
        <v>0</v>
      </c>
    </row>
    <row r="18" spans="1:7" ht="15">
      <c r="A18" s="84" t="s">
        <v>493</v>
      </c>
      <c r="B18" s="84">
        <v>36</v>
      </c>
      <c r="C18" s="118">
        <v>0.006952112959605839</v>
      </c>
      <c r="D18" s="84" t="s">
        <v>4949</v>
      </c>
      <c r="E18" s="84" t="b">
        <v>0</v>
      </c>
      <c r="F18" s="84" t="b">
        <v>0</v>
      </c>
      <c r="G18" s="84" t="b">
        <v>0</v>
      </c>
    </row>
    <row r="19" spans="1:7" ht="15">
      <c r="A19" s="84" t="s">
        <v>3829</v>
      </c>
      <c r="B19" s="84">
        <v>36</v>
      </c>
      <c r="C19" s="118">
        <v>0.006952112959605839</v>
      </c>
      <c r="D19" s="84" t="s">
        <v>4949</v>
      </c>
      <c r="E19" s="84" t="b">
        <v>0</v>
      </c>
      <c r="F19" s="84" t="b">
        <v>0</v>
      </c>
      <c r="G19" s="84" t="b">
        <v>0</v>
      </c>
    </row>
    <row r="20" spans="1:7" ht="15">
      <c r="A20" s="84" t="s">
        <v>3830</v>
      </c>
      <c r="B20" s="84">
        <v>36</v>
      </c>
      <c r="C20" s="118">
        <v>0.006952112959605839</v>
      </c>
      <c r="D20" s="84" t="s">
        <v>4949</v>
      </c>
      <c r="E20" s="84" t="b">
        <v>0</v>
      </c>
      <c r="F20" s="84" t="b">
        <v>0</v>
      </c>
      <c r="G20" s="84" t="b">
        <v>0</v>
      </c>
    </row>
    <row r="21" spans="1:7" ht="15">
      <c r="A21" s="84" t="s">
        <v>3756</v>
      </c>
      <c r="B21" s="84">
        <v>35</v>
      </c>
      <c r="C21" s="118">
        <v>0.007437779710395721</v>
      </c>
      <c r="D21" s="84" t="s">
        <v>4949</v>
      </c>
      <c r="E21" s="84" t="b">
        <v>0</v>
      </c>
      <c r="F21" s="84" t="b">
        <v>0</v>
      </c>
      <c r="G21" s="84" t="b">
        <v>0</v>
      </c>
    </row>
    <row r="22" spans="1:7" ht="15">
      <c r="A22" s="84" t="s">
        <v>434</v>
      </c>
      <c r="B22" s="84">
        <v>35</v>
      </c>
      <c r="C22" s="118">
        <v>0.0068474344758240185</v>
      </c>
      <c r="D22" s="84" t="s">
        <v>4949</v>
      </c>
      <c r="E22" s="84" t="b">
        <v>0</v>
      </c>
      <c r="F22" s="84" t="b">
        <v>0</v>
      </c>
      <c r="G22" s="84" t="b">
        <v>0</v>
      </c>
    </row>
    <row r="23" spans="1:7" ht="15">
      <c r="A23" s="84" t="s">
        <v>4471</v>
      </c>
      <c r="B23" s="84">
        <v>35</v>
      </c>
      <c r="C23" s="118">
        <v>0.0068474344758240185</v>
      </c>
      <c r="D23" s="84" t="s">
        <v>4949</v>
      </c>
      <c r="E23" s="84" t="b">
        <v>0</v>
      </c>
      <c r="F23" s="84" t="b">
        <v>0</v>
      </c>
      <c r="G23" s="84" t="b">
        <v>0</v>
      </c>
    </row>
    <row r="24" spans="1:7" ht="15">
      <c r="A24" s="84" t="s">
        <v>3833</v>
      </c>
      <c r="B24" s="84">
        <v>32</v>
      </c>
      <c r="C24" s="118">
        <v>0.006517714765894204</v>
      </c>
      <c r="D24" s="84" t="s">
        <v>4949</v>
      </c>
      <c r="E24" s="84" t="b">
        <v>0</v>
      </c>
      <c r="F24" s="84" t="b">
        <v>0</v>
      </c>
      <c r="G24" s="84" t="b">
        <v>0</v>
      </c>
    </row>
    <row r="25" spans="1:7" ht="15">
      <c r="A25" s="84" t="s">
        <v>3836</v>
      </c>
      <c r="B25" s="84">
        <v>31</v>
      </c>
      <c r="C25" s="118">
        <v>0.0064934848435673105</v>
      </c>
      <c r="D25" s="84" t="s">
        <v>4949</v>
      </c>
      <c r="E25" s="84" t="b">
        <v>0</v>
      </c>
      <c r="F25" s="84" t="b">
        <v>0</v>
      </c>
      <c r="G25" s="84" t="b">
        <v>0</v>
      </c>
    </row>
    <row r="26" spans="1:7" ht="15">
      <c r="A26" s="84" t="s">
        <v>3832</v>
      </c>
      <c r="B26" s="84">
        <v>31</v>
      </c>
      <c r="C26" s="118">
        <v>0.006402313093762908</v>
      </c>
      <c r="D26" s="84" t="s">
        <v>4949</v>
      </c>
      <c r="E26" s="84" t="b">
        <v>0</v>
      </c>
      <c r="F26" s="84" t="b">
        <v>0</v>
      </c>
      <c r="G26" s="84" t="b">
        <v>0</v>
      </c>
    </row>
    <row r="27" spans="1:7" ht="15">
      <c r="A27" s="84" t="s">
        <v>3865</v>
      </c>
      <c r="B27" s="84">
        <v>30</v>
      </c>
      <c r="C27" s="118">
        <v>0.0063752397517677604</v>
      </c>
      <c r="D27" s="84" t="s">
        <v>4949</v>
      </c>
      <c r="E27" s="84" t="b">
        <v>0</v>
      </c>
      <c r="F27" s="84" t="b">
        <v>0</v>
      </c>
      <c r="G27" s="84" t="b">
        <v>0</v>
      </c>
    </row>
    <row r="28" spans="1:7" ht="15">
      <c r="A28" s="84" t="s">
        <v>3835</v>
      </c>
      <c r="B28" s="84">
        <v>29</v>
      </c>
      <c r="C28" s="118">
        <v>0.006162731760042168</v>
      </c>
      <c r="D28" s="84" t="s">
        <v>4949</v>
      </c>
      <c r="E28" s="84" t="b">
        <v>1</v>
      </c>
      <c r="F28" s="84" t="b">
        <v>0</v>
      </c>
      <c r="G28" s="84" t="b">
        <v>0</v>
      </c>
    </row>
    <row r="29" spans="1:7" ht="15">
      <c r="A29" s="84" t="s">
        <v>3834</v>
      </c>
      <c r="B29" s="84">
        <v>28</v>
      </c>
      <c r="C29" s="118">
        <v>0.006129686499567945</v>
      </c>
      <c r="D29" s="84" t="s">
        <v>4949</v>
      </c>
      <c r="E29" s="84" t="b">
        <v>1</v>
      </c>
      <c r="F29" s="84" t="b">
        <v>0</v>
      </c>
      <c r="G29" s="84" t="b">
        <v>0</v>
      </c>
    </row>
    <row r="30" spans="1:7" ht="15">
      <c r="A30" s="84" t="s">
        <v>3864</v>
      </c>
      <c r="B30" s="84">
        <v>25</v>
      </c>
      <c r="C30" s="118">
        <v>0.007111825389959912</v>
      </c>
      <c r="D30" s="84" t="s">
        <v>4949</v>
      </c>
      <c r="E30" s="84" t="b">
        <v>0</v>
      </c>
      <c r="F30" s="84" t="b">
        <v>0</v>
      </c>
      <c r="G30" s="84" t="b">
        <v>0</v>
      </c>
    </row>
    <row r="31" spans="1:7" ht="15">
      <c r="A31" s="84" t="s">
        <v>3847</v>
      </c>
      <c r="B31" s="84">
        <v>24</v>
      </c>
      <c r="C31" s="118">
        <v>0.006667824823573902</v>
      </c>
      <c r="D31" s="84" t="s">
        <v>4949</v>
      </c>
      <c r="E31" s="84" t="b">
        <v>0</v>
      </c>
      <c r="F31" s="84" t="b">
        <v>0</v>
      </c>
      <c r="G31" s="84" t="b">
        <v>0</v>
      </c>
    </row>
    <row r="32" spans="1:7" ht="15">
      <c r="A32" s="84" t="s">
        <v>4472</v>
      </c>
      <c r="B32" s="84">
        <v>23</v>
      </c>
      <c r="C32" s="118">
        <v>0.005365877474139536</v>
      </c>
      <c r="D32" s="84" t="s">
        <v>4949</v>
      </c>
      <c r="E32" s="84" t="b">
        <v>0</v>
      </c>
      <c r="F32" s="84" t="b">
        <v>0</v>
      </c>
      <c r="G32" s="84" t="b">
        <v>0</v>
      </c>
    </row>
    <row r="33" spans="1:7" ht="15">
      <c r="A33" s="84" t="s">
        <v>4473</v>
      </c>
      <c r="B33" s="84">
        <v>23</v>
      </c>
      <c r="C33" s="118">
        <v>0.005365877474139536</v>
      </c>
      <c r="D33" s="84" t="s">
        <v>4949</v>
      </c>
      <c r="E33" s="84" t="b">
        <v>0</v>
      </c>
      <c r="F33" s="84" t="b">
        <v>0</v>
      </c>
      <c r="G33" s="84" t="b">
        <v>0</v>
      </c>
    </row>
    <row r="34" spans="1:7" ht="15">
      <c r="A34" s="84" t="s">
        <v>3860</v>
      </c>
      <c r="B34" s="84">
        <v>22</v>
      </c>
      <c r="C34" s="118">
        <v>0.005220292913313809</v>
      </c>
      <c r="D34" s="84" t="s">
        <v>4949</v>
      </c>
      <c r="E34" s="84" t="b">
        <v>0</v>
      </c>
      <c r="F34" s="84" t="b">
        <v>0</v>
      </c>
      <c r="G34" s="84" t="b">
        <v>0</v>
      </c>
    </row>
    <row r="35" spans="1:7" ht="15">
      <c r="A35" s="84" t="s">
        <v>359</v>
      </c>
      <c r="B35" s="84">
        <v>22</v>
      </c>
      <c r="C35" s="118">
        <v>0.005220292913313809</v>
      </c>
      <c r="D35" s="84" t="s">
        <v>4949</v>
      </c>
      <c r="E35" s="84" t="b">
        <v>0</v>
      </c>
      <c r="F35" s="84" t="b">
        <v>0</v>
      </c>
      <c r="G35" s="84" t="b">
        <v>0</v>
      </c>
    </row>
    <row r="36" spans="1:7" ht="15">
      <c r="A36" s="84" t="s">
        <v>3851</v>
      </c>
      <c r="B36" s="84">
        <v>20</v>
      </c>
      <c r="C36" s="118">
        <v>0.004916694333623674</v>
      </c>
      <c r="D36" s="84" t="s">
        <v>4949</v>
      </c>
      <c r="E36" s="84" t="b">
        <v>0</v>
      </c>
      <c r="F36" s="84" t="b">
        <v>0</v>
      </c>
      <c r="G36" s="84" t="b">
        <v>0</v>
      </c>
    </row>
    <row r="37" spans="1:7" ht="15">
      <c r="A37" s="84" t="s">
        <v>3840</v>
      </c>
      <c r="B37" s="84">
        <v>20</v>
      </c>
      <c r="C37" s="118">
        <v>0.004916694333623674</v>
      </c>
      <c r="D37" s="84" t="s">
        <v>4949</v>
      </c>
      <c r="E37" s="84" t="b">
        <v>0</v>
      </c>
      <c r="F37" s="84" t="b">
        <v>0</v>
      </c>
      <c r="G37" s="84" t="b">
        <v>0</v>
      </c>
    </row>
    <row r="38" spans="1:7" ht="15">
      <c r="A38" s="84" t="s">
        <v>3849</v>
      </c>
      <c r="B38" s="84">
        <v>18</v>
      </c>
      <c r="C38" s="118">
        <v>0.00478528517166672</v>
      </c>
      <c r="D38" s="84" t="s">
        <v>4949</v>
      </c>
      <c r="E38" s="84" t="b">
        <v>0</v>
      </c>
      <c r="F38" s="84" t="b">
        <v>1</v>
      </c>
      <c r="G38" s="84" t="b">
        <v>0</v>
      </c>
    </row>
    <row r="39" spans="1:7" ht="15">
      <c r="A39" s="84" t="s">
        <v>3771</v>
      </c>
      <c r="B39" s="84">
        <v>18</v>
      </c>
      <c r="C39" s="118">
        <v>0.004687408076044605</v>
      </c>
      <c r="D39" s="84" t="s">
        <v>4949</v>
      </c>
      <c r="E39" s="84" t="b">
        <v>0</v>
      </c>
      <c r="F39" s="84" t="b">
        <v>0</v>
      </c>
      <c r="G39" s="84" t="b">
        <v>0</v>
      </c>
    </row>
    <row r="40" spans="1:7" ht="15">
      <c r="A40" s="84" t="s">
        <v>4474</v>
      </c>
      <c r="B40" s="84">
        <v>18</v>
      </c>
      <c r="C40" s="118">
        <v>0.0045951270956541505</v>
      </c>
      <c r="D40" s="84" t="s">
        <v>4949</v>
      </c>
      <c r="E40" s="84" t="b">
        <v>1</v>
      </c>
      <c r="F40" s="84" t="b">
        <v>0</v>
      </c>
      <c r="G40" s="84" t="b">
        <v>0</v>
      </c>
    </row>
    <row r="41" spans="1:7" ht="15">
      <c r="A41" s="84" t="s">
        <v>4475</v>
      </c>
      <c r="B41" s="84">
        <v>18</v>
      </c>
      <c r="C41" s="118">
        <v>0.00478528517166672</v>
      </c>
      <c r="D41" s="84" t="s">
        <v>4949</v>
      </c>
      <c r="E41" s="84" t="b">
        <v>0</v>
      </c>
      <c r="F41" s="84" t="b">
        <v>0</v>
      </c>
      <c r="G41" s="84" t="b">
        <v>0</v>
      </c>
    </row>
    <row r="42" spans="1:7" ht="15">
      <c r="A42" s="84" t="s">
        <v>4476</v>
      </c>
      <c r="B42" s="84">
        <v>18</v>
      </c>
      <c r="C42" s="118">
        <v>0.004687408076044605</v>
      </c>
      <c r="D42" s="84" t="s">
        <v>4949</v>
      </c>
      <c r="E42" s="84" t="b">
        <v>0</v>
      </c>
      <c r="F42" s="84" t="b">
        <v>0</v>
      </c>
      <c r="G42" s="84" t="b">
        <v>0</v>
      </c>
    </row>
    <row r="43" spans="1:7" ht="15">
      <c r="A43" s="84" t="s">
        <v>403</v>
      </c>
      <c r="B43" s="84">
        <v>18</v>
      </c>
      <c r="C43" s="118">
        <v>0.0045951270956541505</v>
      </c>
      <c r="D43" s="84" t="s">
        <v>4949</v>
      </c>
      <c r="E43" s="84" t="b">
        <v>0</v>
      </c>
      <c r="F43" s="84" t="b">
        <v>0</v>
      </c>
      <c r="G43" s="84" t="b">
        <v>0</v>
      </c>
    </row>
    <row r="44" spans="1:7" ht="15">
      <c r="A44" s="84" t="s">
        <v>3881</v>
      </c>
      <c r="B44" s="84">
        <v>17</v>
      </c>
      <c r="C44" s="118">
        <v>0.004426996516264349</v>
      </c>
      <c r="D44" s="84" t="s">
        <v>4949</v>
      </c>
      <c r="E44" s="84" t="b">
        <v>0</v>
      </c>
      <c r="F44" s="84" t="b">
        <v>0</v>
      </c>
      <c r="G44" s="84" t="b">
        <v>0</v>
      </c>
    </row>
    <row r="45" spans="1:7" ht="15">
      <c r="A45" s="84" t="s">
        <v>4477</v>
      </c>
      <c r="B45" s="84">
        <v>17</v>
      </c>
      <c r="C45" s="118">
        <v>0.004426996516264349</v>
      </c>
      <c r="D45" s="84" t="s">
        <v>4949</v>
      </c>
      <c r="E45" s="84" t="b">
        <v>0</v>
      </c>
      <c r="F45" s="84" t="b">
        <v>0</v>
      </c>
      <c r="G45" s="84" t="b">
        <v>0</v>
      </c>
    </row>
    <row r="46" spans="1:7" ht="15">
      <c r="A46" s="84" t="s">
        <v>3877</v>
      </c>
      <c r="B46" s="84">
        <v>17</v>
      </c>
      <c r="C46" s="118">
        <v>0.004519435995463014</v>
      </c>
      <c r="D46" s="84" t="s">
        <v>4949</v>
      </c>
      <c r="E46" s="84" t="b">
        <v>0</v>
      </c>
      <c r="F46" s="84" t="b">
        <v>0</v>
      </c>
      <c r="G46" s="84" t="b">
        <v>0</v>
      </c>
    </row>
    <row r="47" spans="1:7" ht="15">
      <c r="A47" s="84" t="s">
        <v>3856</v>
      </c>
      <c r="B47" s="84">
        <v>17</v>
      </c>
      <c r="C47" s="118">
        <v>0.004426996516264349</v>
      </c>
      <c r="D47" s="84" t="s">
        <v>4949</v>
      </c>
      <c r="E47" s="84" t="b">
        <v>0</v>
      </c>
      <c r="F47" s="84" t="b">
        <v>0</v>
      </c>
      <c r="G47" s="84" t="b">
        <v>0</v>
      </c>
    </row>
    <row r="48" spans="1:7" ht="15">
      <c r="A48" s="84" t="s">
        <v>3855</v>
      </c>
      <c r="B48" s="84">
        <v>17</v>
      </c>
      <c r="C48" s="118">
        <v>0.004519435995463014</v>
      </c>
      <c r="D48" s="84" t="s">
        <v>4949</v>
      </c>
      <c r="E48" s="84" t="b">
        <v>0</v>
      </c>
      <c r="F48" s="84" t="b">
        <v>0</v>
      </c>
      <c r="G48" s="84" t="b">
        <v>0</v>
      </c>
    </row>
    <row r="49" spans="1:7" ht="15">
      <c r="A49" s="84" t="s">
        <v>417</v>
      </c>
      <c r="B49" s="84">
        <v>17</v>
      </c>
      <c r="C49" s="118">
        <v>0.004426996516264349</v>
      </c>
      <c r="D49" s="84" t="s">
        <v>4949</v>
      </c>
      <c r="E49" s="84" t="b">
        <v>0</v>
      </c>
      <c r="F49" s="84" t="b">
        <v>0</v>
      </c>
      <c r="G49" s="84" t="b">
        <v>0</v>
      </c>
    </row>
    <row r="50" spans="1:7" ht="15">
      <c r="A50" s="84" t="s">
        <v>3888</v>
      </c>
      <c r="B50" s="84">
        <v>17</v>
      </c>
      <c r="C50" s="118">
        <v>0.004426996516264349</v>
      </c>
      <c r="D50" s="84" t="s">
        <v>4949</v>
      </c>
      <c r="E50" s="84" t="b">
        <v>0</v>
      </c>
      <c r="F50" s="84" t="b">
        <v>0</v>
      </c>
      <c r="G50" s="84" t="b">
        <v>0</v>
      </c>
    </row>
    <row r="51" spans="1:7" ht="15">
      <c r="A51" s="84" t="s">
        <v>3848</v>
      </c>
      <c r="B51" s="84">
        <v>17</v>
      </c>
      <c r="C51" s="118">
        <v>0.006014989165357434</v>
      </c>
      <c r="D51" s="84" t="s">
        <v>4949</v>
      </c>
      <c r="E51" s="84" t="b">
        <v>0</v>
      </c>
      <c r="F51" s="84" t="b">
        <v>0</v>
      </c>
      <c r="G51" s="84" t="b">
        <v>0</v>
      </c>
    </row>
    <row r="52" spans="1:7" ht="15">
      <c r="A52" s="84" t="s">
        <v>3885</v>
      </c>
      <c r="B52" s="84">
        <v>16</v>
      </c>
      <c r="C52" s="118">
        <v>0.004253586819259307</v>
      </c>
      <c r="D52" s="84" t="s">
        <v>4949</v>
      </c>
      <c r="E52" s="84" t="b">
        <v>0</v>
      </c>
      <c r="F52" s="84" t="b">
        <v>0</v>
      </c>
      <c r="G52" s="84" t="b">
        <v>0</v>
      </c>
    </row>
    <row r="53" spans="1:7" ht="15">
      <c r="A53" s="84" t="s">
        <v>3891</v>
      </c>
      <c r="B53" s="84">
        <v>16</v>
      </c>
      <c r="C53" s="118">
        <v>0.004253586819259307</v>
      </c>
      <c r="D53" s="84" t="s">
        <v>4949</v>
      </c>
      <c r="E53" s="84" t="b">
        <v>0</v>
      </c>
      <c r="F53" s="84" t="b">
        <v>0</v>
      </c>
      <c r="G53" s="84" t="b">
        <v>0</v>
      </c>
    </row>
    <row r="54" spans="1:7" ht="15">
      <c r="A54" s="84" t="s">
        <v>3857</v>
      </c>
      <c r="B54" s="84">
        <v>16</v>
      </c>
      <c r="C54" s="118">
        <v>0.004253586819259307</v>
      </c>
      <c r="D54" s="84" t="s">
        <v>4949</v>
      </c>
      <c r="E54" s="84" t="b">
        <v>0</v>
      </c>
      <c r="F54" s="84" t="b">
        <v>0</v>
      </c>
      <c r="G54" s="84" t="b">
        <v>0</v>
      </c>
    </row>
    <row r="55" spans="1:7" ht="15">
      <c r="A55" s="84" t="s">
        <v>3858</v>
      </c>
      <c r="B55" s="84">
        <v>16</v>
      </c>
      <c r="C55" s="118">
        <v>0.004253586819259307</v>
      </c>
      <c r="D55" s="84" t="s">
        <v>4949</v>
      </c>
      <c r="E55" s="84" t="b">
        <v>0</v>
      </c>
      <c r="F55" s="84" t="b">
        <v>0</v>
      </c>
      <c r="G55" s="84" t="b">
        <v>0</v>
      </c>
    </row>
    <row r="56" spans="1:7" ht="15">
      <c r="A56" s="84" t="s">
        <v>3859</v>
      </c>
      <c r="B56" s="84">
        <v>16</v>
      </c>
      <c r="C56" s="118">
        <v>0.004253586819259307</v>
      </c>
      <c r="D56" s="84" t="s">
        <v>4949</v>
      </c>
      <c r="E56" s="84" t="b">
        <v>0</v>
      </c>
      <c r="F56" s="84" t="b">
        <v>0</v>
      </c>
      <c r="G56" s="84" t="b">
        <v>0</v>
      </c>
    </row>
    <row r="57" spans="1:7" ht="15">
      <c r="A57" s="84" t="s">
        <v>3861</v>
      </c>
      <c r="B57" s="84">
        <v>16</v>
      </c>
      <c r="C57" s="118">
        <v>0.004253586819259307</v>
      </c>
      <c r="D57" s="84" t="s">
        <v>4949</v>
      </c>
      <c r="E57" s="84" t="b">
        <v>0</v>
      </c>
      <c r="F57" s="84" t="b">
        <v>0</v>
      </c>
      <c r="G57" s="84" t="b">
        <v>0</v>
      </c>
    </row>
    <row r="58" spans="1:7" ht="15">
      <c r="A58" s="84" t="s">
        <v>3862</v>
      </c>
      <c r="B58" s="84">
        <v>16</v>
      </c>
      <c r="C58" s="118">
        <v>0.004253586819259307</v>
      </c>
      <c r="D58" s="84" t="s">
        <v>4949</v>
      </c>
      <c r="E58" s="84" t="b">
        <v>0</v>
      </c>
      <c r="F58" s="84" t="b">
        <v>0</v>
      </c>
      <c r="G58" s="84" t="b">
        <v>0</v>
      </c>
    </row>
    <row r="59" spans="1:7" ht="15">
      <c r="A59" s="84" t="s">
        <v>4478</v>
      </c>
      <c r="B59" s="84">
        <v>16</v>
      </c>
      <c r="C59" s="118">
        <v>0.004253586819259307</v>
      </c>
      <c r="D59" s="84" t="s">
        <v>4949</v>
      </c>
      <c r="E59" s="84" t="b">
        <v>0</v>
      </c>
      <c r="F59" s="84" t="b">
        <v>0</v>
      </c>
      <c r="G59" s="84" t="b">
        <v>0</v>
      </c>
    </row>
    <row r="60" spans="1:7" ht="15">
      <c r="A60" s="84" t="s">
        <v>3846</v>
      </c>
      <c r="B60" s="84">
        <v>16</v>
      </c>
      <c r="C60" s="118">
        <v>0.0047913061005404305</v>
      </c>
      <c r="D60" s="84" t="s">
        <v>4949</v>
      </c>
      <c r="E60" s="84" t="b">
        <v>0</v>
      </c>
      <c r="F60" s="84" t="b">
        <v>0</v>
      </c>
      <c r="G60" s="84" t="b">
        <v>0</v>
      </c>
    </row>
    <row r="61" spans="1:7" ht="15">
      <c r="A61" s="84" t="s">
        <v>426</v>
      </c>
      <c r="B61" s="84">
        <v>15</v>
      </c>
      <c r="C61" s="118">
        <v>0.004074567641817198</v>
      </c>
      <c r="D61" s="84" t="s">
        <v>4949</v>
      </c>
      <c r="E61" s="84" t="b">
        <v>0</v>
      </c>
      <c r="F61" s="84" t="b">
        <v>0</v>
      </c>
      <c r="G61" s="84" t="b">
        <v>0</v>
      </c>
    </row>
    <row r="62" spans="1:7" ht="15">
      <c r="A62" s="84" t="s">
        <v>4479</v>
      </c>
      <c r="B62" s="84">
        <v>15</v>
      </c>
      <c r="C62" s="118">
        <v>0.004074567641817198</v>
      </c>
      <c r="D62" s="84" t="s">
        <v>4949</v>
      </c>
      <c r="E62" s="84" t="b">
        <v>0</v>
      </c>
      <c r="F62" s="84" t="b">
        <v>0</v>
      </c>
      <c r="G62" s="84" t="b">
        <v>0</v>
      </c>
    </row>
    <row r="63" spans="1:7" ht="15">
      <c r="A63" s="84" t="s">
        <v>3883</v>
      </c>
      <c r="B63" s="84">
        <v>15</v>
      </c>
      <c r="C63" s="118">
        <v>0.004074567641817198</v>
      </c>
      <c r="D63" s="84" t="s">
        <v>4949</v>
      </c>
      <c r="E63" s="84" t="b">
        <v>0</v>
      </c>
      <c r="F63" s="84" t="b">
        <v>0</v>
      </c>
      <c r="G63" s="84" t="b">
        <v>0</v>
      </c>
    </row>
    <row r="64" spans="1:7" ht="15">
      <c r="A64" s="84" t="s">
        <v>3878</v>
      </c>
      <c r="B64" s="84">
        <v>15</v>
      </c>
      <c r="C64" s="118">
        <v>0.004074567641817198</v>
      </c>
      <c r="D64" s="84" t="s">
        <v>4949</v>
      </c>
      <c r="E64" s="84" t="b">
        <v>0</v>
      </c>
      <c r="F64" s="84" t="b">
        <v>0</v>
      </c>
      <c r="G64" s="84" t="b">
        <v>0</v>
      </c>
    </row>
    <row r="65" spans="1:7" ht="15">
      <c r="A65" s="84" t="s">
        <v>4480</v>
      </c>
      <c r="B65" s="84">
        <v>15</v>
      </c>
      <c r="C65" s="118">
        <v>0.004074567641817198</v>
      </c>
      <c r="D65" s="84" t="s">
        <v>4949</v>
      </c>
      <c r="E65" s="84" t="b">
        <v>0</v>
      </c>
      <c r="F65" s="84" t="b">
        <v>0</v>
      </c>
      <c r="G65" s="84" t="b">
        <v>0</v>
      </c>
    </row>
    <row r="66" spans="1:7" ht="15">
      <c r="A66" s="84" t="s">
        <v>3758</v>
      </c>
      <c r="B66" s="84">
        <v>14</v>
      </c>
      <c r="C66" s="118">
        <v>0.00444437599783752</v>
      </c>
      <c r="D66" s="84" t="s">
        <v>4949</v>
      </c>
      <c r="E66" s="84" t="b">
        <v>0</v>
      </c>
      <c r="F66" s="84" t="b">
        <v>0</v>
      </c>
      <c r="G66" s="84" t="b">
        <v>0</v>
      </c>
    </row>
    <row r="67" spans="1:7" ht="15">
      <c r="A67" s="84" t="s">
        <v>3895</v>
      </c>
      <c r="B67" s="84">
        <v>14</v>
      </c>
      <c r="C67" s="118">
        <v>0.0038895644804181097</v>
      </c>
      <c r="D67" s="84" t="s">
        <v>4949</v>
      </c>
      <c r="E67" s="84" t="b">
        <v>0</v>
      </c>
      <c r="F67" s="84" t="b">
        <v>0</v>
      </c>
      <c r="G67" s="84" t="b">
        <v>0</v>
      </c>
    </row>
    <row r="68" spans="1:7" ht="15">
      <c r="A68" s="84" t="s">
        <v>3882</v>
      </c>
      <c r="B68" s="84">
        <v>14</v>
      </c>
      <c r="C68" s="118">
        <v>0.0038895644804181097</v>
      </c>
      <c r="D68" s="84" t="s">
        <v>4949</v>
      </c>
      <c r="E68" s="84" t="b">
        <v>0</v>
      </c>
      <c r="F68" s="84" t="b">
        <v>0</v>
      </c>
      <c r="G68" s="84" t="b">
        <v>0</v>
      </c>
    </row>
    <row r="69" spans="1:7" ht="15">
      <c r="A69" s="84" t="s">
        <v>3853</v>
      </c>
      <c r="B69" s="84">
        <v>13</v>
      </c>
      <c r="C69" s="118">
        <v>0.003698149202779155</v>
      </c>
      <c r="D69" s="84" t="s">
        <v>4949</v>
      </c>
      <c r="E69" s="84" t="b">
        <v>0</v>
      </c>
      <c r="F69" s="84" t="b">
        <v>0</v>
      </c>
      <c r="G69" s="84" t="b">
        <v>0</v>
      </c>
    </row>
    <row r="70" spans="1:7" ht="15">
      <c r="A70" s="84" t="s">
        <v>4481</v>
      </c>
      <c r="B70" s="84">
        <v>12</v>
      </c>
      <c r="C70" s="118">
        <v>0.003593479575405323</v>
      </c>
      <c r="D70" s="84" t="s">
        <v>4949</v>
      </c>
      <c r="E70" s="84" t="b">
        <v>0</v>
      </c>
      <c r="F70" s="84" t="b">
        <v>0</v>
      </c>
      <c r="G70" s="84" t="b">
        <v>0</v>
      </c>
    </row>
    <row r="71" spans="1:7" ht="15">
      <c r="A71" s="84" t="s">
        <v>4482</v>
      </c>
      <c r="B71" s="84">
        <v>12</v>
      </c>
      <c r="C71" s="118">
        <v>0.0034998276277240343</v>
      </c>
      <c r="D71" s="84" t="s">
        <v>4949</v>
      </c>
      <c r="E71" s="84" t="b">
        <v>0</v>
      </c>
      <c r="F71" s="84" t="b">
        <v>0</v>
      </c>
      <c r="G71" s="84" t="b">
        <v>0</v>
      </c>
    </row>
    <row r="72" spans="1:7" ht="15">
      <c r="A72" s="84" t="s">
        <v>4483</v>
      </c>
      <c r="B72" s="84">
        <v>12</v>
      </c>
      <c r="C72" s="118">
        <v>0.0034998276277240343</v>
      </c>
      <c r="D72" s="84" t="s">
        <v>4949</v>
      </c>
      <c r="E72" s="84" t="b">
        <v>0</v>
      </c>
      <c r="F72" s="84" t="b">
        <v>0</v>
      </c>
      <c r="G72" s="84" t="b">
        <v>0</v>
      </c>
    </row>
    <row r="73" spans="1:7" ht="15">
      <c r="A73" s="84" t="s">
        <v>746</v>
      </c>
      <c r="B73" s="84">
        <v>12</v>
      </c>
      <c r="C73" s="118">
        <v>0.0034998276277240343</v>
      </c>
      <c r="D73" s="84" t="s">
        <v>4949</v>
      </c>
      <c r="E73" s="84" t="b">
        <v>0</v>
      </c>
      <c r="F73" s="84" t="b">
        <v>0</v>
      </c>
      <c r="G73" s="84" t="b">
        <v>0</v>
      </c>
    </row>
    <row r="74" spans="1:7" ht="15">
      <c r="A74" s="84" t="s">
        <v>3852</v>
      </c>
      <c r="B74" s="84">
        <v>12</v>
      </c>
      <c r="C74" s="118">
        <v>0.0034998276277240343</v>
      </c>
      <c r="D74" s="84" t="s">
        <v>4949</v>
      </c>
      <c r="E74" s="84" t="b">
        <v>0</v>
      </c>
      <c r="F74" s="84" t="b">
        <v>0</v>
      </c>
      <c r="G74" s="84" t="b">
        <v>0</v>
      </c>
    </row>
    <row r="75" spans="1:7" ht="15">
      <c r="A75" s="84" t="s">
        <v>3850</v>
      </c>
      <c r="B75" s="84">
        <v>12</v>
      </c>
      <c r="C75" s="118">
        <v>0.0034998276277240343</v>
      </c>
      <c r="D75" s="84" t="s">
        <v>4949</v>
      </c>
      <c r="E75" s="84" t="b">
        <v>0</v>
      </c>
      <c r="F75" s="84" t="b">
        <v>0</v>
      </c>
      <c r="G75" s="84" t="b">
        <v>0</v>
      </c>
    </row>
    <row r="76" spans="1:7" ht="15">
      <c r="A76" s="84" t="s">
        <v>3866</v>
      </c>
      <c r="B76" s="84">
        <v>12</v>
      </c>
      <c r="C76" s="118">
        <v>0.0034998276277240343</v>
      </c>
      <c r="D76" s="84" t="s">
        <v>4949</v>
      </c>
      <c r="E76" s="84" t="b">
        <v>0</v>
      </c>
      <c r="F76" s="84" t="b">
        <v>0</v>
      </c>
      <c r="G76" s="84" t="b">
        <v>0</v>
      </c>
    </row>
    <row r="77" spans="1:7" ht="15">
      <c r="A77" s="84" t="s">
        <v>3867</v>
      </c>
      <c r="B77" s="84">
        <v>12</v>
      </c>
      <c r="C77" s="118">
        <v>0.0034998276277240343</v>
      </c>
      <c r="D77" s="84" t="s">
        <v>4949</v>
      </c>
      <c r="E77" s="84" t="b">
        <v>0</v>
      </c>
      <c r="F77" s="84" t="b">
        <v>0</v>
      </c>
      <c r="G77" s="84" t="b">
        <v>0</v>
      </c>
    </row>
    <row r="78" spans="1:7" ht="15">
      <c r="A78" s="84" t="s">
        <v>3868</v>
      </c>
      <c r="B78" s="84">
        <v>12</v>
      </c>
      <c r="C78" s="118">
        <v>0.0034998276277240343</v>
      </c>
      <c r="D78" s="84" t="s">
        <v>4949</v>
      </c>
      <c r="E78" s="84" t="b">
        <v>0</v>
      </c>
      <c r="F78" s="84" t="b">
        <v>0</v>
      </c>
      <c r="G78" s="84" t="b">
        <v>0</v>
      </c>
    </row>
    <row r="79" spans="1:7" ht="15">
      <c r="A79" s="84" t="s">
        <v>3869</v>
      </c>
      <c r="B79" s="84">
        <v>12</v>
      </c>
      <c r="C79" s="118">
        <v>0.003593479575405323</v>
      </c>
      <c r="D79" s="84" t="s">
        <v>4949</v>
      </c>
      <c r="E79" s="84" t="b">
        <v>0</v>
      </c>
      <c r="F79" s="84" t="b">
        <v>0</v>
      </c>
      <c r="G79" s="84" t="b">
        <v>0</v>
      </c>
    </row>
    <row r="80" spans="1:7" ht="15">
      <c r="A80" s="84" t="s">
        <v>3870</v>
      </c>
      <c r="B80" s="84">
        <v>12</v>
      </c>
      <c r="C80" s="118">
        <v>0.003593479575405323</v>
      </c>
      <c r="D80" s="84" t="s">
        <v>4949</v>
      </c>
      <c r="E80" s="84" t="b">
        <v>0</v>
      </c>
      <c r="F80" s="84" t="b">
        <v>0</v>
      </c>
      <c r="G80" s="84" t="b">
        <v>0</v>
      </c>
    </row>
    <row r="81" spans="1:7" ht="15">
      <c r="A81" s="84" t="s">
        <v>3874</v>
      </c>
      <c r="B81" s="84">
        <v>12</v>
      </c>
      <c r="C81" s="118">
        <v>0.003593479575405323</v>
      </c>
      <c r="D81" s="84" t="s">
        <v>4949</v>
      </c>
      <c r="E81" s="84" t="b">
        <v>0</v>
      </c>
      <c r="F81" s="84" t="b">
        <v>0</v>
      </c>
      <c r="G81" s="84" t="b">
        <v>0</v>
      </c>
    </row>
    <row r="82" spans="1:7" ht="15">
      <c r="A82" s="84" t="s">
        <v>4484</v>
      </c>
      <c r="B82" s="84">
        <v>12</v>
      </c>
      <c r="C82" s="118">
        <v>0.0034998276277240343</v>
      </c>
      <c r="D82" s="84" t="s">
        <v>4949</v>
      </c>
      <c r="E82" s="84" t="b">
        <v>0</v>
      </c>
      <c r="F82" s="84" t="b">
        <v>0</v>
      </c>
      <c r="G82" s="84" t="b">
        <v>0</v>
      </c>
    </row>
    <row r="83" spans="1:7" ht="15">
      <c r="A83" s="84" t="s">
        <v>4485</v>
      </c>
      <c r="B83" s="84">
        <v>11</v>
      </c>
      <c r="C83" s="118">
        <v>0.0034920097125866224</v>
      </c>
      <c r="D83" s="84" t="s">
        <v>4949</v>
      </c>
      <c r="E83" s="84" t="b">
        <v>0</v>
      </c>
      <c r="F83" s="84" t="b">
        <v>0</v>
      </c>
      <c r="G83" s="84" t="b">
        <v>0</v>
      </c>
    </row>
    <row r="84" spans="1:7" ht="15">
      <c r="A84" s="84" t="s">
        <v>3842</v>
      </c>
      <c r="B84" s="84">
        <v>11</v>
      </c>
      <c r="C84" s="118">
        <v>0.003294022944121546</v>
      </c>
      <c r="D84" s="84" t="s">
        <v>4949</v>
      </c>
      <c r="E84" s="84" t="b">
        <v>0</v>
      </c>
      <c r="F84" s="84" t="b">
        <v>0</v>
      </c>
      <c r="G84" s="84" t="b">
        <v>0</v>
      </c>
    </row>
    <row r="85" spans="1:7" ht="15">
      <c r="A85" s="84" t="s">
        <v>4486</v>
      </c>
      <c r="B85" s="84">
        <v>11</v>
      </c>
      <c r="C85" s="118">
        <v>0.003294022944121546</v>
      </c>
      <c r="D85" s="84" t="s">
        <v>4949</v>
      </c>
      <c r="E85" s="84" t="b">
        <v>0</v>
      </c>
      <c r="F85" s="84" t="b">
        <v>0</v>
      </c>
      <c r="G85" s="84" t="b">
        <v>0</v>
      </c>
    </row>
    <row r="86" spans="1:7" ht="15">
      <c r="A86" s="84" t="s">
        <v>3871</v>
      </c>
      <c r="B86" s="84">
        <v>11</v>
      </c>
      <c r="C86" s="118">
        <v>0.003294022944121546</v>
      </c>
      <c r="D86" s="84" t="s">
        <v>4949</v>
      </c>
      <c r="E86" s="84" t="b">
        <v>0</v>
      </c>
      <c r="F86" s="84" t="b">
        <v>0</v>
      </c>
      <c r="G86" s="84" t="b">
        <v>0</v>
      </c>
    </row>
    <row r="87" spans="1:7" ht="15">
      <c r="A87" s="84" t="s">
        <v>3872</v>
      </c>
      <c r="B87" s="84">
        <v>11</v>
      </c>
      <c r="C87" s="118">
        <v>0.003294022944121546</v>
      </c>
      <c r="D87" s="84" t="s">
        <v>4949</v>
      </c>
      <c r="E87" s="84" t="b">
        <v>0</v>
      </c>
      <c r="F87" s="84" t="b">
        <v>0</v>
      </c>
      <c r="G87" s="84" t="b">
        <v>0</v>
      </c>
    </row>
    <row r="88" spans="1:7" ht="15">
      <c r="A88" s="84" t="s">
        <v>4487</v>
      </c>
      <c r="B88" s="84">
        <v>11</v>
      </c>
      <c r="C88" s="118">
        <v>0.003294022944121546</v>
      </c>
      <c r="D88" s="84" t="s">
        <v>4949</v>
      </c>
      <c r="E88" s="84" t="b">
        <v>0</v>
      </c>
      <c r="F88" s="84" t="b">
        <v>0</v>
      </c>
      <c r="G88" s="84" t="b">
        <v>0</v>
      </c>
    </row>
    <row r="89" spans="1:7" ht="15">
      <c r="A89" s="84" t="s">
        <v>4488</v>
      </c>
      <c r="B89" s="84">
        <v>11</v>
      </c>
      <c r="C89" s="118">
        <v>0.003294022944121546</v>
      </c>
      <c r="D89" s="84" t="s">
        <v>4949</v>
      </c>
      <c r="E89" s="84" t="b">
        <v>0</v>
      </c>
      <c r="F89" s="84" t="b">
        <v>0</v>
      </c>
      <c r="G89" s="84" t="b">
        <v>0</v>
      </c>
    </row>
    <row r="90" spans="1:7" ht="15">
      <c r="A90" s="84" t="s">
        <v>4489</v>
      </c>
      <c r="B90" s="84">
        <v>11</v>
      </c>
      <c r="C90" s="118">
        <v>0.003294022944121546</v>
      </c>
      <c r="D90" s="84" t="s">
        <v>4949</v>
      </c>
      <c r="E90" s="84" t="b">
        <v>0</v>
      </c>
      <c r="F90" s="84" t="b">
        <v>0</v>
      </c>
      <c r="G90" s="84" t="b">
        <v>0</v>
      </c>
    </row>
    <row r="91" spans="1:7" ht="15">
      <c r="A91" s="84" t="s">
        <v>3884</v>
      </c>
      <c r="B91" s="84">
        <v>11</v>
      </c>
      <c r="C91" s="118">
        <v>0.003294022944121546</v>
      </c>
      <c r="D91" s="84" t="s">
        <v>4949</v>
      </c>
      <c r="E91" s="84" t="b">
        <v>0</v>
      </c>
      <c r="F91" s="84" t="b">
        <v>0</v>
      </c>
      <c r="G91" s="84" t="b">
        <v>0</v>
      </c>
    </row>
    <row r="92" spans="1:7" ht="15">
      <c r="A92" s="84" t="s">
        <v>3892</v>
      </c>
      <c r="B92" s="84">
        <v>10</v>
      </c>
      <c r="C92" s="118">
        <v>0.0030800530645069654</v>
      </c>
      <c r="D92" s="84" t="s">
        <v>4949</v>
      </c>
      <c r="E92" s="84" t="b">
        <v>1</v>
      </c>
      <c r="F92" s="84" t="b">
        <v>0</v>
      </c>
      <c r="G92" s="84" t="b">
        <v>0</v>
      </c>
    </row>
    <row r="93" spans="1:7" ht="15">
      <c r="A93" s="84" t="s">
        <v>4490</v>
      </c>
      <c r="B93" s="84">
        <v>10</v>
      </c>
      <c r="C93" s="118">
        <v>0.003174554284169657</v>
      </c>
      <c r="D93" s="84" t="s">
        <v>4949</v>
      </c>
      <c r="E93" s="84" t="b">
        <v>0</v>
      </c>
      <c r="F93" s="84" t="b">
        <v>0</v>
      </c>
      <c r="G93" s="84" t="b">
        <v>0</v>
      </c>
    </row>
    <row r="94" spans="1:7" ht="15">
      <c r="A94" s="84" t="s">
        <v>4491</v>
      </c>
      <c r="B94" s="84">
        <v>10</v>
      </c>
      <c r="C94" s="118">
        <v>0.0030800530645069654</v>
      </c>
      <c r="D94" s="84" t="s">
        <v>4949</v>
      </c>
      <c r="E94" s="84" t="b">
        <v>0</v>
      </c>
      <c r="F94" s="84" t="b">
        <v>0</v>
      </c>
      <c r="G94" s="84" t="b">
        <v>0</v>
      </c>
    </row>
    <row r="95" spans="1:7" ht="15">
      <c r="A95" s="84" t="s">
        <v>4492</v>
      </c>
      <c r="B95" s="84">
        <v>10</v>
      </c>
      <c r="C95" s="118">
        <v>0.0030800530645069654</v>
      </c>
      <c r="D95" s="84" t="s">
        <v>4949</v>
      </c>
      <c r="E95" s="84" t="b">
        <v>0</v>
      </c>
      <c r="F95" s="84" t="b">
        <v>0</v>
      </c>
      <c r="G95" s="84" t="b">
        <v>0</v>
      </c>
    </row>
    <row r="96" spans="1:7" ht="15">
      <c r="A96" s="84" t="s">
        <v>4493</v>
      </c>
      <c r="B96" s="84">
        <v>10</v>
      </c>
      <c r="C96" s="118">
        <v>0.0030800530645069654</v>
      </c>
      <c r="D96" s="84" t="s">
        <v>4949</v>
      </c>
      <c r="E96" s="84" t="b">
        <v>0</v>
      </c>
      <c r="F96" s="84" t="b">
        <v>0</v>
      </c>
      <c r="G96" s="84" t="b">
        <v>0</v>
      </c>
    </row>
    <row r="97" spans="1:7" ht="15">
      <c r="A97" s="84" t="s">
        <v>3875</v>
      </c>
      <c r="B97" s="84">
        <v>10</v>
      </c>
      <c r="C97" s="118">
        <v>0.0030800530645069654</v>
      </c>
      <c r="D97" s="84" t="s">
        <v>4949</v>
      </c>
      <c r="E97" s="84" t="b">
        <v>0</v>
      </c>
      <c r="F97" s="84" t="b">
        <v>0</v>
      </c>
      <c r="G97" s="84" t="b">
        <v>0</v>
      </c>
    </row>
    <row r="98" spans="1:7" ht="15">
      <c r="A98" s="84" t="s">
        <v>3876</v>
      </c>
      <c r="B98" s="84">
        <v>10</v>
      </c>
      <c r="C98" s="118">
        <v>0.0030800530645069654</v>
      </c>
      <c r="D98" s="84" t="s">
        <v>4949</v>
      </c>
      <c r="E98" s="84" t="b">
        <v>0</v>
      </c>
      <c r="F98" s="84" t="b">
        <v>0</v>
      </c>
      <c r="G98" s="84" t="b">
        <v>0</v>
      </c>
    </row>
    <row r="99" spans="1:7" ht="15">
      <c r="A99" s="84" t="s">
        <v>3886</v>
      </c>
      <c r="B99" s="84">
        <v>10</v>
      </c>
      <c r="C99" s="118">
        <v>0.0030800530645069654</v>
      </c>
      <c r="D99" s="84" t="s">
        <v>4949</v>
      </c>
      <c r="E99" s="84" t="b">
        <v>0</v>
      </c>
      <c r="F99" s="84" t="b">
        <v>0</v>
      </c>
      <c r="G99" s="84" t="b">
        <v>0</v>
      </c>
    </row>
    <row r="100" spans="1:7" ht="15">
      <c r="A100" s="84" t="s">
        <v>3887</v>
      </c>
      <c r="B100" s="84">
        <v>10</v>
      </c>
      <c r="C100" s="118">
        <v>0.0030800530645069654</v>
      </c>
      <c r="D100" s="84" t="s">
        <v>4949</v>
      </c>
      <c r="E100" s="84" t="b">
        <v>0</v>
      </c>
      <c r="F100" s="84" t="b">
        <v>0</v>
      </c>
      <c r="G100" s="84" t="b">
        <v>0</v>
      </c>
    </row>
    <row r="101" spans="1:7" ht="15">
      <c r="A101" s="84" t="s">
        <v>3889</v>
      </c>
      <c r="B101" s="84">
        <v>10</v>
      </c>
      <c r="C101" s="118">
        <v>0.0030800530645069654</v>
      </c>
      <c r="D101" s="84" t="s">
        <v>4949</v>
      </c>
      <c r="E101" s="84" t="b">
        <v>0</v>
      </c>
      <c r="F101" s="84" t="b">
        <v>0</v>
      </c>
      <c r="G101" s="84" t="b">
        <v>0</v>
      </c>
    </row>
    <row r="102" spans="1:7" ht="15">
      <c r="A102" s="84" t="s">
        <v>4494</v>
      </c>
      <c r="B102" s="84">
        <v>9</v>
      </c>
      <c r="C102" s="118">
        <v>0.002857098855752691</v>
      </c>
      <c r="D102" s="84" t="s">
        <v>4949</v>
      </c>
      <c r="E102" s="84" t="b">
        <v>0</v>
      </c>
      <c r="F102" s="84" t="b">
        <v>0</v>
      </c>
      <c r="G102" s="84" t="b">
        <v>0</v>
      </c>
    </row>
    <row r="103" spans="1:7" ht="15">
      <c r="A103" s="84" t="s">
        <v>4495</v>
      </c>
      <c r="B103" s="84">
        <v>9</v>
      </c>
      <c r="C103" s="118">
        <v>0.002857098855752691</v>
      </c>
      <c r="D103" s="84" t="s">
        <v>4949</v>
      </c>
      <c r="E103" s="84" t="b">
        <v>0</v>
      </c>
      <c r="F103" s="84" t="b">
        <v>0</v>
      </c>
      <c r="G103" s="84" t="b">
        <v>0</v>
      </c>
    </row>
    <row r="104" spans="1:7" ht="15">
      <c r="A104" s="84" t="s">
        <v>4496</v>
      </c>
      <c r="B104" s="84">
        <v>9</v>
      </c>
      <c r="C104" s="118">
        <v>0.002857098855752691</v>
      </c>
      <c r="D104" s="84" t="s">
        <v>4949</v>
      </c>
      <c r="E104" s="84" t="b">
        <v>0</v>
      </c>
      <c r="F104" s="84" t="b">
        <v>0</v>
      </c>
      <c r="G104" s="84" t="b">
        <v>0</v>
      </c>
    </row>
    <row r="105" spans="1:7" ht="15">
      <c r="A105" s="84" t="s">
        <v>4497</v>
      </c>
      <c r="B105" s="84">
        <v>9</v>
      </c>
      <c r="C105" s="118">
        <v>0.002857098855752691</v>
      </c>
      <c r="D105" s="84" t="s">
        <v>4949</v>
      </c>
      <c r="E105" s="84" t="b">
        <v>0</v>
      </c>
      <c r="F105" s="84" t="b">
        <v>0</v>
      </c>
      <c r="G105" s="84" t="b">
        <v>0</v>
      </c>
    </row>
    <row r="106" spans="1:7" ht="15">
      <c r="A106" s="84" t="s">
        <v>4498</v>
      </c>
      <c r="B106" s="84">
        <v>9</v>
      </c>
      <c r="C106" s="118">
        <v>0.002857098855752691</v>
      </c>
      <c r="D106" s="84" t="s">
        <v>4949</v>
      </c>
      <c r="E106" s="84" t="b">
        <v>0</v>
      </c>
      <c r="F106" s="84" t="b">
        <v>0</v>
      </c>
      <c r="G106" s="84" t="b">
        <v>0</v>
      </c>
    </row>
    <row r="107" spans="1:7" ht="15">
      <c r="A107" s="84" t="s">
        <v>4499</v>
      </c>
      <c r="B107" s="84">
        <v>9</v>
      </c>
      <c r="C107" s="118">
        <v>0.002857098855752691</v>
      </c>
      <c r="D107" s="84" t="s">
        <v>4949</v>
      </c>
      <c r="E107" s="84" t="b">
        <v>0</v>
      </c>
      <c r="F107" s="84" t="b">
        <v>0</v>
      </c>
      <c r="G107" s="84" t="b">
        <v>0</v>
      </c>
    </row>
    <row r="108" spans="1:7" ht="15">
      <c r="A108" s="84" t="s">
        <v>356</v>
      </c>
      <c r="B108" s="84">
        <v>9</v>
      </c>
      <c r="C108" s="118">
        <v>0.002857098855752691</v>
      </c>
      <c r="D108" s="84" t="s">
        <v>4949</v>
      </c>
      <c r="E108" s="84" t="b">
        <v>0</v>
      </c>
      <c r="F108" s="84" t="b">
        <v>0</v>
      </c>
      <c r="G108" s="84" t="b">
        <v>0</v>
      </c>
    </row>
    <row r="109" spans="1:7" ht="15">
      <c r="A109" s="84" t="s">
        <v>3879</v>
      </c>
      <c r="B109" s="84">
        <v>9</v>
      </c>
      <c r="C109" s="118">
        <v>0.002857098855752691</v>
      </c>
      <c r="D109" s="84" t="s">
        <v>4949</v>
      </c>
      <c r="E109" s="84" t="b">
        <v>0</v>
      </c>
      <c r="F109" s="84" t="b">
        <v>0</v>
      </c>
      <c r="G109" s="84" t="b">
        <v>0</v>
      </c>
    </row>
    <row r="110" spans="1:7" ht="15">
      <c r="A110" s="84" t="s">
        <v>350</v>
      </c>
      <c r="B110" s="84">
        <v>9</v>
      </c>
      <c r="C110" s="118">
        <v>0.002857098855752691</v>
      </c>
      <c r="D110" s="84" t="s">
        <v>4949</v>
      </c>
      <c r="E110" s="84" t="b">
        <v>0</v>
      </c>
      <c r="F110" s="84" t="b">
        <v>0</v>
      </c>
      <c r="G110" s="84" t="b">
        <v>0</v>
      </c>
    </row>
    <row r="111" spans="1:7" ht="15">
      <c r="A111" s="84" t="s">
        <v>4500</v>
      </c>
      <c r="B111" s="84">
        <v>9</v>
      </c>
      <c r="C111" s="118">
        <v>0.002952177893758976</v>
      </c>
      <c r="D111" s="84" t="s">
        <v>4949</v>
      </c>
      <c r="E111" s="84" t="b">
        <v>0</v>
      </c>
      <c r="F111" s="84" t="b">
        <v>0</v>
      </c>
      <c r="G111" s="84" t="b">
        <v>0</v>
      </c>
    </row>
    <row r="112" spans="1:7" ht="15">
      <c r="A112" s="84" t="s">
        <v>4501</v>
      </c>
      <c r="B112" s="84">
        <v>9</v>
      </c>
      <c r="C112" s="118">
        <v>0.002857098855752691</v>
      </c>
      <c r="D112" s="84" t="s">
        <v>4949</v>
      </c>
      <c r="E112" s="84" t="b">
        <v>0</v>
      </c>
      <c r="F112" s="84" t="b">
        <v>1</v>
      </c>
      <c r="G112" s="84" t="b">
        <v>0</v>
      </c>
    </row>
    <row r="113" spans="1:7" ht="15">
      <c r="A113" s="84" t="s">
        <v>4502</v>
      </c>
      <c r="B113" s="84">
        <v>9</v>
      </c>
      <c r="C113" s="118">
        <v>0.002857098855752691</v>
      </c>
      <c r="D113" s="84" t="s">
        <v>4949</v>
      </c>
      <c r="E113" s="84" t="b">
        <v>0</v>
      </c>
      <c r="F113" s="84" t="b">
        <v>0</v>
      </c>
      <c r="G113" s="84" t="b">
        <v>0</v>
      </c>
    </row>
    <row r="114" spans="1:7" ht="15">
      <c r="A114" s="84" t="s">
        <v>4503</v>
      </c>
      <c r="B114" s="84">
        <v>9</v>
      </c>
      <c r="C114" s="118">
        <v>0.002857098855752691</v>
      </c>
      <c r="D114" s="84" t="s">
        <v>4949</v>
      </c>
      <c r="E114" s="84" t="b">
        <v>0</v>
      </c>
      <c r="F114" s="84" t="b">
        <v>0</v>
      </c>
      <c r="G114" s="84" t="b">
        <v>0</v>
      </c>
    </row>
    <row r="115" spans="1:7" ht="15">
      <c r="A115" s="84" t="s">
        <v>4504</v>
      </c>
      <c r="B115" s="84">
        <v>9</v>
      </c>
      <c r="C115" s="118">
        <v>0.0033315830659818844</v>
      </c>
      <c r="D115" s="84" t="s">
        <v>4949</v>
      </c>
      <c r="E115" s="84" t="b">
        <v>0</v>
      </c>
      <c r="F115" s="84" t="b">
        <v>0</v>
      </c>
      <c r="G115" s="84" t="b">
        <v>0</v>
      </c>
    </row>
    <row r="116" spans="1:7" ht="15">
      <c r="A116" s="84" t="s">
        <v>4505</v>
      </c>
      <c r="B116" s="84">
        <v>8</v>
      </c>
      <c r="C116" s="118">
        <v>0.0026241581277857565</v>
      </c>
      <c r="D116" s="84" t="s">
        <v>4949</v>
      </c>
      <c r="E116" s="84" t="b">
        <v>1</v>
      </c>
      <c r="F116" s="84" t="b">
        <v>0</v>
      </c>
      <c r="G116" s="84" t="b">
        <v>0</v>
      </c>
    </row>
    <row r="117" spans="1:7" ht="15">
      <c r="A117" s="84" t="s">
        <v>4506</v>
      </c>
      <c r="B117" s="84">
        <v>8</v>
      </c>
      <c r="C117" s="118">
        <v>0.0026241581277857565</v>
      </c>
      <c r="D117" s="84" t="s">
        <v>4949</v>
      </c>
      <c r="E117" s="84" t="b">
        <v>1</v>
      </c>
      <c r="F117" s="84" t="b">
        <v>0</v>
      </c>
      <c r="G117" s="84" t="b">
        <v>0</v>
      </c>
    </row>
    <row r="118" spans="1:7" ht="15">
      <c r="A118" s="84" t="s">
        <v>4507</v>
      </c>
      <c r="B118" s="84">
        <v>8</v>
      </c>
      <c r="C118" s="118">
        <v>0.0026241581277857565</v>
      </c>
      <c r="D118" s="84" t="s">
        <v>4949</v>
      </c>
      <c r="E118" s="84" t="b">
        <v>0</v>
      </c>
      <c r="F118" s="84" t="b">
        <v>1</v>
      </c>
      <c r="G118" s="84" t="b">
        <v>0</v>
      </c>
    </row>
    <row r="119" spans="1:7" ht="15">
      <c r="A119" s="84" t="s">
        <v>4508</v>
      </c>
      <c r="B119" s="84">
        <v>8</v>
      </c>
      <c r="C119" s="118">
        <v>0.0026241581277857565</v>
      </c>
      <c r="D119" s="84" t="s">
        <v>4949</v>
      </c>
      <c r="E119" s="84" t="b">
        <v>0</v>
      </c>
      <c r="F119" s="84" t="b">
        <v>0</v>
      </c>
      <c r="G119" s="84" t="b">
        <v>0</v>
      </c>
    </row>
    <row r="120" spans="1:7" ht="15">
      <c r="A120" s="84" t="s">
        <v>492</v>
      </c>
      <c r="B120" s="84">
        <v>8</v>
      </c>
      <c r="C120" s="118">
        <v>0.0026241581277857565</v>
      </c>
      <c r="D120" s="84" t="s">
        <v>4949</v>
      </c>
      <c r="E120" s="84" t="b">
        <v>0</v>
      </c>
      <c r="F120" s="84" t="b">
        <v>0</v>
      </c>
      <c r="G120" s="84" t="b">
        <v>0</v>
      </c>
    </row>
    <row r="121" spans="1:7" ht="15">
      <c r="A121" s="84" t="s">
        <v>4509</v>
      </c>
      <c r="B121" s="84">
        <v>8</v>
      </c>
      <c r="C121" s="118">
        <v>0.0026241581277857565</v>
      </c>
      <c r="D121" s="84" t="s">
        <v>4949</v>
      </c>
      <c r="E121" s="84" t="b">
        <v>0</v>
      </c>
      <c r="F121" s="84" t="b">
        <v>0</v>
      </c>
      <c r="G121" s="84" t="b">
        <v>0</v>
      </c>
    </row>
    <row r="122" spans="1:7" ht="15">
      <c r="A122" s="84" t="s">
        <v>4510</v>
      </c>
      <c r="B122" s="84">
        <v>8</v>
      </c>
      <c r="C122" s="118">
        <v>0.0026241581277857565</v>
      </c>
      <c r="D122" s="84" t="s">
        <v>4949</v>
      </c>
      <c r="E122" s="84" t="b">
        <v>0</v>
      </c>
      <c r="F122" s="84" t="b">
        <v>0</v>
      </c>
      <c r="G122" s="84" t="b">
        <v>0</v>
      </c>
    </row>
    <row r="123" spans="1:7" ht="15">
      <c r="A123" s="84" t="s">
        <v>4511</v>
      </c>
      <c r="B123" s="84">
        <v>8</v>
      </c>
      <c r="C123" s="118">
        <v>0.0026241581277857565</v>
      </c>
      <c r="D123" s="84" t="s">
        <v>4949</v>
      </c>
      <c r="E123" s="84" t="b">
        <v>0</v>
      </c>
      <c r="F123" s="84" t="b">
        <v>0</v>
      </c>
      <c r="G123" s="84" t="b">
        <v>0</v>
      </c>
    </row>
    <row r="124" spans="1:7" ht="15">
      <c r="A124" s="84" t="s">
        <v>4512</v>
      </c>
      <c r="B124" s="84">
        <v>8</v>
      </c>
      <c r="C124" s="118">
        <v>0.0026241581277857565</v>
      </c>
      <c r="D124" s="84" t="s">
        <v>4949</v>
      </c>
      <c r="E124" s="84" t="b">
        <v>0</v>
      </c>
      <c r="F124" s="84" t="b">
        <v>0</v>
      </c>
      <c r="G124" s="84" t="b">
        <v>0</v>
      </c>
    </row>
    <row r="125" spans="1:7" ht="15">
      <c r="A125" s="84" t="s">
        <v>3843</v>
      </c>
      <c r="B125" s="84">
        <v>8</v>
      </c>
      <c r="C125" s="118">
        <v>0.002719972992680737</v>
      </c>
      <c r="D125" s="84" t="s">
        <v>4949</v>
      </c>
      <c r="E125" s="84" t="b">
        <v>0</v>
      </c>
      <c r="F125" s="84" t="b">
        <v>0</v>
      </c>
      <c r="G125" s="84" t="b">
        <v>0</v>
      </c>
    </row>
    <row r="126" spans="1:7" ht="15">
      <c r="A126" s="84" t="s">
        <v>4513</v>
      </c>
      <c r="B126" s="84">
        <v>8</v>
      </c>
      <c r="C126" s="118">
        <v>0.0026241581277857565</v>
      </c>
      <c r="D126" s="84" t="s">
        <v>4949</v>
      </c>
      <c r="E126" s="84" t="b">
        <v>0</v>
      </c>
      <c r="F126" s="84" t="b">
        <v>0</v>
      </c>
      <c r="G126" s="84" t="b">
        <v>0</v>
      </c>
    </row>
    <row r="127" spans="1:7" ht="15">
      <c r="A127" s="84" t="s">
        <v>4514</v>
      </c>
      <c r="B127" s="84">
        <v>8</v>
      </c>
      <c r="C127" s="118">
        <v>0.0026241581277857565</v>
      </c>
      <c r="D127" s="84" t="s">
        <v>4949</v>
      </c>
      <c r="E127" s="84" t="b">
        <v>0</v>
      </c>
      <c r="F127" s="84" t="b">
        <v>0</v>
      </c>
      <c r="G127" s="84" t="b">
        <v>0</v>
      </c>
    </row>
    <row r="128" spans="1:7" ht="15">
      <c r="A128" s="84" t="s">
        <v>4515</v>
      </c>
      <c r="B128" s="84">
        <v>8</v>
      </c>
      <c r="C128" s="118">
        <v>0.0026241581277857565</v>
      </c>
      <c r="D128" s="84" t="s">
        <v>4949</v>
      </c>
      <c r="E128" s="84" t="b">
        <v>0</v>
      </c>
      <c r="F128" s="84" t="b">
        <v>0</v>
      </c>
      <c r="G128" s="84" t="b">
        <v>0</v>
      </c>
    </row>
    <row r="129" spans="1:7" ht="15">
      <c r="A129" s="84" t="s">
        <v>4516</v>
      </c>
      <c r="B129" s="84">
        <v>8</v>
      </c>
      <c r="C129" s="118">
        <v>0.0026241581277857565</v>
      </c>
      <c r="D129" s="84" t="s">
        <v>4949</v>
      </c>
      <c r="E129" s="84" t="b">
        <v>0</v>
      </c>
      <c r="F129" s="84" t="b">
        <v>0</v>
      </c>
      <c r="G129" s="84" t="b">
        <v>0</v>
      </c>
    </row>
    <row r="130" spans="1:7" ht="15">
      <c r="A130" s="84" t="s">
        <v>3902</v>
      </c>
      <c r="B130" s="84">
        <v>7</v>
      </c>
      <c r="C130" s="118">
        <v>0.0023799763685956447</v>
      </c>
      <c r="D130" s="84" t="s">
        <v>4949</v>
      </c>
      <c r="E130" s="84" t="b">
        <v>0</v>
      </c>
      <c r="F130" s="84" t="b">
        <v>0</v>
      </c>
      <c r="G130" s="84" t="b">
        <v>0</v>
      </c>
    </row>
    <row r="131" spans="1:7" ht="15">
      <c r="A131" s="84" t="s">
        <v>4517</v>
      </c>
      <c r="B131" s="84">
        <v>7</v>
      </c>
      <c r="C131" s="118">
        <v>0.0023799763685956447</v>
      </c>
      <c r="D131" s="84" t="s">
        <v>4949</v>
      </c>
      <c r="E131" s="84" t="b">
        <v>0</v>
      </c>
      <c r="F131" s="84" t="b">
        <v>0</v>
      </c>
      <c r="G131" s="84" t="b">
        <v>0</v>
      </c>
    </row>
    <row r="132" spans="1:7" ht="15">
      <c r="A132" s="84" t="s">
        <v>4518</v>
      </c>
      <c r="B132" s="84">
        <v>7</v>
      </c>
      <c r="C132" s="118">
        <v>0.0023799763685956447</v>
      </c>
      <c r="D132" s="84" t="s">
        <v>4949</v>
      </c>
      <c r="E132" s="84" t="b">
        <v>1</v>
      </c>
      <c r="F132" s="84" t="b">
        <v>0</v>
      </c>
      <c r="G132" s="84" t="b">
        <v>0</v>
      </c>
    </row>
    <row r="133" spans="1:7" ht="15">
      <c r="A133" s="84" t="s">
        <v>4519</v>
      </c>
      <c r="B133" s="84">
        <v>7</v>
      </c>
      <c r="C133" s="118">
        <v>0.002476760244558943</v>
      </c>
      <c r="D133" s="84" t="s">
        <v>4949</v>
      </c>
      <c r="E133" s="84" t="b">
        <v>0</v>
      </c>
      <c r="F133" s="84" t="b">
        <v>0</v>
      </c>
      <c r="G133" s="84" t="b">
        <v>0</v>
      </c>
    </row>
    <row r="134" spans="1:7" ht="15">
      <c r="A134" s="84" t="s">
        <v>4520</v>
      </c>
      <c r="B134" s="84">
        <v>7</v>
      </c>
      <c r="C134" s="118">
        <v>0.002591231273541466</v>
      </c>
      <c r="D134" s="84" t="s">
        <v>4949</v>
      </c>
      <c r="E134" s="84" t="b">
        <v>0</v>
      </c>
      <c r="F134" s="84" t="b">
        <v>0</v>
      </c>
      <c r="G134" s="84" t="b">
        <v>0</v>
      </c>
    </row>
    <row r="135" spans="1:7" ht="15">
      <c r="A135" s="84" t="s">
        <v>3838</v>
      </c>
      <c r="B135" s="84">
        <v>7</v>
      </c>
      <c r="C135" s="118">
        <v>0.0023799763685956447</v>
      </c>
      <c r="D135" s="84" t="s">
        <v>4949</v>
      </c>
      <c r="E135" s="84" t="b">
        <v>0</v>
      </c>
      <c r="F135" s="84" t="b">
        <v>0</v>
      </c>
      <c r="G135" s="84" t="b">
        <v>0</v>
      </c>
    </row>
    <row r="136" spans="1:7" ht="15">
      <c r="A136" s="84" t="s">
        <v>3839</v>
      </c>
      <c r="B136" s="84">
        <v>7</v>
      </c>
      <c r="C136" s="118">
        <v>0.0023799763685956447</v>
      </c>
      <c r="D136" s="84" t="s">
        <v>4949</v>
      </c>
      <c r="E136" s="84" t="b">
        <v>0</v>
      </c>
      <c r="F136" s="84" t="b">
        <v>0</v>
      </c>
      <c r="G136" s="84" t="b">
        <v>0</v>
      </c>
    </row>
    <row r="137" spans="1:7" ht="15">
      <c r="A137" s="84" t="s">
        <v>4521</v>
      </c>
      <c r="B137" s="84">
        <v>7</v>
      </c>
      <c r="C137" s="118">
        <v>0.0023799763685956447</v>
      </c>
      <c r="D137" s="84" t="s">
        <v>4949</v>
      </c>
      <c r="E137" s="84" t="b">
        <v>0</v>
      </c>
      <c r="F137" s="84" t="b">
        <v>0</v>
      </c>
      <c r="G137" s="84" t="b">
        <v>0</v>
      </c>
    </row>
    <row r="138" spans="1:7" ht="15">
      <c r="A138" s="84" t="s">
        <v>338</v>
      </c>
      <c r="B138" s="84">
        <v>7</v>
      </c>
      <c r="C138" s="118">
        <v>0.0023799763685956447</v>
      </c>
      <c r="D138" s="84" t="s">
        <v>4949</v>
      </c>
      <c r="E138" s="84" t="b">
        <v>0</v>
      </c>
      <c r="F138" s="84" t="b">
        <v>0</v>
      </c>
      <c r="G138" s="84" t="b">
        <v>0</v>
      </c>
    </row>
    <row r="139" spans="1:7" ht="15">
      <c r="A139" s="84" t="s">
        <v>4522</v>
      </c>
      <c r="B139" s="84">
        <v>7</v>
      </c>
      <c r="C139" s="118">
        <v>0.0023799763685956447</v>
      </c>
      <c r="D139" s="84" t="s">
        <v>4949</v>
      </c>
      <c r="E139" s="84" t="b">
        <v>0</v>
      </c>
      <c r="F139" s="84" t="b">
        <v>0</v>
      </c>
      <c r="G139" s="84" t="b">
        <v>0</v>
      </c>
    </row>
    <row r="140" spans="1:7" ht="15">
      <c r="A140" s="84" t="s">
        <v>3900</v>
      </c>
      <c r="B140" s="84">
        <v>7</v>
      </c>
      <c r="C140" s="118">
        <v>0.0023799763685956447</v>
      </c>
      <c r="D140" s="84" t="s">
        <v>4949</v>
      </c>
      <c r="E140" s="84" t="b">
        <v>0</v>
      </c>
      <c r="F140" s="84" t="b">
        <v>0</v>
      </c>
      <c r="G140" s="84" t="b">
        <v>0</v>
      </c>
    </row>
    <row r="141" spans="1:7" ht="15">
      <c r="A141" s="84" t="s">
        <v>4523</v>
      </c>
      <c r="B141" s="84">
        <v>7</v>
      </c>
      <c r="C141" s="118">
        <v>0.002476760244558943</v>
      </c>
      <c r="D141" s="84" t="s">
        <v>4949</v>
      </c>
      <c r="E141" s="84" t="b">
        <v>0</v>
      </c>
      <c r="F141" s="84" t="b">
        <v>0</v>
      </c>
      <c r="G141" s="84" t="b">
        <v>0</v>
      </c>
    </row>
    <row r="142" spans="1:7" ht="15">
      <c r="A142" s="84" t="s">
        <v>4524</v>
      </c>
      <c r="B142" s="84">
        <v>7</v>
      </c>
      <c r="C142" s="118">
        <v>0.0023799763685956447</v>
      </c>
      <c r="D142" s="84" t="s">
        <v>4949</v>
      </c>
      <c r="E142" s="84" t="b">
        <v>0</v>
      </c>
      <c r="F142" s="84" t="b">
        <v>0</v>
      </c>
      <c r="G142" s="84" t="b">
        <v>0</v>
      </c>
    </row>
    <row r="143" spans="1:7" ht="15">
      <c r="A143" s="84" t="s">
        <v>4525</v>
      </c>
      <c r="B143" s="84">
        <v>7</v>
      </c>
      <c r="C143" s="118">
        <v>0.0023799763685956447</v>
      </c>
      <c r="D143" s="84" t="s">
        <v>4949</v>
      </c>
      <c r="E143" s="84" t="b">
        <v>0</v>
      </c>
      <c r="F143" s="84" t="b">
        <v>0</v>
      </c>
      <c r="G143" s="84" t="b">
        <v>0</v>
      </c>
    </row>
    <row r="144" spans="1:7" ht="15">
      <c r="A144" s="84" t="s">
        <v>4526</v>
      </c>
      <c r="B144" s="84">
        <v>7</v>
      </c>
      <c r="C144" s="118">
        <v>0.0023799763685956447</v>
      </c>
      <c r="D144" s="84" t="s">
        <v>4949</v>
      </c>
      <c r="E144" s="84" t="b">
        <v>0</v>
      </c>
      <c r="F144" s="84" t="b">
        <v>0</v>
      </c>
      <c r="G144" s="84" t="b">
        <v>0</v>
      </c>
    </row>
    <row r="145" spans="1:7" ht="15">
      <c r="A145" s="84" t="s">
        <v>4527</v>
      </c>
      <c r="B145" s="84">
        <v>6</v>
      </c>
      <c r="C145" s="118">
        <v>0.002122937352479094</v>
      </c>
      <c r="D145" s="84" t="s">
        <v>4949</v>
      </c>
      <c r="E145" s="84" t="b">
        <v>0</v>
      </c>
      <c r="F145" s="84" t="b">
        <v>0</v>
      </c>
      <c r="G145" s="84" t="b">
        <v>0</v>
      </c>
    </row>
    <row r="146" spans="1:7" ht="15">
      <c r="A146" s="84" t="s">
        <v>4528</v>
      </c>
      <c r="B146" s="84">
        <v>6</v>
      </c>
      <c r="C146" s="118">
        <v>0.0023411421344563944</v>
      </c>
      <c r="D146" s="84" t="s">
        <v>4949</v>
      </c>
      <c r="E146" s="84" t="b">
        <v>0</v>
      </c>
      <c r="F146" s="84" t="b">
        <v>0</v>
      </c>
      <c r="G146" s="84" t="b">
        <v>0</v>
      </c>
    </row>
    <row r="147" spans="1:7" ht="15">
      <c r="A147" s="84" t="s">
        <v>3893</v>
      </c>
      <c r="B147" s="84">
        <v>6</v>
      </c>
      <c r="C147" s="118">
        <v>0.002122937352479094</v>
      </c>
      <c r="D147" s="84" t="s">
        <v>4949</v>
      </c>
      <c r="E147" s="84" t="b">
        <v>0</v>
      </c>
      <c r="F147" s="84" t="b">
        <v>0</v>
      </c>
      <c r="G147" s="84" t="b">
        <v>0</v>
      </c>
    </row>
    <row r="148" spans="1:7" ht="15">
      <c r="A148" s="84" t="s">
        <v>453</v>
      </c>
      <c r="B148" s="84">
        <v>6</v>
      </c>
      <c r="C148" s="118">
        <v>0.002122937352479094</v>
      </c>
      <c r="D148" s="84" t="s">
        <v>4949</v>
      </c>
      <c r="E148" s="84" t="b">
        <v>0</v>
      </c>
      <c r="F148" s="84" t="b">
        <v>0</v>
      </c>
      <c r="G148" s="84" t="b">
        <v>0</v>
      </c>
    </row>
    <row r="149" spans="1:7" ht="15">
      <c r="A149" s="84" t="s">
        <v>422</v>
      </c>
      <c r="B149" s="84">
        <v>6</v>
      </c>
      <c r="C149" s="118">
        <v>0.002122937352479094</v>
      </c>
      <c r="D149" s="84" t="s">
        <v>4949</v>
      </c>
      <c r="E149" s="84" t="b">
        <v>0</v>
      </c>
      <c r="F149" s="84" t="b">
        <v>0</v>
      </c>
      <c r="G149" s="84" t="b">
        <v>0</v>
      </c>
    </row>
    <row r="150" spans="1:7" ht="15">
      <c r="A150" s="84" t="s">
        <v>3894</v>
      </c>
      <c r="B150" s="84">
        <v>6</v>
      </c>
      <c r="C150" s="118">
        <v>0.002122937352479094</v>
      </c>
      <c r="D150" s="84" t="s">
        <v>4949</v>
      </c>
      <c r="E150" s="84" t="b">
        <v>0</v>
      </c>
      <c r="F150" s="84" t="b">
        <v>0</v>
      </c>
      <c r="G150" s="84" t="b">
        <v>0</v>
      </c>
    </row>
    <row r="151" spans="1:7" ht="15">
      <c r="A151" s="84" t="s">
        <v>3896</v>
      </c>
      <c r="B151" s="84">
        <v>6</v>
      </c>
      <c r="C151" s="118">
        <v>0.002122937352479094</v>
      </c>
      <c r="D151" s="84" t="s">
        <v>4949</v>
      </c>
      <c r="E151" s="84" t="b">
        <v>0</v>
      </c>
      <c r="F151" s="84" t="b">
        <v>0</v>
      </c>
      <c r="G151" s="84" t="b">
        <v>0</v>
      </c>
    </row>
    <row r="152" spans="1:7" ht="15">
      <c r="A152" s="84" t="s">
        <v>3897</v>
      </c>
      <c r="B152" s="84">
        <v>6</v>
      </c>
      <c r="C152" s="118">
        <v>0.002122937352479094</v>
      </c>
      <c r="D152" s="84" t="s">
        <v>4949</v>
      </c>
      <c r="E152" s="84" t="b">
        <v>0</v>
      </c>
      <c r="F152" s="84" t="b">
        <v>0</v>
      </c>
      <c r="G152" s="84" t="b">
        <v>0</v>
      </c>
    </row>
    <row r="153" spans="1:7" ht="15">
      <c r="A153" s="84" t="s">
        <v>3898</v>
      </c>
      <c r="B153" s="84">
        <v>6</v>
      </c>
      <c r="C153" s="118">
        <v>0.002122937352479094</v>
      </c>
      <c r="D153" s="84" t="s">
        <v>4949</v>
      </c>
      <c r="E153" s="84" t="b">
        <v>0</v>
      </c>
      <c r="F153" s="84" t="b">
        <v>0</v>
      </c>
      <c r="G153" s="84" t="b">
        <v>0</v>
      </c>
    </row>
    <row r="154" spans="1:7" ht="15">
      <c r="A154" s="84" t="s">
        <v>4529</v>
      </c>
      <c r="B154" s="84">
        <v>6</v>
      </c>
      <c r="C154" s="118">
        <v>0.002122937352479094</v>
      </c>
      <c r="D154" s="84" t="s">
        <v>4949</v>
      </c>
      <c r="E154" s="84" t="b">
        <v>0</v>
      </c>
      <c r="F154" s="84" t="b">
        <v>0</v>
      </c>
      <c r="G154" s="84" t="b">
        <v>0</v>
      </c>
    </row>
    <row r="155" spans="1:7" ht="15">
      <c r="A155" s="84" t="s">
        <v>4530</v>
      </c>
      <c r="B155" s="84">
        <v>6</v>
      </c>
      <c r="C155" s="118">
        <v>0.002122937352479094</v>
      </c>
      <c r="D155" s="84" t="s">
        <v>4949</v>
      </c>
      <c r="E155" s="84" t="b">
        <v>0</v>
      </c>
      <c r="F155" s="84" t="b">
        <v>0</v>
      </c>
      <c r="G155" s="84" t="b">
        <v>0</v>
      </c>
    </row>
    <row r="156" spans="1:7" ht="15">
      <c r="A156" s="84" t="s">
        <v>4531</v>
      </c>
      <c r="B156" s="84">
        <v>6</v>
      </c>
      <c r="C156" s="118">
        <v>0.002122937352479094</v>
      </c>
      <c r="D156" s="84" t="s">
        <v>4949</v>
      </c>
      <c r="E156" s="84" t="b">
        <v>1</v>
      </c>
      <c r="F156" s="84" t="b">
        <v>0</v>
      </c>
      <c r="G156" s="84" t="b">
        <v>0</v>
      </c>
    </row>
    <row r="157" spans="1:7" ht="15">
      <c r="A157" s="84" t="s">
        <v>4532</v>
      </c>
      <c r="B157" s="84">
        <v>6</v>
      </c>
      <c r="C157" s="118">
        <v>0.002122937352479094</v>
      </c>
      <c r="D157" s="84" t="s">
        <v>4949</v>
      </c>
      <c r="E157" s="84" t="b">
        <v>0</v>
      </c>
      <c r="F157" s="84" t="b">
        <v>0</v>
      </c>
      <c r="G157" s="84" t="b">
        <v>0</v>
      </c>
    </row>
    <row r="158" spans="1:7" ht="15">
      <c r="A158" s="84" t="s">
        <v>4533</v>
      </c>
      <c r="B158" s="84">
        <v>6</v>
      </c>
      <c r="C158" s="118">
        <v>0.002122937352479094</v>
      </c>
      <c r="D158" s="84" t="s">
        <v>4949</v>
      </c>
      <c r="E158" s="84" t="b">
        <v>0</v>
      </c>
      <c r="F158" s="84" t="b">
        <v>0</v>
      </c>
      <c r="G158" s="84" t="b">
        <v>0</v>
      </c>
    </row>
    <row r="159" spans="1:7" ht="15">
      <c r="A159" s="84" t="s">
        <v>4534</v>
      </c>
      <c r="B159" s="84">
        <v>6</v>
      </c>
      <c r="C159" s="118">
        <v>0.002122937352479094</v>
      </c>
      <c r="D159" s="84" t="s">
        <v>4949</v>
      </c>
      <c r="E159" s="84" t="b">
        <v>0</v>
      </c>
      <c r="F159" s="84" t="b">
        <v>0</v>
      </c>
      <c r="G159" s="84" t="b">
        <v>0</v>
      </c>
    </row>
    <row r="160" spans="1:7" ht="15">
      <c r="A160" s="84" t="s">
        <v>4535</v>
      </c>
      <c r="B160" s="84">
        <v>6</v>
      </c>
      <c r="C160" s="118">
        <v>0.002495960891096171</v>
      </c>
      <c r="D160" s="84" t="s">
        <v>4949</v>
      </c>
      <c r="E160" s="84" t="b">
        <v>0</v>
      </c>
      <c r="F160" s="84" t="b">
        <v>0</v>
      </c>
      <c r="G160" s="84" t="b">
        <v>0</v>
      </c>
    </row>
    <row r="161" spans="1:7" ht="15">
      <c r="A161" s="84" t="s">
        <v>4536</v>
      </c>
      <c r="B161" s="84">
        <v>6</v>
      </c>
      <c r="C161" s="118">
        <v>0.0022210553773212563</v>
      </c>
      <c r="D161" s="84" t="s">
        <v>4949</v>
      </c>
      <c r="E161" s="84" t="b">
        <v>0</v>
      </c>
      <c r="F161" s="84" t="b">
        <v>0</v>
      </c>
      <c r="G161" s="84" t="b">
        <v>0</v>
      </c>
    </row>
    <row r="162" spans="1:7" ht="15">
      <c r="A162" s="84" t="s">
        <v>4537</v>
      </c>
      <c r="B162" s="84">
        <v>6</v>
      </c>
      <c r="C162" s="118">
        <v>0.002122937352479094</v>
      </c>
      <c r="D162" s="84" t="s">
        <v>4949</v>
      </c>
      <c r="E162" s="84" t="b">
        <v>0</v>
      </c>
      <c r="F162" s="84" t="b">
        <v>0</v>
      </c>
      <c r="G162" s="84" t="b">
        <v>0</v>
      </c>
    </row>
    <row r="163" spans="1:7" ht="15">
      <c r="A163" s="84" t="s">
        <v>4538</v>
      </c>
      <c r="B163" s="84">
        <v>6</v>
      </c>
      <c r="C163" s="118">
        <v>0.002122937352479094</v>
      </c>
      <c r="D163" s="84" t="s">
        <v>4949</v>
      </c>
      <c r="E163" s="84" t="b">
        <v>0</v>
      </c>
      <c r="F163" s="84" t="b">
        <v>0</v>
      </c>
      <c r="G163" s="84" t="b">
        <v>0</v>
      </c>
    </row>
    <row r="164" spans="1:7" ht="15">
      <c r="A164" s="84" t="s">
        <v>4539</v>
      </c>
      <c r="B164" s="84">
        <v>6</v>
      </c>
      <c r="C164" s="118">
        <v>0.0022210553773212563</v>
      </c>
      <c r="D164" s="84" t="s">
        <v>4949</v>
      </c>
      <c r="E164" s="84" t="b">
        <v>0</v>
      </c>
      <c r="F164" s="84" t="b">
        <v>0</v>
      </c>
      <c r="G164" s="84" t="b">
        <v>0</v>
      </c>
    </row>
    <row r="165" spans="1:7" ht="15">
      <c r="A165" s="84" t="s">
        <v>3841</v>
      </c>
      <c r="B165" s="84">
        <v>6</v>
      </c>
      <c r="C165" s="118">
        <v>0.002122937352479094</v>
      </c>
      <c r="D165" s="84" t="s">
        <v>4949</v>
      </c>
      <c r="E165" s="84" t="b">
        <v>0</v>
      </c>
      <c r="F165" s="84" t="b">
        <v>0</v>
      </c>
      <c r="G165" s="84" t="b">
        <v>0</v>
      </c>
    </row>
    <row r="166" spans="1:7" ht="15">
      <c r="A166" s="84" t="s">
        <v>4540</v>
      </c>
      <c r="B166" s="84">
        <v>6</v>
      </c>
      <c r="C166" s="118">
        <v>0.002122937352479094</v>
      </c>
      <c r="D166" s="84" t="s">
        <v>4949</v>
      </c>
      <c r="E166" s="84" t="b">
        <v>0</v>
      </c>
      <c r="F166" s="84" t="b">
        <v>0</v>
      </c>
      <c r="G166" s="84" t="b">
        <v>0</v>
      </c>
    </row>
    <row r="167" spans="1:7" ht="15">
      <c r="A167" s="84" t="s">
        <v>4541</v>
      </c>
      <c r="B167" s="84">
        <v>6</v>
      </c>
      <c r="C167" s="118">
        <v>0.002122937352479094</v>
      </c>
      <c r="D167" s="84" t="s">
        <v>4949</v>
      </c>
      <c r="E167" s="84" t="b">
        <v>0</v>
      </c>
      <c r="F167" s="84" t="b">
        <v>0</v>
      </c>
      <c r="G167" s="84" t="b">
        <v>0</v>
      </c>
    </row>
    <row r="168" spans="1:7" ht="15">
      <c r="A168" s="84" t="s">
        <v>4542</v>
      </c>
      <c r="B168" s="84">
        <v>6</v>
      </c>
      <c r="C168" s="118">
        <v>0.002122937352479094</v>
      </c>
      <c r="D168" s="84" t="s">
        <v>4949</v>
      </c>
      <c r="E168" s="84" t="b">
        <v>0</v>
      </c>
      <c r="F168" s="84" t="b">
        <v>0</v>
      </c>
      <c r="G168" s="84" t="b">
        <v>0</v>
      </c>
    </row>
    <row r="169" spans="1:7" ht="15">
      <c r="A169" s="84" t="s">
        <v>4543</v>
      </c>
      <c r="B169" s="84">
        <v>6</v>
      </c>
      <c r="C169" s="118">
        <v>0.002122937352479094</v>
      </c>
      <c r="D169" s="84" t="s">
        <v>4949</v>
      </c>
      <c r="E169" s="84" t="b">
        <v>0</v>
      </c>
      <c r="F169" s="84" t="b">
        <v>0</v>
      </c>
      <c r="G169" s="84" t="b">
        <v>0</v>
      </c>
    </row>
    <row r="170" spans="1:7" ht="15">
      <c r="A170" s="84" t="s">
        <v>4544</v>
      </c>
      <c r="B170" s="84">
        <v>6</v>
      </c>
      <c r="C170" s="118">
        <v>0.002122937352479094</v>
      </c>
      <c r="D170" s="84" t="s">
        <v>4949</v>
      </c>
      <c r="E170" s="84" t="b">
        <v>0</v>
      </c>
      <c r="F170" s="84" t="b">
        <v>0</v>
      </c>
      <c r="G170" s="84" t="b">
        <v>0</v>
      </c>
    </row>
    <row r="171" spans="1:7" ht="15">
      <c r="A171" s="84" t="s">
        <v>4545</v>
      </c>
      <c r="B171" s="84">
        <v>6</v>
      </c>
      <c r="C171" s="118">
        <v>0.002122937352479094</v>
      </c>
      <c r="D171" s="84" t="s">
        <v>4949</v>
      </c>
      <c r="E171" s="84" t="b">
        <v>0</v>
      </c>
      <c r="F171" s="84" t="b">
        <v>0</v>
      </c>
      <c r="G171" s="84" t="b">
        <v>0</v>
      </c>
    </row>
    <row r="172" spans="1:7" ht="15">
      <c r="A172" s="84" t="s">
        <v>4546</v>
      </c>
      <c r="B172" s="84">
        <v>6</v>
      </c>
      <c r="C172" s="118">
        <v>0.002122937352479094</v>
      </c>
      <c r="D172" s="84" t="s">
        <v>4949</v>
      </c>
      <c r="E172" s="84" t="b">
        <v>0</v>
      </c>
      <c r="F172" s="84" t="b">
        <v>0</v>
      </c>
      <c r="G172" s="84" t="b">
        <v>0</v>
      </c>
    </row>
    <row r="173" spans="1:7" ht="15">
      <c r="A173" s="84" t="s">
        <v>4547</v>
      </c>
      <c r="B173" s="84">
        <v>6</v>
      </c>
      <c r="C173" s="118">
        <v>0.002122937352479094</v>
      </c>
      <c r="D173" s="84" t="s">
        <v>4949</v>
      </c>
      <c r="E173" s="84" t="b">
        <v>0</v>
      </c>
      <c r="F173" s="84" t="b">
        <v>0</v>
      </c>
      <c r="G173" s="84" t="b">
        <v>0</v>
      </c>
    </row>
    <row r="174" spans="1:7" ht="15">
      <c r="A174" s="84" t="s">
        <v>4548</v>
      </c>
      <c r="B174" s="84">
        <v>6</v>
      </c>
      <c r="C174" s="118">
        <v>0.002122937352479094</v>
      </c>
      <c r="D174" s="84" t="s">
        <v>4949</v>
      </c>
      <c r="E174" s="84" t="b">
        <v>0</v>
      </c>
      <c r="F174" s="84" t="b">
        <v>0</v>
      </c>
      <c r="G174" s="84" t="b">
        <v>0</v>
      </c>
    </row>
    <row r="175" spans="1:7" ht="15">
      <c r="A175" s="84" t="s">
        <v>4549</v>
      </c>
      <c r="B175" s="84">
        <v>6</v>
      </c>
      <c r="C175" s="118">
        <v>0.002122937352479094</v>
      </c>
      <c r="D175" s="84" t="s">
        <v>4949</v>
      </c>
      <c r="E175" s="84" t="b">
        <v>0</v>
      </c>
      <c r="F175" s="84" t="b">
        <v>0</v>
      </c>
      <c r="G175" s="84" t="b">
        <v>0</v>
      </c>
    </row>
    <row r="176" spans="1:7" ht="15">
      <c r="A176" s="84" t="s">
        <v>469</v>
      </c>
      <c r="B176" s="84">
        <v>6</v>
      </c>
      <c r="C176" s="118">
        <v>0.002122937352479094</v>
      </c>
      <c r="D176" s="84" t="s">
        <v>4949</v>
      </c>
      <c r="E176" s="84" t="b">
        <v>0</v>
      </c>
      <c r="F176" s="84" t="b">
        <v>0</v>
      </c>
      <c r="G176" s="84" t="b">
        <v>0</v>
      </c>
    </row>
    <row r="177" spans="1:7" ht="15">
      <c r="A177" s="84" t="s">
        <v>4550</v>
      </c>
      <c r="B177" s="84">
        <v>6</v>
      </c>
      <c r="C177" s="118">
        <v>0.002122937352479094</v>
      </c>
      <c r="D177" s="84" t="s">
        <v>4949</v>
      </c>
      <c r="E177" s="84" t="b">
        <v>0</v>
      </c>
      <c r="F177" s="84" t="b">
        <v>0</v>
      </c>
      <c r="G177" s="84" t="b">
        <v>0</v>
      </c>
    </row>
    <row r="178" spans="1:7" ht="15">
      <c r="A178" s="84" t="s">
        <v>4551</v>
      </c>
      <c r="B178" s="84">
        <v>6</v>
      </c>
      <c r="C178" s="118">
        <v>0.002122937352479094</v>
      </c>
      <c r="D178" s="84" t="s">
        <v>4949</v>
      </c>
      <c r="E178" s="84" t="b">
        <v>0</v>
      </c>
      <c r="F178" s="84" t="b">
        <v>0</v>
      </c>
      <c r="G178" s="84" t="b">
        <v>0</v>
      </c>
    </row>
    <row r="179" spans="1:7" ht="15">
      <c r="A179" s="84" t="s">
        <v>4552</v>
      </c>
      <c r="B179" s="84">
        <v>6</v>
      </c>
      <c r="C179" s="118">
        <v>0.002122937352479094</v>
      </c>
      <c r="D179" s="84" t="s">
        <v>4949</v>
      </c>
      <c r="E179" s="84" t="b">
        <v>0</v>
      </c>
      <c r="F179" s="84" t="b">
        <v>0</v>
      </c>
      <c r="G179" s="84" t="b">
        <v>0</v>
      </c>
    </row>
    <row r="180" spans="1:7" ht="15">
      <c r="A180" s="84" t="s">
        <v>4553</v>
      </c>
      <c r="B180" s="84">
        <v>6</v>
      </c>
      <c r="C180" s="118">
        <v>0.002122937352479094</v>
      </c>
      <c r="D180" s="84" t="s">
        <v>4949</v>
      </c>
      <c r="E180" s="84" t="b">
        <v>1</v>
      </c>
      <c r="F180" s="84" t="b">
        <v>0</v>
      </c>
      <c r="G180" s="84" t="b">
        <v>0</v>
      </c>
    </row>
    <row r="181" spans="1:7" ht="15">
      <c r="A181" s="84" t="s">
        <v>4554</v>
      </c>
      <c r="B181" s="84">
        <v>6</v>
      </c>
      <c r="C181" s="118">
        <v>0.002122937352479094</v>
      </c>
      <c r="D181" s="84" t="s">
        <v>4949</v>
      </c>
      <c r="E181" s="84" t="b">
        <v>1</v>
      </c>
      <c r="F181" s="84" t="b">
        <v>0</v>
      </c>
      <c r="G181" s="84" t="b">
        <v>0</v>
      </c>
    </row>
    <row r="182" spans="1:7" ht="15">
      <c r="A182" s="84" t="s">
        <v>4555</v>
      </c>
      <c r="B182" s="84">
        <v>6</v>
      </c>
      <c r="C182" s="118">
        <v>0.002122937352479094</v>
      </c>
      <c r="D182" s="84" t="s">
        <v>4949</v>
      </c>
      <c r="E182" s="84" t="b">
        <v>1</v>
      </c>
      <c r="F182" s="84" t="b">
        <v>0</v>
      </c>
      <c r="G182" s="84" t="b">
        <v>0</v>
      </c>
    </row>
    <row r="183" spans="1:7" ht="15">
      <c r="A183" s="84" t="s">
        <v>4556</v>
      </c>
      <c r="B183" s="84">
        <v>6</v>
      </c>
      <c r="C183" s="118">
        <v>0.002122937352479094</v>
      </c>
      <c r="D183" s="84" t="s">
        <v>4949</v>
      </c>
      <c r="E183" s="84" t="b">
        <v>0</v>
      </c>
      <c r="F183" s="84" t="b">
        <v>0</v>
      </c>
      <c r="G183" s="84" t="b">
        <v>0</v>
      </c>
    </row>
    <row r="184" spans="1:7" ht="15">
      <c r="A184" s="84" t="s">
        <v>3901</v>
      </c>
      <c r="B184" s="84">
        <v>6</v>
      </c>
      <c r="C184" s="118">
        <v>0.002122937352479094</v>
      </c>
      <c r="D184" s="84" t="s">
        <v>4949</v>
      </c>
      <c r="E184" s="84" t="b">
        <v>0</v>
      </c>
      <c r="F184" s="84" t="b">
        <v>0</v>
      </c>
      <c r="G184" s="84" t="b">
        <v>0</v>
      </c>
    </row>
    <row r="185" spans="1:7" ht="15">
      <c r="A185" s="84" t="s">
        <v>4557</v>
      </c>
      <c r="B185" s="84">
        <v>5</v>
      </c>
      <c r="C185" s="118">
        <v>0.001850879481101047</v>
      </c>
      <c r="D185" s="84" t="s">
        <v>4949</v>
      </c>
      <c r="E185" s="84" t="b">
        <v>0</v>
      </c>
      <c r="F185" s="84" t="b">
        <v>0</v>
      </c>
      <c r="G185" s="84" t="b">
        <v>0</v>
      </c>
    </row>
    <row r="186" spans="1:7" ht="15">
      <c r="A186" s="84" t="s">
        <v>4558</v>
      </c>
      <c r="B186" s="84">
        <v>5</v>
      </c>
      <c r="C186" s="118">
        <v>0.002079967409246809</v>
      </c>
      <c r="D186" s="84" t="s">
        <v>4949</v>
      </c>
      <c r="E186" s="84" t="b">
        <v>0</v>
      </c>
      <c r="F186" s="84" t="b">
        <v>0</v>
      </c>
      <c r="G186" s="84" t="b">
        <v>0</v>
      </c>
    </row>
    <row r="187" spans="1:7" ht="15">
      <c r="A187" s="84" t="s">
        <v>4559</v>
      </c>
      <c r="B187" s="84">
        <v>5</v>
      </c>
      <c r="C187" s="118">
        <v>0.002079967409246809</v>
      </c>
      <c r="D187" s="84" t="s">
        <v>4949</v>
      </c>
      <c r="E187" s="84" t="b">
        <v>0</v>
      </c>
      <c r="F187" s="84" t="b">
        <v>0</v>
      </c>
      <c r="G187" s="84" t="b">
        <v>0</v>
      </c>
    </row>
    <row r="188" spans="1:7" ht="15">
      <c r="A188" s="84" t="s">
        <v>4560</v>
      </c>
      <c r="B188" s="84">
        <v>5</v>
      </c>
      <c r="C188" s="118">
        <v>0.001950951778713662</v>
      </c>
      <c r="D188" s="84" t="s">
        <v>4949</v>
      </c>
      <c r="E188" s="84" t="b">
        <v>0</v>
      </c>
      <c r="F188" s="84" t="b">
        <v>0</v>
      </c>
      <c r="G188" s="84" t="b">
        <v>0</v>
      </c>
    </row>
    <row r="189" spans="1:7" ht="15">
      <c r="A189" s="84" t="s">
        <v>420</v>
      </c>
      <c r="B189" s="84">
        <v>5</v>
      </c>
      <c r="C189" s="118">
        <v>0.001850879481101047</v>
      </c>
      <c r="D189" s="84" t="s">
        <v>4949</v>
      </c>
      <c r="E189" s="84" t="b">
        <v>0</v>
      </c>
      <c r="F189" s="84" t="b">
        <v>0</v>
      </c>
      <c r="G189" s="84" t="b">
        <v>0</v>
      </c>
    </row>
    <row r="190" spans="1:7" ht="15">
      <c r="A190" s="84" t="s">
        <v>4561</v>
      </c>
      <c r="B190" s="84">
        <v>5</v>
      </c>
      <c r="C190" s="118">
        <v>0.001850879481101047</v>
      </c>
      <c r="D190" s="84" t="s">
        <v>4949</v>
      </c>
      <c r="E190" s="84" t="b">
        <v>0</v>
      </c>
      <c r="F190" s="84" t="b">
        <v>0</v>
      </c>
      <c r="G190" s="84" t="b">
        <v>0</v>
      </c>
    </row>
    <row r="191" spans="1:7" ht="15">
      <c r="A191" s="84" t="s">
        <v>4562</v>
      </c>
      <c r="B191" s="84">
        <v>5</v>
      </c>
      <c r="C191" s="118">
        <v>0.001850879481101047</v>
      </c>
      <c r="D191" s="84" t="s">
        <v>4949</v>
      </c>
      <c r="E191" s="84" t="b">
        <v>0</v>
      </c>
      <c r="F191" s="84" t="b">
        <v>0</v>
      </c>
      <c r="G191" s="84" t="b">
        <v>0</v>
      </c>
    </row>
    <row r="192" spans="1:7" ht="15">
      <c r="A192" s="84" t="s">
        <v>4563</v>
      </c>
      <c r="B192" s="84">
        <v>5</v>
      </c>
      <c r="C192" s="118">
        <v>0.001850879481101047</v>
      </c>
      <c r="D192" s="84" t="s">
        <v>4949</v>
      </c>
      <c r="E192" s="84" t="b">
        <v>0</v>
      </c>
      <c r="F192" s="84" t="b">
        <v>0</v>
      </c>
      <c r="G192" s="84" t="b">
        <v>0</v>
      </c>
    </row>
    <row r="193" spans="1:7" ht="15">
      <c r="A193" s="84" t="s">
        <v>4564</v>
      </c>
      <c r="B193" s="84">
        <v>5</v>
      </c>
      <c r="C193" s="118">
        <v>0.001850879481101047</v>
      </c>
      <c r="D193" s="84" t="s">
        <v>4949</v>
      </c>
      <c r="E193" s="84" t="b">
        <v>0</v>
      </c>
      <c r="F193" s="84" t="b">
        <v>1</v>
      </c>
      <c r="G193" s="84" t="b">
        <v>0</v>
      </c>
    </row>
    <row r="194" spans="1:7" ht="15">
      <c r="A194" s="84" t="s">
        <v>4565</v>
      </c>
      <c r="B194" s="84">
        <v>5</v>
      </c>
      <c r="C194" s="118">
        <v>0.001850879481101047</v>
      </c>
      <c r="D194" s="84" t="s">
        <v>4949</v>
      </c>
      <c r="E194" s="84" t="b">
        <v>0</v>
      </c>
      <c r="F194" s="84" t="b">
        <v>0</v>
      </c>
      <c r="G194" s="84" t="b">
        <v>0</v>
      </c>
    </row>
    <row r="195" spans="1:7" ht="15">
      <c r="A195" s="84" t="s">
        <v>4566</v>
      </c>
      <c r="B195" s="84">
        <v>5</v>
      </c>
      <c r="C195" s="118">
        <v>0.001850879481101047</v>
      </c>
      <c r="D195" s="84" t="s">
        <v>4949</v>
      </c>
      <c r="E195" s="84" t="b">
        <v>0</v>
      </c>
      <c r="F195" s="84" t="b">
        <v>0</v>
      </c>
      <c r="G195" s="84" t="b">
        <v>0</v>
      </c>
    </row>
    <row r="196" spans="1:7" ht="15">
      <c r="A196" s="84" t="s">
        <v>4567</v>
      </c>
      <c r="B196" s="84">
        <v>5</v>
      </c>
      <c r="C196" s="118">
        <v>0.001850879481101047</v>
      </c>
      <c r="D196" s="84" t="s">
        <v>4949</v>
      </c>
      <c r="E196" s="84" t="b">
        <v>1</v>
      </c>
      <c r="F196" s="84" t="b">
        <v>0</v>
      </c>
      <c r="G196" s="84" t="b">
        <v>0</v>
      </c>
    </row>
    <row r="197" spans="1:7" ht="15">
      <c r="A197" s="84" t="s">
        <v>4568</v>
      </c>
      <c r="B197" s="84">
        <v>5</v>
      </c>
      <c r="C197" s="118">
        <v>0.001950951778713662</v>
      </c>
      <c r="D197" s="84" t="s">
        <v>4949</v>
      </c>
      <c r="E197" s="84" t="b">
        <v>0</v>
      </c>
      <c r="F197" s="84" t="b">
        <v>0</v>
      </c>
      <c r="G197" s="84" t="b">
        <v>0</v>
      </c>
    </row>
    <row r="198" spans="1:7" ht="15">
      <c r="A198" s="84" t="s">
        <v>4569</v>
      </c>
      <c r="B198" s="84">
        <v>5</v>
      </c>
      <c r="C198" s="118">
        <v>0.001850879481101047</v>
      </c>
      <c r="D198" s="84" t="s">
        <v>4949</v>
      </c>
      <c r="E198" s="84" t="b">
        <v>0</v>
      </c>
      <c r="F198" s="84" t="b">
        <v>0</v>
      </c>
      <c r="G198" s="84" t="b">
        <v>0</v>
      </c>
    </row>
    <row r="199" spans="1:7" ht="15">
      <c r="A199" s="84" t="s">
        <v>4570</v>
      </c>
      <c r="B199" s="84">
        <v>5</v>
      </c>
      <c r="C199" s="118">
        <v>0.001850879481101047</v>
      </c>
      <c r="D199" s="84" t="s">
        <v>4949</v>
      </c>
      <c r="E199" s="84" t="b">
        <v>0</v>
      </c>
      <c r="F199" s="84" t="b">
        <v>0</v>
      </c>
      <c r="G199" s="84" t="b">
        <v>0</v>
      </c>
    </row>
    <row r="200" spans="1:7" ht="15">
      <c r="A200" s="84" t="s">
        <v>4571</v>
      </c>
      <c r="B200" s="84">
        <v>5</v>
      </c>
      <c r="C200" s="118">
        <v>0.001850879481101047</v>
      </c>
      <c r="D200" s="84" t="s">
        <v>4949</v>
      </c>
      <c r="E200" s="84" t="b">
        <v>0</v>
      </c>
      <c r="F200" s="84" t="b">
        <v>0</v>
      </c>
      <c r="G200" s="84" t="b">
        <v>0</v>
      </c>
    </row>
    <row r="201" spans="1:7" ht="15">
      <c r="A201" s="84" t="s">
        <v>4572</v>
      </c>
      <c r="B201" s="84">
        <v>5</v>
      </c>
      <c r="C201" s="118">
        <v>0.001850879481101047</v>
      </c>
      <c r="D201" s="84" t="s">
        <v>4949</v>
      </c>
      <c r="E201" s="84" t="b">
        <v>0</v>
      </c>
      <c r="F201" s="84" t="b">
        <v>0</v>
      </c>
      <c r="G201" s="84" t="b">
        <v>0</v>
      </c>
    </row>
    <row r="202" spans="1:7" ht="15">
      <c r="A202" s="84" t="s">
        <v>4573</v>
      </c>
      <c r="B202" s="84">
        <v>5</v>
      </c>
      <c r="C202" s="118">
        <v>0.001850879481101047</v>
      </c>
      <c r="D202" s="84" t="s">
        <v>4949</v>
      </c>
      <c r="E202" s="84" t="b">
        <v>0</v>
      </c>
      <c r="F202" s="84" t="b">
        <v>0</v>
      </c>
      <c r="G202" s="84" t="b">
        <v>0</v>
      </c>
    </row>
    <row r="203" spans="1:7" ht="15">
      <c r="A203" s="84" t="s">
        <v>4574</v>
      </c>
      <c r="B203" s="84">
        <v>5</v>
      </c>
      <c r="C203" s="118">
        <v>0.001850879481101047</v>
      </c>
      <c r="D203" s="84" t="s">
        <v>4949</v>
      </c>
      <c r="E203" s="84" t="b">
        <v>0</v>
      </c>
      <c r="F203" s="84" t="b">
        <v>0</v>
      </c>
      <c r="G203" s="84" t="b">
        <v>0</v>
      </c>
    </row>
    <row r="204" spans="1:7" ht="15">
      <c r="A204" s="84" t="s">
        <v>4575</v>
      </c>
      <c r="B204" s="84">
        <v>5</v>
      </c>
      <c r="C204" s="118">
        <v>0.001850879481101047</v>
      </c>
      <c r="D204" s="84" t="s">
        <v>4949</v>
      </c>
      <c r="E204" s="84" t="b">
        <v>1</v>
      </c>
      <c r="F204" s="84" t="b">
        <v>0</v>
      </c>
      <c r="G204" s="84" t="b">
        <v>0</v>
      </c>
    </row>
    <row r="205" spans="1:7" ht="15">
      <c r="A205" s="84" t="s">
        <v>4576</v>
      </c>
      <c r="B205" s="84">
        <v>5</v>
      </c>
      <c r="C205" s="118">
        <v>0.001850879481101047</v>
      </c>
      <c r="D205" s="84" t="s">
        <v>4949</v>
      </c>
      <c r="E205" s="84" t="b">
        <v>0</v>
      </c>
      <c r="F205" s="84" t="b">
        <v>0</v>
      </c>
      <c r="G205" s="84" t="b">
        <v>0</v>
      </c>
    </row>
    <row r="206" spans="1:7" ht="15">
      <c r="A206" s="84" t="s">
        <v>4577</v>
      </c>
      <c r="B206" s="84">
        <v>5</v>
      </c>
      <c r="C206" s="118">
        <v>0.001850879481101047</v>
      </c>
      <c r="D206" s="84" t="s">
        <v>4949</v>
      </c>
      <c r="E206" s="84" t="b">
        <v>0</v>
      </c>
      <c r="F206" s="84" t="b">
        <v>0</v>
      </c>
      <c r="G206" s="84" t="b">
        <v>0</v>
      </c>
    </row>
    <row r="207" spans="1:7" ht="15">
      <c r="A207" s="84" t="s">
        <v>4578</v>
      </c>
      <c r="B207" s="84">
        <v>5</v>
      </c>
      <c r="C207" s="118">
        <v>0.001850879481101047</v>
      </c>
      <c r="D207" s="84" t="s">
        <v>4949</v>
      </c>
      <c r="E207" s="84" t="b">
        <v>0</v>
      </c>
      <c r="F207" s="84" t="b">
        <v>0</v>
      </c>
      <c r="G207" s="84" t="b">
        <v>0</v>
      </c>
    </row>
    <row r="208" spans="1:7" ht="15">
      <c r="A208" s="84" t="s">
        <v>4579</v>
      </c>
      <c r="B208" s="84">
        <v>5</v>
      </c>
      <c r="C208" s="118">
        <v>0.001850879481101047</v>
      </c>
      <c r="D208" s="84" t="s">
        <v>4949</v>
      </c>
      <c r="E208" s="84" t="b">
        <v>0</v>
      </c>
      <c r="F208" s="84" t="b">
        <v>0</v>
      </c>
      <c r="G208" s="84" t="b">
        <v>0</v>
      </c>
    </row>
    <row r="209" spans="1:7" ht="15">
      <c r="A209" s="84" t="s">
        <v>4580</v>
      </c>
      <c r="B209" s="84">
        <v>5</v>
      </c>
      <c r="C209" s="118">
        <v>0.001850879481101047</v>
      </c>
      <c r="D209" s="84" t="s">
        <v>4949</v>
      </c>
      <c r="E209" s="84" t="b">
        <v>0</v>
      </c>
      <c r="F209" s="84" t="b">
        <v>0</v>
      </c>
      <c r="G209" s="84" t="b">
        <v>0</v>
      </c>
    </row>
    <row r="210" spans="1:7" ht="15">
      <c r="A210" s="84" t="s">
        <v>329</v>
      </c>
      <c r="B210" s="84">
        <v>5</v>
      </c>
      <c r="C210" s="118">
        <v>0.001850879481101047</v>
      </c>
      <c r="D210" s="84" t="s">
        <v>4949</v>
      </c>
      <c r="E210" s="84" t="b">
        <v>0</v>
      </c>
      <c r="F210" s="84" t="b">
        <v>0</v>
      </c>
      <c r="G210" s="84" t="b">
        <v>0</v>
      </c>
    </row>
    <row r="211" spans="1:7" ht="15">
      <c r="A211" s="84" t="s">
        <v>4581</v>
      </c>
      <c r="B211" s="84">
        <v>5</v>
      </c>
      <c r="C211" s="118">
        <v>0.001850879481101047</v>
      </c>
      <c r="D211" s="84" t="s">
        <v>4949</v>
      </c>
      <c r="E211" s="84" t="b">
        <v>0</v>
      </c>
      <c r="F211" s="84" t="b">
        <v>0</v>
      </c>
      <c r="G211" s="84" t="b">
        <v>0</v>
      </c>
    </row>
    <row r="212" spans="1:7" ht="15">
      <c r="A212" s="84" t="s">
        <v>486</v>
      </c>
      <c r="B212" s="84">
        <v>5</v>
      </c>
      <c r="C212" s="118">
        <v>0.001850879481101047</v>
      </c>
      <c r="D212" s="84" t="s">
        <v>4949</v>
      </c>
      <c r="E212" s="84" t="b">
        <v>0</v>
      </c>
      <c r="F212" s="84" t="b">
        <v>0</v>
      </c>
      <c r="G212" s="84" t="b">
        <v>0</v>
      </c>
    </row>
    <row r="213" spans="1:7" ht="15">
      <c r="A213" s="84" t="s">
        <v>4582</v>
      </c>
      <c r="B213" s="84">
        <v>5</v>
      </c>
      <c r="C213" s="118">
        <v>0.001850879481101047</v>
      </c>
      <c r="D213" s="84" t="s">
        <v>4949</v>
      </c>
      <c r="E213" s="84" t="b">
        <v>0</v>
      </c>
      <c r="F213" s="84" t="b">
        <v>0</v>
      </c>
      <c r="G213" s="84" t="b">
        <v>0</v>
      </c>
    </row>
    <row r="214" spans="1:7" ht="15">
      <c r="A214" s="84" t="s">
        <v>4583</v>
      </c>
      <c r="B214" s="84">
        <v>5</v>
      </c>
      <c r="C214" s="118">
        <v>0.001850879481101047</v>
      </c>
      <c r="D214" s="84" t="s">
        <v>4949</v>
      </c>
      <c r="E214" s="84" t="b">
        <v>0</v>
      </c>
      <c r="F214" s="84" t="b">
        <v>0</v>
      </c>
      <c r="G214" s="84" t="b">
        <v>0</v>
      </c>
    </row>
    <row r="215" spans="1:7" ht="15">
      <c r="A215" s="84" t="s">
        <v>4584</v>
      </c>
      <c r="B215" s="84">
        <v>5</v>
      </c>
      <c r="C215" s="118">
        <v>0.001850879481101047</v>
      </c>
      <c r="D215" s="84" t="s">
        <v>4949</v>
      </c>
      <c r="E215" s="84" t="b">
        <v>0</v>
      </c>
      <c r="F215" s="84" t="b">
        <v>0</v>
      </c>
      <c r="G215" s="84" t="b">
        <v>0</v>
      </c>
    </row>
    <row r="216" spans="1:7" ht="15">
      <c r="A216" s="84" t="s">
        <v>317</v>
      </c>
      <c r="B216" s="84">
        <v>5</v>
      </c>
      <c r="C216" s="118">
        <v>0.001850879481101047</v>
      </c>
      <c r="D216" s="84" t="s">
        <v>4949</v>
      </c>
      <c r="E216" s="84" t="b">
        <v>0</v>
      </c>
      <c r="F216" s="84" t="b">
        <v>0</v>
      </c>
      <c r="G216" s="84" t="b">
        <v>0</v>
      </c>
    </row>
    <row r="217" spans="1:7" ht="15">
      <c r="A217" s="84" t="s">
        <v>4585</v>
      </c>
      <c r="B217" s="84">
        <v>5</v>
      </c>
      <c r="C217" s="118">
        <v>0.001850879481101047</v>
      </c>
      <c r="D217" s="84" t="s">
        <v>4949</v>
      </c>
      <c r="E217" s="84" t="b">
        <v>0</v>
      </c>
      <c r="F217" s="84" t="b">
        <v>0</v>
      </c>
      <c r="G217" s="84" t="b">
        <v>0</v>
      </c>
    </row>
    <row r="218" spans="1:7" ht="15">
      <c r="A218" s="84" t="s">
        <v>4586</v>
      </c>
      <c r="B218" s="84">
        <v>5</v>
      </c>
      <c r="C218" s="118">
        <v>0.001850879481101047</v>
      </c>
      <c r="D218" s="84" t="s">
        <v>4949</v>
      </c>
      <c r="E218" s="84" t="b">
        <v>0</v>
      </c>
      <c r="F218" s="84" t="b">
        <v>0</v>
      </c>
      <c r="G218" s="84" t="b">
        <v>0</v>
      </c>
    </row>
    <row r="219" spans="1:7" ht="15">
      <c r="A219" s="84" t="s">
        <v>4587</v>
      </c>
      <c r="B219" s="84">
        <v>5</v>
      </c>
      <c r="C219" s="118">
        <v>0.001850879481101047</v>
      </c>
      <c r="D219" s="84" t="s">
        <v>4949</v>
      </c>
      <c r="E219" s="84" t="b">
        <v>0</v>
      </c>
      <c r="F219" s="84" t="b">
        <v>0</v>
      </c>
      <c r="G219" s="84" t="b">
        <v>0</v>
      </c>
    </row>
    <row r="220" spans="1:7" ht="15">
      <c r="A220" s="84" t="s">
        <v>4588</v>
      </c>
      <c r="B220" s="84">
        <v>5</v>
      </c>
      <c r="C220" s="118">
        <v>0.001850879481101047</v>
      </c>
      <c r="D220" s="84" t="s">
        <v>4949</v>
      </c>
      <c r="E220" s="84" t="b">
        <v>0</v>
      </c>
      <c r="F220" s="84" t="b">
        <v>0</v>
      </c>
      <c r="G220" s="84" t="b">
        <v>0</v>
      </c>
    </row>
    <row r="221" spans="1:7" ht="15">
      <c r="A221" s="84" t="s">
        <v>4589</v>
      </c>
      <c r="B221" s="84">
        <v>5</v>
      </c>
      <c r="C221" s="118">
        <v>0.001850879481101047</v>
      </c>
      <c r="D221" s="84" t="s">
        <v>4949</v>
      </c>
      <c r="E221" s="84" t="b">
        <v>0</v>
      </c>
      <c r="F221" s="84" t="b">
        <v>0</v>
      </c>
      <c r="G221" s="84" t="b">
        <v>0</v>
      </c>
    </row>
    <row r="222" spans="1:7" ht="15">
      <c r="A222" s="84" t="s">
        <v>4590</v>
      </c>
      <c r="B222" s="84">
        <v>5</v>
      </c>
      <c r="C222" s="118">
        <v>0.001850879481101047</v>
      </c>
      <c r="D222" s="84" t="s">
        <v>4949</v>
      </c>
      <c r="E222" s="84" t="b">
        <v>0</v>
      </c>
      <c r="F222" s="84" t="b">
        <v>0</v>
      </c>
      <c r="G222" s="84" t="b">
        <v>0</v>
      </c>
    </row>
    <row r="223" spans="1:7" ht="15">
      <c r="A223" s="84" t="s">
        <v>4591</v>
      </c>
      <c r="B223" s="84">
        <v>5</v>
      </c>
      <c r="C223" s="118">
        <v>0.001850879481101047</v>
      </c>
      <c r="D223" s="84" t="s">
        <v>4949</v>
      </c>
      <c r="E223" s="84" t="b">
        <v>0</v>
      </c>
      <c r="F223" s="84" t="b">
        <v>0</v>
      </c>
      <c r="G223" s="84" t="b">
        <v>0</v>
      </c>
    </row>
    <row r="224" spans="1:7" ht="15">
      <c r="A224" s="84" t="s">
        <v>313</v>
      </c>
      <c r="B224" s="84">
        <v>5</v>
      </c>
      <c r="C224" s="118">
        <v>0.001850879481101047</v>
      </c>
      <c r="D224" s="84" t="s">
        <v>4949</v>
      </c>
      <c r="E224" s="84" t="b">
        <v>0</v>
      </c>
      <c r="F224" s="84" t="b">
        <v>0</v>
      </c>
      <c r="G224" s="84" t="b">
        <v>0</v>
      </c>
    </row>
    <row r="225" spans="1:7" ht="15">
      <c r="A225" s="84" t="s">
        <v>306</v>
      </c>
      <c r="B225" s="84">
        <v>5</v>
      </c>
      <c r="C225" s="118">
        <v>0.001850879481101047</v>
      </c>
      <c r="D225" s="84" t="s">
        <v>4949</v>
      </c>
      <c r="E225" s="84" t="b">
        <v>0</v>
      </c>
      <c r="F225" s="84" t="b">
        <v>0</v>
      </c>
      <c r="G225" s="84" t="b">
        <v>0</v>
      </c>
    </row>
    <row r="226" spans="1:7" ht="15">
      <c r="A226" s="84" t="s">
        <v>4592</v>
      </c>
      <c r="B226" s="84">
        <v>5</v>
      </c>
      <c r="C226" s="118">
        <v>0.001850879481101047</v>
      </c>
      <c r="D226" s="84" t="s">
        <v>4949</v>
      </c>
      <c r="E226" s="84" t="b">
        <v>0</v>
      </c>
      <c r="F226" s="84" t="b">
        <v>0</v>
      </c>
      <c r="G226" s="84" t="b">
        <v>0</v>
      </c>
    </row>
    <row r="227" spans="1:7" ht="15">
      <c r="A227" s="84" t="s">
        <v>4593</v>
      </c>
      <c r="B227" s="84">
        <v>5</v>
      </c>
      <c r="C227" s="118">
        <v>0.001850879481101047</v>
      </c>
      <c r="D227" s="84" t="s">
        <v>4949</v>
      </c>
      <c r="E227" s="84" t="b">
        <v>0</v>
      </c>
      <c r="F227" s="84" t="b">
        <v>0</v>
      </c>
      <c r="G227" s="84" t="b">
        <v>0</v>
      </c>
    </row>
    <row r="228" spans="1:7" ht="15">
      <c r="A228" s="84" t="s">
        <v>4594</v>
      </c>
      <c r="B228" s="84">
        <v>5</v>
      </c>
      <c r="C228" s="118">
        <v>0.001850879481101047</v>
      </c>
      <c r="D228" s="84" t="s">
        <v>4949</v>
      </c>
      <c r="E228" s="84" t="b">
        <v>0</v>
      </c>
      <c r="F228" s="84" t="b">
        <v>0</v>
      </c>
      <c r="G228" s="84" t="b">
        <v>0</v>
      </c>
    </row>
    <row r="229" spans="1:7" ht="15">
      <c r="A229" s="84" t="s">
        <v>4595</v>
      </c>
      <c r="B229" s="84">
        <v>5</v>
      </c>
      <c r="C229" s="118">
        <v>0.001850879481101047</v>
      </c>
      <c r="D229" s="84" t="s">
        <v>4949</v>
      </c>
      <c r="E229" s="84" t="b">
        <v>0</v>
      </c>
      <c r="F229" s="84" t="b">
        <v>0</v>
      </c>
      <c r="G229" s="84" t="b">
        <v>0</v>
      </c>
    </row>
    <row r="230" spans="1:7" ht="15">
      <c r="A230" s="84" t="s">
        <v>4596</v>
      </c>
      <c r="B230" s="84">
        <v>5</v>
      </c>
      <c r="C230" s="118">
        <v>0.001850879481101047</v>
      </c>
      <c r="D230" s="84" t="s">
        <v>4949</v>
      </c>
      <c r="E230" s="84" t="b">
        <v>0</v>
      </c>
      <c r="F230" s="84" t="b">
        <v>0</v>
      </c>
      <c r="G230" s="84" t="b">
        <v>0</v>
      </c>
    </row>
    <row r="231" spans="1:7" ht="15">
      <c r="A231" s="84" t="s">
        <v>3903</v>
      </c>
      <c r="B231" s="84">
        <v>5</v>
      </c>
      <c r="C231" s="118">
        <v>0.001850879481101047</v>
      </c>
      <c r="D231" s="84" t="s">
        <v>4949</v>
      </c>
      <c r="E231" s="84" t="b">
        <v>0</v>
      </c>
      <c r="F231" s="84" t="b">
        <v>0</v>
      </c>
      <c r="G231" s="84" t="b">
        <v>0</v>
      </c>
    </row>
    <row r="232" spans="1:7" ht="15">
      <c r="A232" s="84" t="s">
        <v>3904</v>
      </c>
      <c r="B232" s="84">
        <v>5</v>
      </c>
      <c r="C232" s="118">
        <v>0.001850879481101047</v>
      </c>
      <c r="D232" s="84" t="s">
        <v>4949</v>
      </c>
      <c r="E232" s="84" t="b">
        <v>0</v>
      </c>
      <c r="F232" s="84" t="b">
        <v>0</v>
      </c>
      <c r="G232" s="84" t="b">
        <v>0</v>
      </c>
    </row>
    <row r="233" spans="1:7" ht="15">
      <c r="A233" s="84" t="s">
        <v>3905</v>
      </c>
      <c r="B233" s="84">
        <v>5</v>
      </c>
      <c r="C233" s="118">
        <v>0.001850879481101047</v>
      </c>
      <c r="D233" s="84" t="s">
        <v>4949</v>
      </c>
      <c r="E233" s="84" t="b">
        <v>0</v>
      </c>
      <c r="F233" s="84" t="b">
        <v>0</v>
      </c>
      <c r="G233" s="84" t="b">
        <v>0</v>
      </c>
    </row>
    <row r="234" spans="1:7" ht="15">
      <c r="A234" s="84" t="s">
        <v>3906</v>
      </c>
      <c r="B234" s="84">
        <v>5</v>
      </c>
      <c r="C234" s="118">
        <v>0.001850879481101047</v>
      </c>
      <c r="D234" s="84" t="s">
        <v>4949</v>
      </c>
      <c r="E234" s="84" t="b">
        <v>0</v>
      </c>
      <c r="F234" s="84" t="b">
        <v>0</v>
      </c>
      <c r="G234" s="84" t="b">
        <v>0</v>
      </c>
    </row>
    <row r="235" spans="1:7" ht="15">
      <c r="A235" s="84" t="s">
        <v>3907</v>
      </c>
      <c r="B235" s="84">
        <v>5</v>
      </c>
      <c r="C235" s="118">
        <v>0.001850879481101047</v>
      </c>
      <c r="D235" s="84" t="s">
        <v>4949</v>
      </c>
      <c r="E235" s="84" t="b">
        <v>0</v>
      </c>
      <c r="F235" s="84" t="b">
        <v>0</v>
      </c>
      <c r="G235" s="84" t="b">
        <v>0</v>
      </c>
    </row>
    <row r="236" spans="1:7" ht="15">
      <c r="A236" s="84" t="s">
        <v>3908</v>
      </c>
      <c r="B236" s="84">
        <v>5</v>
      </c>
      <c r="C236" s="118">
        <v>0.001850879481101047</v>
      </c>
      <c r="D236" s="84" t="s">
        <v>4949</v>
      </c>
      <c r="E236" s="84" t="b">
        <v>0</v>
      </c>
      <c r="F236" s="84" t="b">
        <v>0</v>
      </c>
      <c r="G236" s="84" t="b">
        <v>0</v>
      </c>
    </row>
    <row r="237" spans="1:7" ht="15">
      <c r="A237" s="84" t="s">
        <v>224</v>
      </c>
      <c r="B237" s="84">
        <v>5</v>
      </c>
      <c r="C237" s="118">
        <v>0.002079967409246809</v>
      </c>
      <c r="D237" s="84" t="s">
        <v>4949</v>
      </c>
      <c r="E237" s="84" t="b">
        <v>0</v>
      </c>
      <c r="F237" s="84" t="b">
        <v>0</v>
      </c>
      <c r="G237" s="84" t="b">
        <v>0</v>
      </c>
    </row>
    <row r="238" spans="1:7" ht="15">
      <c r="A238" s="84" t="s">
        <v>4597</v>
      </c>
      <c r="B238" s="84">
        <v>4</v>
      </c>
      <c r="C238" s="118">
        <v>0.0016639739273974475</v>
      </c>
      <c r="D238" s="84" t="s">
        <v>4949</v>
      </c>
      <c r="E238" s="84" t="b">
        <v>0</v>
      </c>
      <c r="F238" s="84" t="b">
        <v>0</v>
      </c>
      <c r="G238" s="84" t="b">
        <v>0</v>
      </c>
    </row>
    <row r="239" spans="1:7" ht="15">
      <c r="A239" s="84" t="s">
        <v>3844</v>
      </c>
      <c r="B239" s="84">
        <v>4</v>
      </c>
      <c r="C239" s="118">
        <v>0.0015607614229709297</v>
      </c>
      <c r="D239" s="84" t="s">
        <v>4949</v>
      </c>
      <c r="E239" s="84" t="b">
        <v>0</v>
      </c>
      <c r="F239" s="84" t="b">
        <v>0</v>
      </c>
      <c r="G239" s="84" t="b">
        <v>0</v>
      </c>
    </row>
    <row r="240" spans="1:7" ht="15">
      <c r="A240" s="84" t="s">
        <v>4598</v>
      </c>
      <c r="B240" s="84">
        <v>4</v>
      </c>
      <c r="C240" s="118">
        <v>0.0015607614229709297</v>
      </c>
      <c r="D240" s="84" t="s">
        <v>4949</v>
      </c>
      <c r="E240" s="84" t="b">
        <v>0</v>
      </c>
      <c r="F240" s="84" t="b">
        <v>0</v>
      </c>
      <c r="G240" s="84" t="b">
        <v>0</v>
      </c>
    </row>
    <row r="241" spans="1:7" ht="15">
      <c r="A241" s="84" t="s">
        <v>4599</v>
      </c>
      <c r="B241" s="84">
        <v>4</v>
      </c>
      <c r="C241" s="118">
        <v>0.0015607614229709297</v>
      </c>
      <c r="D241" s="84" t="s">
        <v>4949</v>
      </c>
      <c r="E241" s="84" t="b">
        <v>0</v>
      </c>
      <c r="F241" s="84" t="b">
        <v>0</v>
      </c>
      <c r="G241" s="84" t="b">
        <v>0</v>
      </c>
    </row>
    <row r="242" spans="1:7" ht="15">
      <c r="A242" s="84" t="s">
        <v>4600</v>
      </c>
      <c r="B242" s="84">
        <v>4</v>
      </c>
      <c r="C242" s="118">
        <v>0.0015607614229709297</v>
      </c>
      <c r="D242" s="84" t="s">
        <v>4949</v>
      </c>
      <c r="E242" s="84" t="b">
        <v>0</v>
      </c>
      <c r="F242" s="84" t="b">
        <v>0</v>
      </c>
      <c r="G242" s="84" t="b">
        <v>0</v>
      </c>
    </row>
    <row r="243" spans="1:7" ht="15">
      <c r="A243" s="84" t="s">
        <v>4601</v>
      </c>
      <c r="B243" s="84">
        <v>4</v>
      </c>
      <c r="C243" s="118">
        <v>0.0015607614229709297</v>
      </c>
      <c r="D243" s="84" t="s">
        <v>4949</v>
      </c>
      <c r="E243" s="84" t="b">
        <v>0</v>
      </c>
      <c r="F243" s="84" t="b">
        <v>0</v>
      </c>
      <c r="G243" s="84" t="b">
        <v>0</v>
      </c>
    </row>
    <row r="244" spans="1:7" ht="15">
      <c r="A244" s="84" t="s">
        <v>4602</v>
      </c>
      <c r="B244" s="84">
        <v>4</v>
      </c>
      <c r="C244" s="118">
        <v>0.0015607614229709297</v>
      </c>
      <c r="D244" s="84" t="s">
        <v>4949</v>
      </c>
      <c r="E244" s="84" t="b">
        <v>0</v>
      </c>
      <c r="F244" s="84" t="b">
        <v>0</v>
      </c>
      <c r="G244" s="84" t="b">
        <v>0</v>
      </c>
    </row>
    <row r="245" spans="1:7" ht="15">
      <c r="A245" s="84" t="s">
        <v>4603</v>
      </c>
      <c r="B245" s="84">
        <v>4</v>
      </c>
      <c r="C245" s="118">
        <v>0.0015607614229709297</v>
      </c>
      <c r="D245" s="84" t="s">
        <v>4949</v>
      </c>
      <c r="E245" s="84" t="b">
        <v>0</v>
      </c>
      <c r="F245" s="84" t="b">
        <v>0</v>
      </c>
      <c r="G245" s="84" t="b">
        <v>0</v>
      </c>
    </row>
    <row r="246" spans="1:7" ht="15">
      <c r="A246" s="84" t="s">
        <v>4604</v>
      </c>
      <c r="B246" s="84">
        <v>4</v>
      </c>
      <c r="C246" s="118">
        <v>0.0015607614229709297</v>
      </c>
      <c r="D246" s="84" t="s">
        <v>4949</v>
      </c>
      <c r="E246" s="84" t="b">
        <v>0</v>
      </c>
      <c r="F246" s="84" t="b">
        <v>0</v>
      </c>
      <c r="G246" s="84" t="b">
        <v>0</v>
      </c>
    </row>
    <row r="247" spans="1:7" ht="15">
      <c r="A247" s="84" t="s">
        <v>4605</v>
      </c>
      <c r="B247" s="84">
        <v>4</v>
      </c>
      <c r="C247" s="118">
        <v>0.0015607614229709297</v>
      </c>
      <c r="D247" s="84" t="s">
        <v>4949</v>
      </c>
      <c r="E247" s="84" t="b">
        <v>0</v>
      </c>
      <c r="F247" s="84" t="b">
        <v>0</v>
      </c>
      <c r="G247" s="84" t="b">
        <v>0</v>
      </c>
    </row>
    <row r="248" spans="1:7" ht="15">
      <c r="A248" s="84" t="s">
        <v>4606</v>
      </c>
      <c r="B248" s="84">
        <v>4</v>
      </c>
      <c r="C248" s="118">
        <v>0.0016639739273974475</v>
      </c>
      <c r="D248" s="84" t="s">
        <v>4949</v>
      </c>
      <c r="E248" s="84" t="b">
        <v>0</v>
      </c>
      <c r="F248" s="84" t="b">
        <v>0</v>
      </c>
      <c r="G248" s="84" t="b">
        <v>0</v>
      </c>
    </row>
    <row r="249" spans="1:7" ht="15">
      <c r="A249" s="84" t="s">
        <v>4607</v>
      </c>
      <c r="B249" s="84">
        <v>4</v>
      </c>
      <c r="C249" s="118">
        <v>0.0015607614229709297</v>
      </c>
      <c r="D249" s="84" t="s">
        <v>4949</v>
      </c>
      <c r="E249" s="84" t="b">
        <v>0</v>
      </c>
      <c r="F249" s="84" t="b">
        <v>0</v>
      </c>
      <c r="G249" s="84" t="b">
        <v>0</v>
      </c>
    </row>
    <row r="250" spans="1:7" ht="15">
      <c r="A250" s="84" t="s">
        <v>446</v>
      </c>
      <c r="B250" s="84">
        <v>4</v>
      </c>
      <c r="C250" s="118">
        <v>0.0015607614229709297</v>
      </c>
      <c r="D250" s="84" t="s">
        <v>4949</v>
      </c>
      <c r="E250" s="84" t="b">
        <v>0</v>
      </c>
      <c r="F250" s="84" t="b">
        <v>0</v>
      </c>
      <c r="G250" s="84" t="b">
        <v>0</v>
      </c>
    </row>
    <row r="251" spans="1:7" ht="15">
      <c r="A251" s="84" t="s">
        <v>4608</v>
      </c>
      <c r="B251" s="84">
        <v>4</v>
      </c>
      <c r="C251" s="118">
        <v>0.0015607614229709297</v>
      </c>
      <c r="D251" s="84" t="s">
        <v>4949</v>
      </c>
      <c r="E251" s="84" t="b">
        <v>0</v>
      </c>
      <c r="F251" s="84" t="b">
        <v>0</v>
      </c>
      <c r="G251" s="84" t="b">
        <v>0</v>
      </c>
    </row>
    <row r="252" spans="1:7" ht="15">
      <c r="A252" s="84" t="s">
        <v>4609</v>
      </c>
      <c r="B252" s="84">
        <v>4</v>
      </c>
      <c r="C252" s="118">
        <v>0.0015607614229709297</v>
      </c>
      <c r="D252" s="84" t="s">
        <v>4949</v>
      </c>
      <c r="E252" s="84" t="b">
        <v>0</v>
      </c>
      <c r="F252" s="84" t="b">
        <v>0</v>
      </c>
      <c r="G252" s="84" t="b">
        <v>0</v>
      </c>
    </row>
    <row r="253" spans="1:7" ht="15">
      <c r="A253" s="84" t="s">
        <v>4610</v>
      </c>
      <c r="B253" s="84">
        <v>4</v>
      </c>
      <c r="C253" s="118">
        <v>0.0015607614229709297</v>
      </c>
      <c r="D253" s="84" t="s">
        <v>4949</v>
      </c>
      <c r="E253" s="84" t="b">
        <v>0</v>
      </c>
      <c r="F253" s="84" t="b">
        <v>0</v>
      </c>
      <c r="G253" s="84" t="b">
        <v>0</v>
      </c>
    </row>
    <row r="254" spans="1:7" ht="15">
      <c r="A254" s="84" t="s">
        <v>4611</v>
      </c>
      <c r="B254" s="84">
        <v>4</v>
      </c>
      <c r="C254" s="118">
        <v>0.0015607614229709297</v>
      </c>
      <c r="D254" s="84" t="s">
        <v>4949</v>
      </c>
      <c r="E254" s="84" t="b">
        <v>0</v>
      </c>
      <c r="F254" s="84" t="b">
        <v>0</v>
      </c>
      <c r="G254" s="84" t="b">
        <v>0</v>
      </c>
    </row>
    <row r="255" spans="1:7" ht="15">
      <c r="A255" s="84" t="s">
        <v>4612</v>
      </c>
      <c r="B255" s="84">
        <v>4</v>
      </c>
      <c r="C255" s="118">
        <v>0.0015607614229709297</v>
      </c>
      <c r="D255" s="84" t="s">
        <v>4949</v>
      </c>
      <c r="E255" s="84" t="b">
        <v>0</v>
      </c>
      <c r="F255" s="84" t="b">
        <v>0</v>
      </c>
      <c r="G255" s="84" t="b">
        <v>0</v>
      </c>
    </row>
    <row r="256" spans="1:7" ht="15">
      <c r="A256" s="84" t="s">
        <v>4613</v>
      </c>
      <c r="B256" s="84">
        <v>4</v>
      </c>
      <c r="C256" s="118">
        <v>0.0015607614229709297</v>
      </c>
      <c r="D256" s="84" t="s">
        <v>4949</v>
      </c>
      <c r="E256" s="84" t="b">
        <v>0</v>
      </c>
      <c r="F256" s="84" t="b">
        <v>0</v>
      </c>
      <c r="G256" s="84" t="b">
        <v>0</v>
      </c>
    </row>
    <row r="257" spans="1:7" ht="15">
      <c r="A257" s="84" t="s">
        <v>4614</v>
      </c>
      <c r="B257" s="84">
        <v>4</v>
      </c>
      <c r="C257" s="118">
        <v>0.0015607614229709297</v>
      </c>
      <c r="D257" s="84" t="s">
        <v>4949</v>
      </c>
      <c r="E257" s="84" t="b">
        <v>0</v>
      </c>
      <c r="F257" s="84" t="b">
        <v>0</v>
      </c>
      <c r="G257" s="84" t="b">
        <v>0</v>
      </c>
    </row>
    <row r="258" spans="1:7" ht="15">
      <c r="A258" s="84" t="s">
        <v>4615</v>
      </c>
      <c r="B258" s="84">
        <v>4</v>
      </c>
      <c r="C258" s="118">
        <v>0.001809443782048981</v>
      </c>
      <c r="D258" s="84" t="s">
        <v>4949</v>
      </c>
      <c r="E258" s="84" t="b">
        <v>0</v>
      </c>
      <c r="F258" s="84" t="b">
        <v>0</v>
      </c>
      <c r="G258" s="84" t="b">
        <v>0</v>
      </c>
    </row>
    <row r="259" spans="1:7" ht="15">
      <c r="A259" s="84" t="s">
        <v>4616</v>
      </c>
      <c r="B259" s="84">
        <v>4</v>
      </c>
      <c r="C259" s="118">
        <v>0.001809443782048981</v>
      </c>
      <c r="D259" s="84" t="s">
        <v>4949</v>
      </c>
      <c r="E259" s="84" t="b">
        <v>0</v>
      </c>
      <c r="F259" s="84" t="b">
        <v>0</v>
      </c>
      <c r="G259" s="84" t="b">
        <v>0</v>
      </c>
    </row>
    <row r="260" spans="1:7" ht="15">
      <c r="A260" s="84" t="s">
        <v>4617</v>
      </c>
      <c r="B260" s="84">
        <v>4</v>
      </c>
      <c r="C260" s="118">
        <v>0.0015607614229709297</v>
      </c>
      <c r="D260" s="84" t="s">
        <v>4949</v>
      </c>
      <c r="E260" s="84" t="b">
        <v>0</v>
      </c>
      <c r="F260" s="84" t="b">
        <v>0</v>
      </c>
      <c r="G260" s="84" t="b">
        <v>0</v>
      </c>
    </row>
    <row r="261" spans="1:7" ht="15">
      <c r="A261" s="84" t="s">
        <v>4618</v>
      </c>
      <c r="B261" s="84">
        <v>4</v>
      </c>
      <c r="C261" s="118">
        <v>0.0016639739273974475</v>
      </c>
      <c r="D261" s="84" t="s">
        <v>4949</v>
      </c>
      <c r="E261" s="84" t="b">
        <v>0</v>
      </c>
      <c r="F261" s="84" t="b">
        <v>0</v>
      </c>
      <c r="G261" s="84" t="b">
        <v>0</v>
      </c>
    </row>
    <row r="262" spans="1:7" ht="15">
      <c r="A262" s="84" t="s">
        <v>4619</v>
      </c>
      <c r="B262" s="84">
        <v>4</v>
      </c>
      <c r="C262" s="118">
        <v>0.0015607614229709297</v>
      </c>
      <c r="D262" s="84" t="s">
        <v>4949</v>
      </c>
      <c r="E262" s="84" t="b">
        <v>0</v>
      </c>
      <c r="F262" s="84" t="b">
        <v>0</v>
      </c>
      <c r="G262" s="84" t="b">
        <v>0</v>
      </c>
    </row>
    <row r="263" spans="1:7" ht="15">
      <c r="A263" s="84" t="s">
        <v>4620</v>
      </c>
      <c r="B263" s="84">
        <v>4</v>
      </c>
      <c r="C263" s="118">
        <v>0.0016639739273974475</v>
      </c>
      <c r="D263" s="84" t="s">
        <v>4949</v>
      </c>
      <c r="E263" s="84" t="b">
        <v>0</v>
      </c>
      <c r="F263" s="84" t="b">
        <v>0</v>
      </c>
      <c r="G263" s="84" t="b">
        <v>0</v>
      </c>
    </row>
    <row r="264" spans="1:7" ht="15">
      <c r="A264" s="84" t="s">
        <v>4621</v>
      </c>
      <c r="B264" s="84">
        <v>4</v>
      </c>
      <c r="C264" s="118">
        <v>0.0015607614229709297</v>
      </c>
      <c r="D264" s="84" t="s">
        <v>4949</v>
      </c>
      <c r="E264" s="84" t="b">
        <v>0</v>
      </c>
      <c r="F264" s="84" t="b">
        <v>0</v>
      </c>
      <c r="G264" s="84" t="b">
        <v>0</v>
      </c>
    </row>
    <row r="265" spans="1:7" ht="15">
      <c r="A265" s="84" t="s">
        <v>4622</v>
      </c>
      <c r="B265" s="84">
        <v>4</v>
      </c>
      <c r="C265" s="118">
        <v>0.0015607614229709297</v>
      </c>
      <c r="D265" s="84" t="s">
        <v>4949</v>
      </c>
      <c r="E265" s="84" t="b">
        <v>0</v>
      </c>
      <c r="F265" s="84" t="b">
        <v>0</v>
      </c>
      <c r="G265" s="84" t="b">
        <v>0</v>
      </c>
    </row>
    <row r="266" spans="1:7" ht="15">
      <c r="A266" s="84" t="s">
        <v>4623</v>
      </c>
      <c r="B266" s="84">
        <v>4</v>
      </c>
      <c r="C266" s="118">
        <v>0.0015607614229709297</v>
      </c>
      <c r="D266" s="84" t="s">
        <v>4949</v>
      </c>
      <c r="E266" s="84" t="b">
        <v>0</v>
      </c>
      <c r="F266" s="84" t="b">
        <v>0</v>
      </c>
      <c r="G266" s="84" t="b">
        <v>0</v>
      </c>
    </row>
    <row r="267" spans="1:7" ht="15">
      <c r="A267" s="84" t="s">
        <v>4624</v>
      </c>
      <c r="B267" s="84">
        <v>4</v>
      </c>
      <c r="C267" s="118">
        <v>0.0015607614229709297</v>
      </c>
      <c r="D267" s="84" t="s">
        <v>4949</v>
      </c>
      <c r="E267" s="84" t="b">
        <v>0</v>
      </c>
      <c r="F267" s="84" t="b">
        <v>0</v>
      </c>
      <c r="G267" s="84" t="b">
        <v>0</v>
      </c>
    </row>
    <row r="268" spans="1:7" ht="15">
      <c r="A268" s="84" t="s">
        <v>4625</v>
      </c>
      <c r="B268" s="84">
        <v>4</v>
      </c>
      <c r="C268" s="118">
        <v>0.0015607614229709297</v>
      </c>
      <c r="D268" s="84" t="s">
        <v>4949</v>
      </c>
      <c r="E268" s="84" t="b">
        <v>0</v>
      </c>
      <c r="F268" s="84" t="b">
        <v>0</v>
      </c>
      <c r="G268" s="84" t="b">
        <v>0</v>
      </c>
    </row>
    <row r="269" spans="1:7" ht="15">
      <c r="A269" s="84" t="s">
        <v>4626</v>
      </c>
      <c r="B269" s="84">
        <v>4</v>
      </c>
      <c r="C269" s="118">
        <v>0.0015607614229709297</v>
      </c>
      <c r="D269" s="84" t="s">
        <v>4949</v>
      </c>
      <c r="E269" s="84" t="b">
        <v>0</v>
      </c>
      <c r="F269" s="84" t="b">
        <v>0</v>
      </c>
      <c r="G269" s="84" t="b">
        <v>0</v>
      </c>
    </row>
    <row r="270" spans="1:7" ht="15">
      <c r="A270" s="84" t="s">
        <v>4627</v>
      </c>
      <c r="B270" s="84">
        <v>4</v>
      </c>
      <c r="C270" s="118">
        <v>0.0015607614229709297</v>
      </c>
      <c r="D270" s="84" t="s">
        <v>4949</v>
      </c>
      <c r="E270" s="84" t="b">
        <v>0</v>
      </c>
      <c r="F270" s="84" t="b">
        <v>0</v>
      </c>
      <c r="G270" s="84" t="b">
        <v>0</v>
      </c>
    </row>
    <row r="271" spans="1:7" ht="15">
      <c r="A271" s="84" t="s">
        <v>4628</v>
      </c>
      <c r="B271" s="84">
        <v>4</v>
      </c>
      <c r="C271" s="118">
        <v>0.0015607614229709297</v>
      </c>
      <c r="D271" s="84" t="s">
        <v>4949</v>
      </c>
      <c r="E271" s="84" t="b">
        <v>0</v>
      </c>
      <c r="F271" s="84" t="b">
        <v>0</v>
      </c>
      <c r="G271" s="84" t="b">
        <v>0</v>
      </c>
    </row>
    <row r="272" spans="1:7" ht="15">
      <c r="A272" s="84" t="s">
        <v>4629</v>
      </c>
      <c r="B272" s="84">
        <v>4</v>
      </c>
      <c r="C272" s="118">
        <v>0.0015607614229709297</v>
      </c>
      <c r="D272" s="84" t="s">
        <v>4949</v>
      </c>
      <c r="E272" s="84" t="b">
        <v>0</v>
      </c>
      <c r="F272" s="84" t="b">
        <v>0</v>
      </c>
      <c r="G272" s="84" t="b">
        <v>0</v>
      </c>
    </row>
    <row r="273" spans="1:7" ht="15">
      <c r="A273" s="84" t="s">
        <v>4630</v>
      </c>
      <c r="B273" s="84">
        <v>4</v>
      </c>
      <c r="C273" s="118">
        <v>0.0015607614229709297</v>
      </c>
      <c r="D273" s="84" t="s">
        <v>4949</v>
      </c>
      <c r="E273" s="84" t="b">
        <v>0</v>
      </c>
      <c r="F273" s="84" t="b">
        <v>0</v>
      </c>
      <c r="G273" s="84" t="b">
        <v>0</v>
      </c>
    </row>
    <row r="274" spans="1:7" ht="15">
      <c r="A274" s="84" t="s">
        <v>4631</v>
      </c>
      <c r="B274" s="84">
        <v>4</v>
      </c>
      <c r="C274" s="118">
        <v>0.0015607614229709297</v>
      </c>
      <c r="D274" s="84" t="s">
        <v>4949</v>
      </c>
      <c r="E274" s="84" t="b">
        <v>0</v>
      </c>
      <c r="F274" s="84" t="b">
        <v>0</v>
      </c>
      <c r="G274" s="84" t="b">
        <v>0</v>
      </c>
    </row>
    <row r="275" spans="1:7" ht="15">
      <c r="A275" s="84" t="s">
        <v>4632</v>
      </c>
      <c r="B275" s="84">
        <v>4</v>
      </c>
      <c r="C275" s="118">
        <v>0.0015607614229709297</v>
      </c>
      <c r="D275" s="84" t="s">
        <v>4949</v>
      </c>
      <c r="E275" s="84" t="b">
        <v>0</v>
      </c>
      <c r="F275" s="84" t="b">
        <v>0</v>
      </c>
      <c r="G275" s="84" t="b">
        <v>0</v>
      </c>
    </row>
    <row r="276" spans="1:7" ht="15">
      <c r="A276" s="84" t="s">
        <v>316</v>
      </c>
      <c r="B276" s="84">
        <v>4</v>
      </c>
      <c r="C276" s="118">
        <v>0.0015607614229709297</v>
      </c>
      <c r="D276" s="84" t="s">
        <v>4949</v>
      </c>
      <c r="E276" s="84" t="b">
        <v>0</v>
      </c>
      <c r="F276" s="84" t="b">
        <v>0</v>
      </c>
      <c r="G276" s="84" t="b">
        <v>0</v>
      </c>
    </row>
    <row r="277" spans="1:7" ht="15">
      <c r="A277" s="84" t="s">
        <v>4633</v>
      </c>
      <c r="B277" s="84">
        <v>4</v>
      </c>
      <c r="C277" s="118">
        <v>0.0015607614229709297</v>
      </c>
      <c r="D277" s="84" t="s">
        <v>4949</v>
      </c>
      <c r="E277" s="84" t="b">
        <v>0</v>
      </c>
      <c r="F277" s="84" t="b">
        <v>0</v>
      </c>
      <c r="G277" s="84" t="b">
        <v>0</v>
      </c>
    </row>
    <row r="278" spans="1:7" ht="15">
      <c r="A278" s="84" t="s">
        <v>4634</v>
      </c>
      <c r="B278" s="84">
        <v>4</v>
      </c>
      <c r="C278" s="118">
        <v>0.0015607614229709297</v>
      </c>
      <c r="D278" s="84" t="s">
        <v>4949</v>
      </c>
      <c r="E278" s="84" t="b">
        <v>0</v>
      </c>
      <c r="F278" s="84" t="b">
        <v>0</v>
      </c>
      <c r="G278" s="84" t="b">
        <v>0</v>
      </c>
    </row>
    <row r="279" spans="1:7" ht="15">
      <c r="A279" s="84" t="s">
        <v>4635</v>
      </c>
      <c r="B279" s="84">
        <v>4</v>
      </c>
      <c r="C279" s="118">
        <v>0.0015607614229709297</v>
      </c>
      <c r="D279" s="84" t="s">
        <v>4949</v>
      </c>
      <c r="E279" s="84" t="b">
        <v>0</v>
      </c>
      <c r="F279" s="84" t="b">
        <v>0</v>
      </c>
      <c r="G279" s="84" t="b">
        <v>0</v>
      </c>
    </row>
    <row r="280" spans="1:7" ht="15">
      <c r="A280" s="84" t="s">
        <v>4636</v>
      </c>
      <c r="B280" s="84">
        <v>4</v>
      </c>
      <c r="C280" s="118">
        <v>0.0015607614229709297</v>
      </c>
      <c r="D280" s="84" t="s">
        <v>4949</v>
      </c>
      <c r="E280" s="84" t="b">
        <v>0</v>
      </c>
      <c r="F280" s="84" t="b">
        <v>0</v>
      </c>
      <c r="G280" s="84" t="b">
        <v>0</v>
      </c>
    </row>
    <row r="281" spans="1:7" ht="15">
      <c r="A281" s="84" t="s">
        <v>4637</v>
      </c>
      <c r="B281" s="84">
        <v>4</v>
      </c>
      <c r="C281" s="118">
        <v>0.0015607614229709297</v>
      </c>
      <c r="D281" s="84" t="s">
        <v>4949</v>
      </c>
      <c r="E281" s="84" t="b">
        <v>0</v>
      </c>
      <c r="F281" s="84" t="b">
        <v>0</v>
      </c>
      <c r="G281" s="84" t="b">
        <v>0</v>
      </c>
    </row>
    <row r="282" spans="1:7" ht="15">
      <c r="A282" s="84" t="s">
        <v>4638</v>
      </c>
      <c r="B282" s="84">
        <v>4</v>
      </c>
      <c r="C282" s="118">
        <v>0.0015607614229709297</v>
      </c>
      <c r="D282" s="84" t="s">
        <v>4949</v>
      </c>
      <c r="E282" s="84" t="b">
        <v>0</v>
      </c>
      <c r="F282" s="84" t="b">
        <v>0</v>
      </c>
      <c r="G282" s="84" t="b">
        <v>0</v>
      </c>
    </row>
    <row r="283" spans="1:7" ht="15">
      <c r="A283" s="84" t="s">
        <v>4639</v>
      </c>
      <c r="B283" s="84">
        <v>4</v>
      </c>
      <c r="C283" s="118">
        <v>0.0015607614229709297</v>
      </c>
      <c r="D283" s="84" t="s">
        <v>4949</v>
      </c>
      <c r="E283" s="84" t="b">
        <v>0</v>
      </c>
      <c r="F283" s="84" t="b">
        <v>0</v>
      </c>
      <c r="G283" s="84" t="b">
        <v>0</v>
      </c>
    </row>
    <row r="284" spans="1:7" ht="15">
      <c r="A284" s="84" t="s">
        <v>4640</v>
      </c>
      <c r="B284" s="84">
        <v>4</v>
      </c>
      <c r="C284" s="118">
        <v>0.0015607614229709297</v>
      </c>
      <c r="D284" s="84" t="s">
        <v>4949</v>
      </c>
      <c r="E284" s="84" t="b">
        <v>0</v>
      </c>
      <c r="F284" s="84" t="b">
        <v>0</v>
      </c>
      <c r="G284" s="84" t="b">
        <v>0</v>
      </c>
    </row>
    <row r="285" spans="1:7" ht="15">
      <c r="A285" s="84" t="s">
        <v>4641</v>
      </c>
      <c r="B285" s="84">
        <v>4</v>
      </c>
      <c r="C285" s="118">
        <v>0.0015607614229709297</v>
      </c>
      <c r="D285" s="84" t="s">
        <v>4949</v>
      </c>
      <c r="E285" s="84" t="b">
        <v>0</v>
      </c>
      <c r="F285" s="84" t="b">
        <v>0</v>
      </c>
      <c r="G285" s="84" t="b">
        <v>0</v>
      </c>
    </row>
    <row r="286" spans="1:7" ht="15">
      <c r="A286" s="84" t="s">
        <v>4642</v>
      </c>
      <c r="B286" s="84">
        <v>4</v>
      </c>
      <c r="C286" s="118">
        <v>0.0015607614229709297</v>
      </c>
      <c r="D286" s="84" t="s">
        <v>4949</v>
      </c>
      <c r="E286" s="84" t="b">
        <v>0</v>
      </c>
      <c r="F286" s="84" t="b">
        <v>0</v>
      </c>
      <c r="G286" s="84" t="b">
        <v>0</v>
      </c>
    </row>
    <row r="287" spans="1:7" ht="15">
      <c r="A287" s="84" t="s">
        <v>4643</v>
      </c>
      <c r="B287" s="84">
        <v>4</v>
      </c>
      <c r="C287" s="118">
        <v>0.0015607614229709297</v>
      </c>
      <c r="D287" s="84" t="s">
        <v>4949</v>
      </c>
      <c r="E287" s="84" t="b">
        <v>0</v>
      </c>
      <c r="F287" s="84" t="b">
        <v>0</v>
      </c>
      <c r="G287" s="84" t="b">
        <v>0</v>
      </c>
    </row>
    <row r="288" spans="1:7" ht="15">
      <c r="A288" s="84" t="s">
        <v>4644</v>
      </c>
      <c r="B288" s="84">
        <v>4</v>
      </c>
      <c r="C288" s="118">
        <v>0.0015607614229709297</v>
      </c>
      <c r="D288" s="84" t="s">
        <v>4949</v>
      </c>
      <c r="E288" s="84" t="b">
        <v>0</v>
      </c>
      <c r="F288" s="84" t="b">
        <v>0</v>
      </c>
      <c r="G288" s="84" t="b">
        <v>0</v>
      </c>
    </row>
    <row r="289" spans="1:7" ht="15">
      <c r="A289" s="84" t="s">
        <v>4645</v>
      </c>
      <c r="B289" s="84">
        <v>4</v>
      </c>
      <c r="C289" s="118">
        <v>0.0015607614229709297</v>
      </c>
      <c r="D289" s="84" t="s">
        <v>4949</v>
      </c>
      <c r="E289" s="84" t="b">
        <v>0</v>
      </c>
      <c r="F289" s="84" t="b">
        <v>0</v>
      </c>
      <c r="G289" s="84" t="b">
        <v>0</v>
      </c>
    </row>
    <row r="290" spans="1:7" ht="15">
      <c r="A290" s="84" t="s">
        <v>4646</v>
      </c>
      <c r="B290" s="84">
        <v>4</v>
      </c>
      <c r="C290" s="118">
        <v>0.0015607614229709297</v>
      </c>
      <c r="D290" s="84" t="s">
        <v>4949</v>
      </c>
      <c r="E290" s="84" t="b">
        <v>0</v>
      </c>
      <c r="F290" s="84" t="b">
        <v>0</v>
      </c>
      <c r="G290" s="84" t="b">
        <v>0</v>
      </c>
    </row>
    <row r="291" spans="1:7" ht="15">
      <c r="A291" s="84" t="s">
        <v>4647</v>
      </c>
      <c r="B291" s="84">
        <v>4</v>
      </c>
      <c r="C291" s="118">
        <v>0.0015607614229709297</v>
      </c>
      <c r="D291" s="84" t="s">
        <v>4949</v>
      </c>
      <c r="E291" s="84" t="b">
        <v>0</v>
      </c>
      <c r="F291" s="84" t="b">
        <v>0</v>
      </c>
      <c r="G291" s="84" t="b">
        <v>0</v>
      </c>
    </row>
    <row r="292" spans="1:7" ht="15">
      <c r="A292" s="84" t="s">
        <v>4648</v>
      </c>
      <c r="B292" s="84">
        <v>4</v>
      </c>
      <c r="C292" s="118">
        <v>0.0015607614229709297</v>
      </c>
      <c r="D292" s="84" t="s">
        <v>4949</v>
      </c>
      <c r="E292" s="84" t="b">
        <v>0</v>
      </c>
      <c r="F292" s="84" t="b">
        <v>0</v>
      </c>
      <c r="G292" s="84" t="b">
        <v>0</v>
      </c>
    </row>
    <row r="293" spans="1:7" ht="15">
      <c r="A293" s="84" t="s">
        <v>4649</v>
      </c>
      <c r="B293" s="84">
        <v>4</v>
      </c>
      <c r="C293" s="118">
        <v>0.0015607614229709297</v>
      </c>
      <c r="D293" s="84" t="s">
        <v>4949</v>
      </c>
      <c r="E293" s="84" t="b">
        <v>0</v>
      </c>
      <c r="F293" s="84" t="b">
        <v>0</v>
      </c>
      <c r="G293" s="84" t="b">
        <v>0</v>
      </c>
    </row>
    <row r="294" spans="1:7" ht="15">
      <c r="A294" s="84" t="s">
        <v>4650</v>
      </c>
      <c r="B294" s="84">
        <v>4</v>
      </c>
      <c r="C294" s="118">
        <v>0.0015607614229709297</v>
      </c>
      <c r="D294" s="84" t="s">
        <v>4949</v>
      </c>
      <c r="E294" s="84" t="b">
        <v>0</v>
      </c>
      <c r="F294" s="84" t="b">
        <v>0</v>
      </c>
      <c r="G294" s="84" t="b">
        <v>0</v>
      </c>
    </row>
    <row r="295" spans="1:7" ht="15">
      <c r="A295" s="84" t="s">
        <v>4651</v>
      </c>
      <c r="B295" s="84">
        <v>4</v>
      </c>
      <c r="C295" s="118">
        <v>0.0015607614229709297</v>
      </c>
      <c r="D295" s="84" t="s">
        <v>4949</v>
      </c>
      <c r="E295" s="84" t="b">
        <v>0</v>
      </c>
      <c r="F295" s="84" t="b">
        <v>0</v>
      </c>
      <c r="G295" s="84" t="b">
        <v>0</v>
      </c>
    </row>
    <row r="296" spans="1:7" ht="15">
      <c r="A296" s="84" t="s">
        <v>4652</v>
      </c>
      <c r="B296" s="84">
        <v>4</v>
      </c>
      <c r="C296" s="118">
        <v>0.0015607614229709297</v>
      </c>
      <c r="D296" s="84" t="s">
        <v>4949</v>
      </c>
      <c r="E296" s="84" t="b">
        <v>0</v>
      </c>
      <c r="F296" s="84" t="b">
        <v>0</v>
      </c>
      <c r="G296" s="84" t="b">
        <v>0</v>
      </c>
    </row>
    <row r="297" spans="1:7" ht="15">
      <c r="A297" s="84" t="s">
        <v>4653</v>
      </c>
      <c r="B297" s="84">
        <v>4</v>
      </c>
      <c r="C297" s="118">
        <v>0.0015607614229709297</v>
      </c>
      <c r="D297" s="84" t="s">
        <v>4949</v>
      </c>
      <c r="E297" s="84" t="b">
        <v>0</v>
      </c>
      <c r="F297" s="84" t="b">
        <v>0</v>
      </c>
      <c r="G297" s="84" t="b">
        <v>0</v>
      </c>
    </row>
    <row r="298" spans="1:7" ht="15">
      <c r="A298" s="84" t="s">
        <v>3773</v>
      </c>
      <c r="B298" s="84">
        <v>4</v>
      </c>
      <c r="C298" s="118">
        <v>0.0015607614229709297</v>
      </c>
      <c r="D298" s="84" t="s">
        <v>4949</v>
      </c>
      <c r="E298" s="84" t="b">
        <v>0</v>
      </c>
      <c r="F298" s="84" t="b">
        <v>0</v>
      </c>
      <c r="G298" s="84" t="b">
        <v>0</v>
      </c>
    </row>
    <row r="299" spans="1:7" ht="15">
      <c r="A299" s="84" t="s">
        <v>4654</v>
      </c>
      <c r="B299" s="84">
        <v>4</v>
      </c>
      <c r="C299" s="118">
        <v>0.0015607614229709297</v>
      </c>
      <c r="D299" s="84" t="s">
        <v>4949</v>
      </c>
      <c r="E299" s="84" t="b">
        <v>0</v>
      </c>
      <c r="F299" s="84" t="b">
        <v>0</v>
      </c>
      <c r="G299" s="84" t="b">
        <v>0</v>
      </c>
    </row>
    <row r="300" spans="1:7" ht="15">
      <c r="A300" s="84" t="s">
        <v>4655</v>
      </c>
      <c r="B300" s="84">
        <v>4</v>
      </c>
      <c r="C300" s="118">
        <v>0.0015607614229709297</v>
      </c>
      <c r="D300" s="84" t="s">
        <v>4949</v>
      </c>
      <c r="E300" s="84" t="b">
        <v>1</v>
      </c>
      <c r="F300" s="84" t="b">
        <v>0</v>
      </c>
      <c r="G300" s="84" t="b">
        <v>0</v>
      </c>
    </row>
    <row r="301" spans="1:7" ht="15">
      <c r="A301" s="84" t="s">
        <v>4656</v>
      </c>
      <c r="B301" s="84">
        <v>4</v>
      </c>
      <c r="C301" s="118">
        <v>0.0015607614229709297</v>
      </c>
      <c r="D301" s="84" t="s">
        <v>4949</v>
      </c>
      <c r="E301" s="84" t="b">
        <v>0</v>
      </c>
      <c r="F301" s="84" t="b">
        <v>0</v>
      </c>
      <c r="G301" s="84" t="b">
        <v>0</v>
      </c>
    </row>
    <row r="302" spans="1:7" ht="15">
      <c r="A302" s="84" t="s">
        <v>4657</v>
      </c>
      <c r="B302" s="84">
        <v>4</v>
      </c>
      <c r="C302" s="118">
        <v>0.0015607614229709297</v>
      </c>
      <c r="D302" s="84" t="s">
        <v>4949</v>
      </c>
      <c r="E302" s="84" t="b">
        <v>0</v>
      </c>
      <c r="F302" s="84" t="b">
        <v>0</v>
      </c>
      <c r="G302" s="84" t="b">
        <v>0</v>
      </c>
    </row>
    <row r="303" spans="1:7" ht="15">
      <c r="A303" s="84" t="s">
        <v>258</v>
      </c>
      <c r="B303" s="84">
        <v>4</v>
      </c>
      <c r="C303" s="118">
        <v>0.0015607614229709297</v>
      </c>
      <c r="D303" s="84" t="s">
        <v>4949</v>
      </c>
      <c r="E303" s="84" t="b">
        <v>0</v>
      </c>
      <c r="F303" s="84" t="b">
        <v>0</v>
      </c>
      <c r="G303" s="84" t="b">
        <v>0</v>
      </c>
    </row>
    <row r="304" spans="1:7" ht="15">
      <c r="A304" s="84" t="s">
        <v>472</v>
      </c>
      <c r="B304" s="84">
        <v>4</v>
      </c>
      <c r="C304" s="118">
        <v>0.0015607614229709297</v>
      </c>
      <c r="D304" s="84" t="s">
        <v>4949</v>
      </c>
      <c r="E304" s="84" t="b">
        <v>0</v>
      </c>
      <c r="F304" s="84" t="b">
        <v>0</v>
      </c>
      <c r="G304" s="84" t="b">
        <v>0</v>
      </c>
    </row>
    <row r="305" spans="1:7" ht="15">
      <c r="A305" s="84" t="s">
        <v>471</v>
      </c>
      <c r="B305" s="84">
        <v>4</v>
      </c>
      <c r="C305" s="118">
        <v>0.0015607614229709297</v>
      </c>
      <c r="D305" s="84" t="s">
        <v>4949</v>
      </c>
      <c r="E305" s="84" t="b">
        <v>0</v>
      </c>
      <c r="F305" s="84" t="b">
        <v>0</v>
      </c>
      <c r="G305" s="84" t="b">
        <v>0</v>
      </c>
    </row>
    <row r="306" spans="1:7" ht="15">
      <c r="A306" s="84" t="s">
        <v>259</v>
      </c>
      <c r="B306" s="84">
        <v>4</v>
      </c>
      <c r="C306" s="118">
        <v>0.0015607614229709297</v>
      </c>
      <c r="D306" s="84" t="s">
        <v>4949</v>
      </c>
      <c r="E306" s="84" t="b">
        <v>0</v>
      </c>
      <c r="F306" s="84" t="b">
        <v>0</v>
      </c>
      <c r="G306" s="84" t="b">
        <v>0</v>
      </c>
    </row>
    <row r="307" spans="1:7" ht="15">
      <c r="A307" s="84" t="s">
        <v>470</v>
      </c>
      <c r="B307" s="84">
        <v>4</v>
      </c>
      <c r="C307" s="118">
        <v>0.0015607614229709297</v>
      </c>
      <c r="D307" s="84" t="s">
        <v>4949</v>
      </c>
      <c r="E307" s="84" t="b">
        <v>0</v>
      </c>
      <c r="F307" s="84" t="b">
        <v>0</v>
      </c>
      <c r="G307" s="84" t="b">
        <v>0</v>
      </c>
    </row>
    <row r="308" spans="1:7" ht="15">
      <c r="A308" s="84" t="s">
        <v>4658</v>
      </c>
      <c r="B308" s="84">
        <v>4</v>
      </c>
      <c r="C308" s="118">
        <v>0.0015607614229709297</v>
      </c>
      <c r="D308" s="84" t="s">
        <v>4949</v>
      </c>
      <c r="E308" s="84" t="b">
        <v>0</v>
      </c>
      <c r="F308" s="84" t="b">
        <v>0</v>
      </c>
      <c r="G308" s="84" t="b">
        <v>0</v>
      </c>
    </row>
    <row r="309" spans="1:7" ht="15">
      <c r="A309" s="84" t="s">
        <v>4659</v>
      </c>
      <c r="B309" s="84">
        <v>4</v>
      </c>
      <c r="C309" s="118">
        <v>0.0015607614229709297</v>
      </c>
      <c r="D309" s="84" t="s">
        <v>4949</v>
      </c>
      <c r="E309" s="84" t="b">
        <v>1</v>
      </c>
      <c r="F309" s="84" t="b">
        <v>0</v>
      </c>
      <c r="G309" s="84" t="b">
        <v>0</v>
      </c>
    </row>
    <row r="310" spans="1:7" ht="15">
      <c r="A310" s="84" t="s">
        <v>4660</v>
      </c>
      <c r="B310" s="84">
        <v>4</v>
      </c>
      <c r="C310" s="118">
        <v>0.0015607614229709297</v>
      </c>
      <c r="D310" s="84" t="s">
        <v>4949</v>
      </c>
      <c r="E310" s="84" t="b">
        <v>0</v>
      </c>
      <c r="F310" s="84" t="b">
        <v>0</v>
      </c>
      <c r="G310" s="84" t="b">
        <v>0</v>
      </c>
    </row>
    <row r="311" spans="1:7" ht="15">
      <c r="A311" s="84" t="s">
        <v>4661</v>
      </c>
      <c r="B311" s="84">
        <v>4</v>
      </c>
      <c r="C311" s="118">
        <v>0.0015607614229709297</v>
      </c>
      <c r="D311" s="84" t="s">
        <v>4949</v>
      </c>
      <c r="E311" s="84" t="b">
        <v>0</v>
      </c>
      <c r="F311" s="84" t="b">
        <v>0</v>
      </c>
      <c r="G311" s="84" t="b">
        <v>0</v>
      </c>
    </row>
    <row r="312" spans="1:7" ht="15">
      <c r="A312" s="84" t="s">
        <v>4662</v>
      </c>
      <c r="B312" s="84">
        <v>4</v>
      </c>
      <c r="C312" s="118">
        <v>0.0015607614229709297</v>
      </c>
      <c r="D312" s="84" t="s">
        <v>4949</v>
      </c>
      <c r="E312" s="84" t="b">
        <v>0</v>
      </c>
      <c r="F312" s="84" t="b">
        <v>0</v>
      </c>
      <c r="G312" s="84" t="b">
        <v>0</v>
      </c>
    </row>
    <row r="313" spans="1:7" ht="15">
      <c r="A313" s="84" t="s">
        <v>4663</v>
      </c>
      <c r="B313" s="84">
        <v>4</v>
      </c>
      <c r="C313" s="118">
        <v>0.0015607614229709297</v>
      </c>
      <c r="D313" s="84" t="s">
        <v>4949</v>
      </c>
      <c r="E313" s="84" t="b">
        <v>0</v>
      </c>
      <c r="F313" s="84" t="b">
        <v>0</v>
      </c>
      <c r="G313" s="84" t="b">
        <v>0</v>
      </c>
    </row>
    <row r="314" spans="1:7" ht="15">
      <c r="A314" s="84" t="s">
        <v>4664</v>
      </c>
      <c r="B314" s="84">
        <v>4</v>
      </c>
      <c r="C314" s="118">
        <v>0.0015607614229709297</v>
      </c>
      <c r="D314" s="84" t="s">
        <v>4949</v>
      </c>
      <c r="E314" s="84" t="b">
        <v>0</v>
      </c>
      <c r="F314" s="84" t="b">
        <v>0</v>
      </c>
      <c r="G314" s="84" t="b">
        <v>0</v>
      </c>
    </row>
    <row r="315" spans="1:7" ht="15">
      <c r="A315" s="84" t="s">
        <v>4665</v>
      </c>
      <c r="B315" s="84">
        <v>4</v>
      </c>
      <c r="C315" s="118">
        <v>0.0015607614229709297</v>
      </c>
      <c r="D315" s="84" t="s">
        <v>4949</v>
      </c>
      <c r="E315" s="84" t="b">
        <v>0</v>
      </c>
      <c r="F315" s="84" t="b">
        <v>0</v>
      </c>
      <c r="G315" s="84" t="b">
        <v>0</v>
      </c>
    </row>
    <row r="316" spans="1:7" ht="15">
      <c r="A316" s="84" t="s">
        <v>396</v>
      </c>
      <c r="B316" s="84">
        <v>4</v>
      </c>
      <c r="C316" s="118">
        <v>0.0015607614229709297</v>
      </c>
      <c r="D316" s="84" t="s">
        <v>4949</v>
      </c>
      <c r="E316" s="84" t="b">
        <v>0</v>
      </c>
      <c r="F316" s="84" t="b">
        <v>0</v>
      </c>
      <c r="G316" s="84" t="b">
        <v>0</v>
      </c>
    </row>
    <row r="317" spans="1:7" ht="15">
      <c r="A317" s="84" t="s">
        <v>4666</v>
      </c>
      <c r="B317" s="84">
        <v>4</v>
      </c>
      <c r="C317" s="118">
        <v>0.0015607614229709297</v>
      </c>
      <c r="D317" s="84" t="s">
        <v>4949</v>
      </c>
      <c r="E317" s="84" t="b">
        <v>0</v>
      </c>
      <c r="F317" s="84" t="b">
        <v>0</v>
      </c>
      <c r="G317" s="84" t="b">
        <v>0</v>
      </c>
    </row>
    <row r="318" spans="1:7" ht="15">
      <c r="A318" s="84" t="s">
        <v>4667</v>
      </c>
      <c r="B318" s="84">
        <v>4</v>
      </c>
      <c r="C318" s="118">
        <v>0.0015607614229709297</v>
      </c>
      <c r="D318" s="84" t="s">
        <v>4949</v>
      </c>
      <c r="E318" s="84" t="b">
        <v>0</v>
      </c>
      <c r="F318" s="84" t="b">
        <v>0</v>
      </c>
      <c r="G318" s="84" t="b">
        <v>0</v>
      </c>
    </row>
    <row r="319" spans="1:7" ht="15">
      <c r="A319" s="84" t="s">
        <v>4668</v>
      </c>
      <c r="B319" s="84">
        <v>4</v>
      </c>
      <c r="C319" s="118">
        <v>0.0015607614229709297</v>
      </c>
      <c r="D319" s="84" t="s">
        <v>4949</v>
      </c>
      <c r="E319" s="84" t="b">
        <v>0</v>
      </c>
      <c r="F319" s="84" t="b">
        <v>0</v>
      </c>
      <c r="G319" s="84" t="b">
        <v>0</v>
      </c>
    </row>
    <row r="320" spans="1:7" ht="15">
      <c r="A320" s="84" t="s">
        <v>4669</v>
      </c>
      <c r="B320" s="84">
        <v>4</v>
      </c>
      <c r="C320" s="118">
        <v>0.0016639739273974475</v>
      </c>
      <c r="D320" s="84" t="s">
        <v>4949</v>
      </c>
      <c r="E320" s="84" t="b">
        <v>0</v>
      </c>
      <c r="F320" s="84" t="b">
        <v>0</v>
      </c>
      <c r="G320" s="84" t="b">
        <v>0</v>
      </c>
    </row>
    <row r="321" spans="1:7" ht="15">
      <c r="A321" s="84" t="s">
        <v>4670</v>
      </c>
      <c r="B321" s="84">
        <v>4</v>
      </c>
      <c r="C321" s="118">
        <v>0.0016639739273974475</v>
      </c>
      <c r="D321" s="84" t="s">
        <v>4949</v>
      </c>
      <c r="E321" s="84" t="b">
        <v>0</v>
      </c>
      <c r="F321" s="84" t="b">
        <v>0</v>
      </c>
      <c r="G321" s="84" t="b">
        <v>0</v>
      </c>
    </row>
    <row r="322" spans="1:7" ht="15">
      <c r="A322" s="84" t="s">
        <v>4671</v>
      </c>
      <c r="B322" s="84">
        <v>3</v>
      </c>
      <c r="C322" s="118">
        <v>0.0012479804455480855</v>
      </c>
      <c r="D322" s="84" t="s">
        <v>4949</v>
      </c>
      <c r="E322" s="84" t="b">
        <v>0</v>
      </c>
      <c r="F322" s="84" t="b">
        <v>0</v>
      </c>
      <c r="G322" s="84" t="b">
        <v>0</v>
      </c>
    </row>
    <row r="323" spans="1:7" ht="15">
      <c r="A323" s="84" t="s">
        <v>4672</v>
      </c>
      <c r="B323" s="84">
        <v>3</v>
      </c>
      <c r="C323" s="118">
        <v>0.0012479804455480855</v>
      </c>
      <c r="D323" s="84" t="s">
        <v>4949</v>
      </c>
      <c r="E323" s="84" t="b">
        <v>0</v>
      </c>
      <c r="F323" s="84" t="b">
        <v>0</v>
      </c>
      <c r="G323" s="84" t="b">
        <v>0</v>
      </c>
    </row>
    <row r="324" spans="1:7" ht="15">
      <c r="A324" s="84" t="s">
        <v>4673</v>
      </c>
      <c r="B324" s="84">
        <v>3</v>
      </c>
      <c r="C324" s="118">
        <v>0.0012479804455480855</v>
      </c>
      <c r="D324" s="84" t="s">
        <v>4949</v>
      </c>
      <c r="E324" s="84" t="b">
        <v>0</v>
      </c>
      <c r="F324" s="84" t="b">
        <v>0</v>
      </c>
      <c r="G324" s="84" t="b">
        <v>0</v>
      </c>
    </row>
    <row r="325" spans="1:7" ht="15">
      <c r="A325" s="84" t="s">
        <v>4674</v>
      </c>
      <c r="B325" s="84">
        <v>3</v>
      </c>
      <c r="C325" s="118">
        <v>0.0012479804455480855</v>
      </c>
      <c r="D325" s="84" t="s">
        <v>4949</v>
      </c>
      <c r="E325" s="84" t="b">
        <v>0</v>
      </c>
      <c r="F325" s="84" t="b">
        <v>0</v>
      </c>
      <c r="G325" s="84" t="b">
        <v>0</v>
      </c>
    </row>
    <row r="326" spans="1:7" ht="15">
      <c r="A326" s="84" t="s">
        <v>4675</v>
      </c>
      <c r="B326" s="84">
        <v>3</v>
      </c>
      <c r="C326" s="118">
        <v>0.0013570828365367356</v>
      </c>
      <c r="D326" s="84" t="s">
        <v>4949</v>
      </c>
      <c r="E326" s="84" t="b">
        <v>0</v>
      </c>
      <c r="F326" s="84" t="b">
        <v>0</v>
      </c>
      <c r="G326" s="84" t="b">
        <v>0</v>
      </c>
    </row>
    <row r="327" spans="1:7" ht="15">
      <c r="A327" s="84" t="s">
        <v>505</v>
      </c>
      <c r="B327" s="84">
        <v>3</v>
      </c>
      <c r="C327" s="118">
        <v>0.0012479804455480855</v>
      </c>
      <c r="D327" s="84" t="s">
        <v>4949</v>
      </c>
      <c r="E327" s="84" t="b">
        <v>0</v>
      </c>
      <c r="F327" s="84" t="b">
        <v>0</v>
      </c>
      <c r="G327" s="84" t="b">
        <v>0</v>
      </c>
    </row>
    <row r="328" spans="1:7" ht="15">
      <c r="A328" s="84" t="s">
        <v>4676</v>
      </c>
      <c r="B328" s="84">
        <v>3</v>
      </c>
      <c r="C328" s="118">
        <v>0.0013570828365367356</v>
      </c>
      <c r="D328" s="84" t="s">
        <v>4949</v>
      </c>
      <c r="E328" s="84" t="b">
        <v>0</v>
      </c>
      <c r="F328" s="84" t="b">
        <v>0</v>
      </c>
      <c r="G328" s="84" t="b">
        <v>0</v>
      </c>
    </row>
    <row r="329" spans="1:7" ht="15">
      <c r="A329" s="84" t="s">
        <v>4677</v>
      </c>
      <c r="B329" s="84">
        <v>3</v>
      </c>
      <c r="C329" s="118">
        <v>0.0012479804455480855</v>
      </c>
      <c r="D329" s="84" t="s">
        <v>4949</v>
      </c>
      <c r="E329" s="84" t="b">
        <v>0</v>
      </c>
      <c r="F329" s="84" t="b">
        <v>0</v>
      </c>
      <c r="G329" s="84" t="b">
        <v>0</v>
      </c>
    </row>
    <row r="330" spans="1:7" ht="15">
      <c r="A330" s="84" t="s">
        <v>4678</v>
      </c>
      <c r="B330" s="84">
        <v>3</v>
      </c>
      <c r="C330" s="118">
        <v>0.0012479804455480855</v>
      </c>
      <c r="D330" s="84" t="s">
        <v>4949</v>
      </c>
      <c r="E330" s="84" t="b">
        <v>0</v>
      </c>
      <c r="F330" s="84" t="b">
        <v>0</v>
      </c>
      <c r="G330" s="84" t="b">
        <v>0</v>
      </c>
    </row>
    <row r="331" spans="1:7" ht="15">
      <c r="A331" s="84" t="s">
        <v>4679</v>
      </c>
      <c r="B331" s="84">
        <v>3</v>
      </c>
      <c r="C331" s="118">
        <v>0.0012479804455480855</v>
      </c>
      <c r="D331" s="84" t="s">
        <v>4949</v>
      </c>
      <c r="E331" s="84" t="b">
        <v>0</v>
      </c>
      <c r="F331" s="84" t="b">
        <v>0</v>
      </c>
      <c r="G331" s="84" t="b">
        <v>0</v>
      </c>
    </row>
    <row r="332" spans="1:7" ht="15">
      <c r="A332" s="84" t="s">
        <v>4680</v>
      </c>
      <c r="B332" s="84">
        <v>3</v>
      </c>
      <c r="C332" s="118">
        <v>0.0012479804455480855</v>
      </c>
      <c r="D332" s="84" t="s">
        <v>4949</v>
      </c>
      <c r="E332" s="84" t="b">
        <v>0</v>
      </c>
      <c r="F332" s="84" t="b">
        <v>0</v>
      </c>
      <c r="G332" s="84" t="b">
        <v>0</v>
      </c>
    </row>
    <row r="333" spans="1:7" ht="15">
      <c r="A333" s="84" t="s">
        <v>1760</v>
      </c>
      <c r="B333" s="84">
        <v>3</v>
      </c>
      <c r="C333" s="118">
        <v>0.0012479804455480855</v>
      </c>
      <c r="D333" s="84" t="s">
        <v>4949</v>
      </c>
      <c r="E333" s="84" t="b">
        <v>0</v>
      </c>
      <c r="F333" s="84" t="b">
        <v>0</v>
      </c>
      <c r="G333" s="84" t="b">
        <v>0</v>
      </c>
    </row>
    <row r="334" spans="1:7" ht="15">
      <c r="A334" s="84" t="s">
        <v>4681</v>
      </c>
      <c r="B334" s="84">
        <v>3</v>
      </c>
      <c r="C334" s="118">
        <v>0.0012479804455480855</v>
      </c>
      <c r="D334" s="84" t="s">
        <v>4949</v>
      </c>
      <c r="E334" s="84" t="b">
        <v>1</v>
      </c>
      <c r="F334" s="84" t="b">
        <v>0</v>
      </c>
      <c r="G334" s="84" t="b">
        <v>0</v>
      </c>
    </row>
    <row r="335" spans="1:7" ht="15">
      <c r="A335" s="84" t="s">
        <v>4682</v>
      </c>
      <c r="B335" s="84">
        <v>3</v>
      </c>
      <c r="C335" s="118">
        <v>0.0012479804455480855</v>
      </c>
      <c r="D335" s="84" t="s">
        <v>4949</v>
      </c>
      <c r="E335" s="84" t="b">
        <v>0</v>
      </c>
      <c r="F335" s="84" t="b">
        <v>0</v>
      </c>
      <c r="G335" s="84" t="b">
        <v>0</v>
      </c>
    </row>
    <row r="336" spans="1:7" ht="15">
      <c r="A336" s="84" t="s">
        <v>4683</v>
      </c>
      <c r="B336" s="84">
        <v>3</v>
      </c>
      <c r="C336" s="118">
        <v>0.0013570828365367356</v>
      </c>
      <c r="D336" s="84" t="s">
        <v>4949</v>
      </c>
      <c r="E336" s="84" t="b">
        <v>0</v>
      </c>
      <c r="F336" s="84" t="b">
        <v>0</v>
      </c>
      <c r="G336" s="84" t="b">
        <v>0</v>
      </c>
    </row>
    <row r="337" spans="1:7" ht="15">
      <c r="A337" s="84" t="s">
        <v>4684</v>
      </c>
      <c r="B337" s="84">
        <v>3</v>
      </c>
      <c r="C337" s="118">
        <v>0.0012479804455480855</v>
      </c>
      <c r="D337" s="84" t="s">
        <v>4949</v>
      </c>
      <c r="E337" s="84" t="b">
        <v>0</v>
      </c>
      <c r="F337" s="84" t="b">
        <v>0</v>
      </c>
      <c r="G337" s="84" t="b">
        <v>0</v>
      </c>
    </row>
    <row r="338" spans="1:7" ht="15">
      <c r="A338" s="84" t="s">
        <v>4685</v>
      </c>
      <c r="B338" s="84">
        <v>3</v>
      </c>
      <c r="C338" s="118">
        <v>0.0012479804455480855</v>
      </c>
      <c r="D338" s="84" t="s">
        <v>4949</v>
      </c>
      <c r="E338" s="84" t="b">
        <v>0</v>
      </c>
      <c r="F338" s="84" t="b">
        <v>0</v>
      </c>
      <c r="G338" s="84" t="b">
        <v>0</v>
      </c>
    </row>
    <row r="339" spans="1:7" ht="15">
      <c r="A339" s="84" t="s">
        <v>4686</v>
      </c>
      <c r="B339" s="84">
        <v>3</v>
      </c>
      <c r="C339" s="118">
        <v>0.0012479804455480855</v>
      </c>
      <c r="D339" s="84" t="s">
        <v>4949</v>
      </c>
      <c r="E339" s="84" t="b">
        <v>0</v>
      </c>
      <c r="F339" s="84" t="b">
        <v>0</v>
      </c>
      <c r="G339" s="84" t="b">
        <v>0</v>
      </c>
    </row>
    <row r="340" spans="1:7" ht="15">
      <c r="A340" s="84" t="s">
        <v>4687</v>
      </c>
      <c r="B340" s="84">
        <v>3</v>
      </c>
      <c r="C340" s="118">
        <v>0.0012479804455480855</v>
      </c>
      <c r="D340" s="84" t="s">
        <v>4949</v>
      </c>
      <c r="E340" s="84" t="b">
        <v>0</v>
      </c>
      <c r="F340" s="84" t="b">
        <v>0</v>
      </c>
      <c r="G340" s="84" t="b">
        <v>0</v>
      </c>
    </row>
    <row r="341" spans="1:7" ht="15">
      <c r="A341" s="84" t="s">
        <v>4688</v>
      </c>
      <c r="B341" s="84">
        <v>3</v>
      </c>
      <c r="C341" s="118">
        <v>0.0012479804455480855</v>
      </c>
      <c r="D341" s="84" t="s">
        <v>4949</v>
      </c>
      <c r="E341" s="84" t="b">
        <v>0</v>
      </c>
      <c r="F341" s="84" t="b">
        <v>0</v>
      </c>
      <c r="G341" s="84" t="b">
        <v>0</v>
      </c>
    </row>
    <row r="342" spans="1:7" ht="15">
      <c r="A342" s="84" t="s">
        <v>4689</v>
      </c>
      <c r="B342" s="84">
        <v>3</v>
      </c>
      <c r="C342" s="118">
        <v>0.0012479804455480855</v>
      </c>
      <c r="D342" s="84" t="s">
        <v>4949</v>
      </c>
      <c r="E342" s="84" t="b">
        <v>0</v>
      </c>
      <c r="F342" s="84" t="b">
        <v>0</v>
      </c>
      <c r="G342" s="84" t="b">
        <v>0</v>
      </c>
    </row>
    <row r="343" spans="1:7" ht="15">
      <c r="A343" s="84" t="s">
        <v>4690</v>
      </c>
      <c r="B343" s="84">
        <v>3</v>
      </c>
      <c r="C343" s="118">
        <v>0.0012479804455480855</v>
      </c>
      <c r="D343" s="84" t="s">
        <v>4949</v>
      </c>
      <c r="E343" s="84" t="b">
        <v>0</v>
      </c>
      <c r="F343" s="84" t="b">
        <v>0</v>
      </c>
      <c r="G343" s="84" t="b">
        <v>0</v>
      </c>
    </row>
    <row r="344" spans="1:7" ht="15">
      <c r="A344" s="84" t="s">
        <v>4691</v>
      </c>
      <c r="B344" s="84">
        <v>3</v>
      </c>
      <c r="C344" s="118">
        <v>0.0012479804455480855</v>
      </c>
      <c r="D344" s="84" t="s">
        <v>4949</v>
      </c>
      <c r="E344" s="84" t="b">
        <v>0</v>
      </c>
      <c r="F344" s="84" t="b">
        <v>0</v>
      </c>
      <c r="G344" s="84" t="b">
        <v>0</v>
      </c>
    </row>
    <row r="345" spans="1:7" ht="15">
      <c r="A345" s="84" t="s">
        <v>4692</v>
      </c>
      <c r="B345" s="84">
        <v>3</v>
      </c>
      <c r="C345" s="118">
        <v>0.0012479804455480855</v>
      </c>
      <c r="D345" s="84" t="s">
        <v>4949</v>
      </c>
      <c r="E345" s="84" t="b">
        <v>0</v>
      </c>
      <c r="F345" s="84" t="b">
        <v>0</v>
      </c>
      <c r="G345" s="84" t="b">
        <v>0</v>
      </c>
    </row>
    <row r="346" spans="1:7" ht="15">
      <c r="A346" s="84" t="s">
        <v>4693</v>
      </c>
      <c r="B346" s="84">
        <v>3</v>
      </c>
      <c r="C346" s="118">
        <v>0.0012479804455480855</v>
      </c>
      <c r="D346" s="84" t="s">
        <v>4949</v>
      </c>
      <c r="E346" s="84" t="b">
        <v>0</v>
      </c>
      <c r="F346" s="84" t="b">
        <v>0</v>
      </c>
      <c r="G346" s="84" t="b">
        <v>0</v>
      </c>
    </row>
    <row r="347" spans="1:7" ht="15">
      <c r="A347" s="84" t="s">
        <v>491</v>
      </c>
      <c r="B347" s="84">
        <v>3</v>
      </c>
      <c r="C347" s="118">
        <v>0.0012479804455480855</v>
      </c>
      <c r="D347" s="84" t="s">
        <v>4949</v>
      </c>
      <c r="E347" s="84" t="b">
        <v>0</v>
      </c>
      <c r="F347" s="84" t="b">
        <v>0</v>
      </c>
      <c r="G347" s="84" t="b">
        <v>0</v>
      </c>
    </row>
    <row r="348" spans="1:7" ht="15">
      <c r="A348" s="84" t="s">
        <v>4694</v>
      </c>
      <c r="B348" s="84">
        <v>3</v>
      </c>
      <c r="C348" s="118">
        <v>0.0012479804455480855</v>
      </c>
      <c r="D348" s="84" t="s">
        <v>4949</v>
      </c>
      <c r="E348" s="84" t="b">
        <v>0</v>
      </c>
      <c r="F348" s="84" t="b">
        <v>0</v>
      </c>
      <c r="G348" s="84" t="b">
        <v>0</v>
      </c>
    </row>
    <row r="349" spans="1:7" ht="15">
      <c r="A349" s="84" t="s">
        <v>490</v>
      </c>
      <c r="B349" s="84">
        <v>3</v>
      </c>
      <c r="C349" s="118">
        <v>0.0012479804455480855</v>
      </c>
      <c r="D349" s="84" t="s">
        <v>4949</v>
      </c>
      <c r="E349" s="84" t="b">
        <v>0</v>
      </c>
      <c r="F349" s="84" t="b">
        <v>0</v>
      </c>
      <c r="G349" s="84" t="b">
        <v>0</v>
      </c>
    </row>
    <row r="350" spans="1:7" ht="15">
      <c r="A350" s="84" t="s">
        <v>4695</v>
      </c>
      <c r="B350" s="84">
        <v>3</v>
      </c>
      <c r="C350" s="118">
        <v>0.0012479804455480855</v>
      </c>
      <c r="D350" s="84" t="s">
        <v>4949</v>
      </c>
      <c r="E350" s="84" t="b">
        <v>0</v>
      </c>
      <c r="F350" s="84" t="b">
        <v>0</v>
      </c>
      <c r="G350" s="84" t="b">
        <v>0</v>
      </c>
    </row>
    <row r="351" spans="1:7" ht="15">
      <c r="A351" s="84" t="s">
        <v>4696</v>
      </c>
      <c r="B351" s="84">
        <v>3</v>
      </c>
      <c r="C351" s="118">
        <v>0.0012479804455480855</v>
      </c>
      <c r="D351" s="84" t="s">
        <v>4949</v>
      </c>
      <c r="E351" s="84" t="b">
        <v>0</v>
      </c>
      <c r="F351" s="84" t="b">
        <v>0</v>
      </c>
      <c r="G351" s="84" t="b">
        <v>0</v>
      </c>
    </row>
    <row r="352" spans="1:7" ht="15">
      <c r="A352" s="84" t="s">
        <v>4697</v>
      </c>
      <c r="B352" s="84">
        <v>3</v>
      </c>
      <c r="C352" s="118">
        <v>0.0012479804455480855</v>
      </c>
      <c r="D352" s="84" t="s">
        <v>4949</v>
      </c>
      <c r="E352" s="84" t="b">
        <v>0</v>
      </c>
      <c r="F352" s="84" t="b">
        <v>0</v>
      </c>
      <c r="G352" s="84" t="b">
        <v>0</v>
      </c>
    </row>
    <row r="353" spans="1:7" ht="15">
      <c r="A353" s="84" t="s">
        <v>4698</v>
      </c>
      <c r="B353" s="84">
        <v>3</v>
      </c>
      <c r="C353" s="118">
        <v>0.0013570828365367356</v>
      </c>
      <c r="D353" s="84" t="s">
        <v>4949</v>
      </c>
      <c r="E353" s="84" t="b">
        <v>0</v>
      </c>
      <c r="F353" s="84" t="b">
        <v>0</v>
      </c>
      <c r="G353" s="84" t="b">
        <v>0</v>
      </c>
    </row>
    <row r="354" spans="1:7" ht="15">
      <c r="A354" s="84" t="s">
        <v>4699</v>
      </c>
      <c r="B354" s="84">
        <v>3</v>
      </c>
      <c r="C354" s="118">
        <v>0.0013570828365367356</v>
      </c>
      <c r="D354" s="84" t="s">
        <v>4949</v>
      </c>
      <c r="E354" s="84" t="b">
        <v>0</v>
      </c>
      <c r="F354" s="84" t="b">
        <v>0</v>
      </c>
      <c r="G354" s="84" t="b">
        <v>0</v>
      </c>
    </row>
    <row r="355" spans="1:7" ht="15">
      <c r="A355" s="84" t="s">
        <v>4700</v>
      </c>
      <c r="B355" s="84">
        <v>3</v>
      </c>
      <c r="C355" s="118">
        <v>0.0012479804455480855</v>
      </c>
      <c r="D355" s="84" t="s">
        <v>4949</v>
      </c>
      <c r="E355" s="84" t="b">
        <v>0</v>
      </c>
      <c r="F355" s="84" t="b">
        <v>0</v>
      </c>
      <c r="G355" s="84" t="b">
        <v>0</v>
      </c>
    </row>
    <row r="356" spans="1:7" ht="15">
      <c r="A356" s="84" t="s">
        <v>4701</v>
      </c>
      <c r="B356" s="84">
        <v>3</v>
      </c>
      <c r="C356" s="118">
        <v>0.0012479804455480855</v>
      </c>
      <c r="D356" s="84" t="s">
        <v>4949</v>
      </c>
      <c r="E356" s="84" t="b">
        <v>0</v>
      </c>
      <c r="F356" s="84" t="b">
        <v>0</v>
      </c>
      <c r="G356" s="84" t="b">
        <v>0</v>
      </c>
    </row>
    <row r="357" spans="1:7" ht="15">
      <c r="A357" s="84" t="s">
        <v>4702</v>
      </c>
      <c r="B357" s="84">
        <v>3</v>
      </c>
      <c r="C357" s="118">
        <v>0.0012479804455480855</v>
      </c>
      <c r="D357" s="84" t="s">
        <v>4949</v>
      </c>
      <c r="E357" s="84" t="b">
        <v>0</v>
      </c>
      <c r="F357" s="84" t="b">
        <v>0</v>
      </c>
      <c r="G357" s="84" t="b">
        <v>0</v>
      </c>
    </row>
    <row r="358" spans="1:7" ht="15">
      <c r="A358" s="84" t="s">
        <v>4703</v>
      </c>
      <c r="B358" s="84">
        <v>3</v>
      </c>
      <c r="C358" s="118">
        <v>0.0012479804455480855</v>
      </c>
      <c r="D358" s="84" t="s">
        <v>4949</v>
      </c>
      <c r="E358" s="84" t="b">
        <v>0</v>
      </c>
      <c r="F358" s="84" t="b">
        <v>0</v>
      </c>
      <c r="G358" s="84" t="b">
        <v>0</v>
      </c>
    </row>
    <row r="359" spans="1:7" ht="15">
      <c r="A359" s="84" t="s">
        <v>4704</v>
      </c>
      <c r="B359" s="84">
        <v>3</v>
      </c>
      <c r="C359" s="118">
        <v>0.0012479804455480855</v>
      </c>
      <c r="D359" s="84" t="s">
        <v>4949</v>
      </c>
      <c r="E359" s="84" t="b">
        <v>0</v>
      </c>
      <c r="F359" s="84" t="b">
        <v>0</v>
      </c>
      <c r="G359" s="84" t="b">
        <v>0</v>
      </c>
    </row>
    <row r="360" spans="1:7" ht="15">
      <c r="A360" s="84" t="s">
        <v>4705</v>
      </c>
      <c r="B360" s="84">
        <v>3</v>
      </c>
      <c r="C360" s="118">
        <v>0.0012479804455480855</v>
      </c>
      <c r="D360" s="84" t="s">
        <v>4949</v>
      </c>
      <c r="E360" s="84" t="b">
        <v>0</v>
      </c>
      <c r="F360" s="84" t="b">
        <v>0</v>
      </c>
      <c r="G360" s="84" t="b">
        <v>0</v>
      </c>
    </row>
    <row r="361" spans="1:7" ht="15">
      <c r="A361" s="84" t="s">
        <v>4706</v>
      </c>
      <c r="B361" s="84">
        <v>3</v>
      </c>
      <c r="C361" s="118">
        <v>0.0012479804455480855</v>
      </c>
      <c r="D361" s="84" t="s">
        <v>4949</v>
      </c>
      <c r="E361" s="84" t="b">
        <v>0</v>
      </c>
      <c r="F361" s="84" t="b">
        <v>0</v>
      </c>
      <c r="G361" s="84" t="b">
        <v>0</v>
      </c>
    </row>
    <row r="362" spans="1:7" ht="15">
      <c r="A362" s="84" t="s">
        <v>4707</v>
      </c>
      <c r="B362" s="84">
        <v>3</v>
      </c>
      <c r="C362" s="118">
        <v>0.0012479804455480855</v>
      </c>
      <c r="D362" s="84" t="s">
        <v>4949</v>
      </c>
      <c r="E362" s="84" t="b">
        <v>0</v>
      </c>
      <c r="F362" s="84" t="b">
        <v>0</v>
      </c>
      <c r="G362" s="84" t="b">
        <v>0</v>
      </c>
    </row>
    <row r="363" spans="1:7" ht="15">
      <c r="A363" s="84" t="s">
        <v>4708</v>
      </c>
      <c r="B363" s="84">
        <v>3</v>
      </c>
      <c r="C363" s="118">
        <v>0.0012479804455480855</v>
      </c>
      <c r="D363" s="84" t="s">
        <v>4949</v>
      </c>
      <c r="E363" s="84" t="b">
        <v>0</v>
      </c>
      <c r="F363" s="84" t="b">
        <v>0</v>
      </c>
      <c r="G363" s="84" t="b">
        <v>0</v>
      </c>
    </row>
    <row r="364" spans="1:7" ht="15">
      <c r="A364" s="84" t="s">
        <v>3784</v>
      </c>
      <c r="B364" s="84">
        <v>3</v>
      </c>
      <c r="C364" s="118">
        <v>0.0012479804455480855</v>
      </c>
      <c r="D364" s="84" t="s">
        <v>4949</v>
      </c>
      <c r="E364" s="84" t="b">
        <v>0</v>
      </c>
      <c r="F364" s="84" t="b">
        <v>0</v>
      </c>
      <c r="G364" s="84" t="b">
        <v>0</v>
      </c>
    </row>
    <row r="365" spans="1:7" ht="15">
      <c r="A365" s="84" t="s">
        <v>4709</v>
      </c>
      <c r="B365" s="84">
        <v>3</v>
      </c>
      <c r="C365" s="118">
        <v>0.0012479804455480855</v>
      </c>
      <c r="D365" s="84" t="s">
        <v>4949</v>
      </c>
      <c r="E365" s="84" t="b">
        <v>0</v>
      </c>
      <c r="F365" s="84" t="b">
        <v>0</v>
      </c>
      <c r="G365" s="84" t="b">
        <v>0</v>
      </c>
    </row>
    <row r="366" spans="1:7" ht="15">
      <c r="A366" s="84" t="s">
        <v>4710</v>
      </c>
      <c r="B366" s="84">
        <v>3</v>
      </c>
      <c r="C366" s="118">
        <v>0.0012479804455480855</v>
      </c>
      <c r="D366" s="84" t="s">
        <v>4949</v>
      </c>
      <c r="E366" s="84" t="b">
        <v>0</v>
      </c>
      <c r="F366" s="84" t="b">
        <v>0</v>
      </c>
      <c r="G366" s="84" t="b">
        <v>0</v>
      </c>
    </row>
    <row r="367" spans="1:7" ht="15">
      <c r="A367" s="84" t="s">
        <v>4711</v>
      </c>
      <c r="B367" s="84">
        <v>3</v>
      </c>
      <c r="C367" s="118">
        <v>0.0012479804455480855</v>
      </c>
      <c r="D367" s="84" t="s">
        <v>4949</v>
      </c>
      <c r="E367" s="84" t="b">
        <v>0</v>
      </c>
      <c r="F367" s="84" t="b">
        <v>0</v>
      </c>
      <c r="G367" s="84" t="b">
        <v>0</v>
      </c>
    </row>
    <row r="368" spans="1:7" ht="15">
      <c r="A368" s="84" t="s">
        <v>4712</v>
      </c>
      <c r="B368" s="84">
        <v>3</v>
      </c>
      <c r="C368" s="118">
        <v>0.0013570828365367356</v>
      </c>
      <c r="D368" s="84" t="s">
        <v>4949</v>
      </c>
      <c r="E368" s="84" t="b">
        <v>0</v>
      </c>
      <c r="F368" s="84" t="b">
        <v>0</v>
      </c>
      <c r="G368" s="84" t="b">
        <v>0</v>
      </c>
    </row>
    <row r="369" spans="1:7" ht="15">
      <c r="A369" s="84" t="s">
        <v>4713</v>
      </c>
      <c r="B369" s="84">
        <v>3</v>
      </c>
      <c r="C369" s="118">
        <v>0.0012479804455480855</v>
      </c>
      <c r="D369" s="84" t="s">
        <v>4949</v>
      </c>
      <c r="E369" s="84" t="b">
        <v>0</v>
      </c>
      <c r="F369" s="84" t="b">
        <v>0</v>
      </c>
      <c r="G369" s="84" t="b">
        <v>0</v>
      </c>
    </row>
    <row r="370" spans="1:7" ht="15">
      <c r="A370" s="84" t="s">
        <v>4714</v>
      </c>
      <c r="B370" s="84">
        <v>3</v>
      </c>
      <c r="C370" s="118">
        <v>0.0013570828365367356</v>
      </c>
      <c r="D370" s="84" t="s">
        <v>4949</v>
      </c>
      <c r="E370" s="84" t="b">
        <v>0</v>
      </c>
      <c r="F370" s="84" t="b">
        <v>0</v>
      </c>
      <c r="G370" s="84" t="b">
        <v>0</v>
      </c>
    </row>
    <row r="371" spans="1:7" ht="15">
      <c r="A371" s="84" t="s">
        <v>4715</v>
      </c>
      <c r="B371" s="84">
        <v>3</v>
      </c>
      <c r="C371" s="118">
        <v>0.0012479804455480855</v>
      </c>
      <c r="D371" s="84" t="s">
        <v>4949</v>
      </c>
      <c r="E371" s="84" t="b">
        <v>0</v>
      </c>
      <c r="F371" s="84" t="b">
        <v>0</v>
      </c>
      <c r="G371" s="84" t="b">
        <v>0</v>
      </c>
    </row>
    <row r="372" spans="1:7" ht="15">
      <c r="A372" s="84" t="s">
        <v>4716</v>
      </c>
      <c r="B372" s="84">
        <v>3</v>
      </c>
      <c r="C372" s="118">
        <v>0.0012479804455480855</v>
      </c>
      <c r="D372" s="84" t="s">
        <v>4949</v>
      </c>
      <c r="E372" s="84" t="b">
        <v>0</v>
      </c>
      <c r="F372" s="84" t="b">
        <v>0</v>
      </c>
      <c r="G372" s="84" t="b">
        <v>0</v>
      </c>
    </row>
    <row r="373" spans="1:7" ht="15">
      <c r="A373" s="84" t="s">
        <v>4717</v>
      </c>
      <c r="B373" s="84">
        <v>3</v>
      </c>
      <c r="C373" s="118">
        <v>0.0012479804455480855</v>
      </c>
      <c r="D373" s="84" t="s">
        <v>4949</v>
      </c>
      <c r="E373" s="84" t="b">
        <v>0</v>
      </c>
      <c r="F373" s="84" t="b">
        <v>0</v>
      </c>
      <c r="G373" s="84" t="b">
        <v>0</v>
      </c>
    </row>
    <row r="374" spans="1:7" ht="15">
      <c r="A374" s="84" t="s">
        <v>4718</v>
      </c>
      <c r="B374" s="84">
        <v>3</v>
      </c>
      <c r="C374" s="118">
        <v>0.0012479804455480855</v>
      </c>
      <c r="D374" s="84" t="s">
        <v>4949</v>
      </c>
      <c r="E374" s="84" t="b">
        <v>0</v>
      </c>
      <c r="F374" s="84" t="b">
        <v>0</v>
      </c>
      <c r="G374" s="84" t="b">
        <v>0</v>
      </c>
    </row>
    <row r="375" spans="1:7" ht="15">
      <c r="A375" s="84" t="s">
        <v>4719</v>
      </c>
      <c r="B375" s="84">
        <v>3</v>
      </c>
      <c r="C375" s="118">
        <v>0.0012479804455480855</v>
      </c>
      <c r="D375" s="84" t="s">
        <v>4949</v>
      </c>
      <c r="E375" s="84" t="b">
        <v>0</v>
      </c>
      <c r="F375" s="84" t="b">
        <v>0</v>
      </c>
      <c r="G375" s="84" t="b">
        <v>0</v>
      </c>
    </row>
    <row r="376" spans="1:7" ht="15">
      <c r="A376" s="84" t="s">
        <v>4720</v>
      </c>
      <c r="B376" s="84">
        <v>3</v>
      </c>
      <c r="C376" s="118">
        <v>0.0012479804455480855</v>
      </c>
      <c r="D376" s="84" t="s">
        <v>4949</v>
      </c>
      <c r="E376" s="84" t="b">
        <v>0</v>
      </c>
      <c r="F376" s="84" t="b">
        <v>0</v>
      </c>
      <c r="G376" s="84" t="b">
        <v>0</v>
      </c>
    </row>
    <row r="377" spans="1:7" ht="15">
      <c r="A377" s="84" t="s">
        <v>4721</v>
      </c>
      <c r="B377" s="84">
        <v>3</v>
      </c>
      <c r="C377" s="118">
        <v>0.0012479804455480855</v>
      </c>
      <c r="D377" s="84" t="s">
        <v>4949</v>
      </c>
      <c r="E377" s="84" t="b">
        <v>0</v>
      </c>
      <c r="F377" s="84" t="b">
        <v>0</v>
      </c>
      <c r="G377" s="84" t="b">
        <v>0</v>
      </c>
    </row>
    <row r="378" spans="1:7" ht="15">
      <c r="A378" s="84" t="s">
        <v>309</v>
      </c>
      <c r="B378" s="84">
        <v>3</v>
      </c>
      <c r="C378" s="118">
        <v>0.0012479804455480855</v>
      </c>
      <c r="D378" s="84" t="s">
        <v>4949</v>
      </c>
      <c r="E378" s="84" t="b">
        <v>0</v>
      </c>
      <c r="F378" s="84" t="b">
        <v>0</v>
      </c>
      <c r="G378" s="84" t="b">
        <v>0</v>
      </c>
    </row>
    <row r="379" spans="1:7" ht="15">
      <c r="A379" s="84" t="s">
        <v>4722</v>
      </c>
      <c r="B379" s="84">
        <v>3</v>
      </c>
      <c r="C379" s="118">
        <v>0.0012479804455480855</v>
      </c>
      <c r="D379" s="84" t="s">
        <v>4949</v>
      </c>
      <c r="E379" s="84" t="b">
        <v>0</v>
      </c>
      <c r="F379" s="84" t="b">
        <v>0</v>
      </c>
      <c r="G379" s="84" t="b">
        <v>0</v>
      </c>
    </row>
    <row r="380" spans="1:7" ht="15">
      <c r="A380" s="84" t="s">
        <v>4723</v>
      </c>
      <c r="B380" s="84">
        <v>3</v>
      </c>
      <c r="C380" s="118">
        <v>0.0012479804455480855</v>
      </c>
      <c r="D380" s="84" t="s">
        <v>4949</v>
      </c>
      <c r="E380" s="84" t="b">
        <v>0</v>
      </c>
      <c r="F380" s="84" t="b">
        <v>0</v>
      </c>
      <c r="G380" s="84" t="b">
        <v>0</v>
      </c>
    </row>
    <row r="381" spans="1:7" ht="15">
      <c r="A381" s="84" t="s">
        <v>4724</v>
      </c>
      <c r="B381" s="84">
        <v>3</v>
      </c>
      <c r="C381" s="118">
        <v>0.0012479804455480855</v>
      </c>
      <c r="D381" s="84" t="s">
        <v>4949</v>
      </c>
      <c r="E381" s="84" t="b">
        <v>0</v>
      </c>
      <c r="F381" s="84" t="b">
        <v>0</v>
      </c>
      <c r="G381" s="84" t="b">
        <v>0</v>
      </c>
    </row>
    <row r="382" spans="1:7" ht="15">
      <c r="A382" s="84" t="s">
        <v>4725</v>
      </c>
      <c r="B382" s="84">
        <v>3</v>
      </c>
      <c r="C382" s="118">
        <v>0.0012479804455480855</v>
      </c>
      <c r="D382" s="84" t="s">
        <v>4949</v>
      </c>
      <c r="E382" s="84" t="b">
        <v>0</v>
      </c>
      <c r="F382" s="84" t="b">
        <v>0</v>
      </c>
      <c r="G382" s="84" t="b">
        <v>0</v>
      </c>
    </row>
    <row r="383" spans="1:7" ht="15">
      <c r="A383" s="84" t="s">
        <v>4726</v>
      </c>
      <c r="B383" s="84">
        <v>3</v>
      </c>
      <c r="C383" s="118">
        <v>0.0012479804455480855</v>
      </c>
      <c r="D383" s="84" t="s">
        <v>4949</v>
      </c>
      <c r="E383" s="84" t="b">
        <v>1</v>
      </c>
      <c r="F383" s="84" t="b">
        <v>0</v>
      </c>
      <c r="G383" s="84" t="b">
        <v>0</v>
      </c>
    </row>
    <row r="384" spans="1:7" ht="15">
      <c r="A384" s="84" t="s">
        <v>4727</v>
      </c>
      <c r="B384" s="84">
        <v>3</v>
      </c>
      <c r="C384" s="118">
        <v>0.0012479804455480855</v>
      </c>
      <c r="D384" s="84" t="s">
        <v>4949</v>
      </c>
      <c r="E384" s="84" t="b">
        <v>0</v>
      </c>
      <c r="F384" s="84" t="b">
        <v>0</v>
      </c>
      <c r="G384" s="84" t="b">
        <v>0</v>
      </c>
    </row>
    <row r="385" spans="1:7" ht="15">
      <c r="A385" s="84" t="s">
        <v>4728</v>
      </c>
      <c r="B385" s="84">
        <v>3</v>
      </c>
      <c r="C385" s="118">
        <v>0.0012479804455480855</v>
      </c>
      <c r="D385" s="84" t="s">
        <v>4949</v>
      </c>
      <c r="E385" s="84" t="b">
        <v>0</v>
      </c>
      <c r="F385" s="84" t="b">
        <v>0</v>
      </c>
      <c r="G385" s="84" t="b">
        <v>0</v>
      </c>
    </row>
    <row r="386" spans="1:7" ht="15">
      <c r="A386" s="84" t="s">
        <v>3941</v>
      </c>
      <c r="B386" s="84">
        <v>3</v>
      </c>
      <c r="C386" s="118">
        <v>0.0015435946058452743</v>
      </c>
      <c r="D386" s="84" t="s">
        <v>4949</v>
      </c>
      <c r="E386" s="84" t="b">
        <v>0</v>
      </c>
      <c r="F386" s="84" t="b">
        <v>0</v>
      </c>
      <c r="G386" s="84" t="b">
        <v>0</v>
      </c>
    </row>
    <row r="387" spans="1:7" ht="15">
      <c r="A387" s="84" t="s">
        <v>4729</v>
      </c>
      <c r="B387" s="84">
        <v>3</v>
      </c>
      <c r="C387" s="118">
        <v>0.0012479804455480855</v>
      </c>
      <c r="D387" s="84" t="s">
        <v>4949</v>
      </c>
      <c r="E387" s="84" t="b">
        <v>0</v>
      </c>
      <c r="F387" s="84" t="b">
        <v>0</v>
      </c>
      <c r="G387" s="84" t="b">
        <v>0</v>
      </c>
    </row>
    <row r="388" spans="1:7" ht="15">
      <c r="A388" s="84" t="s">
        <v>479</v>
      </c>
      <c r="B388" s="84">
        <v>3</v>
      </c>
      <c r="C388" s="118">
        <v>0.0012479804455480855</v>
      </c>
      <c r="D388" s="84" t="s">
        <v>4949</v>
      </c>
      <c r="E388" s="84" t="b">
        <v>0</v>
      </c>
      <c r="F388" s="84" t="b">
        <v>0</v>
      </c>
      <c r="G388" s="84" t="b">
        <v>0</v>
      </c>
    </row>
    <row r="389" spans="1:7" ht="15">
      <c r="A389" s="84" t="s">
        <v>478</v>
      </c>
      <c r="B389" s="84">
        <v>3</v>
      </c>
      <c r="C389" s="118">
        <v>0.0012479804455480855</v>
      </c>
      <c r="D389" s="84" t="s">
        <v>4949</v>
      </c>
      <c r="E389" s="84" t="b">
        <v>0</v>
      </c>
      <c r="F389" s="84" t="b">
        <v>0</v>
      </c>
      <c r="G389" s="84" t="b">
        <v>0</v>
      </c>
    </row>
    <row r="390" spans="1:7" ht="15">
      <c r="A390" s="84" t="s">
        <v>4730</v>
      </c>
      <c r="B390" s="84">
        <v>3</v>
      </c>
      <c r="C390" s="118">
        <v>0.0012479804455480855</v>
      </c>
      <c r="D390" s="84" t="s">
        <v>4949</v>
      </c>
      <c r="E390" s="84" t="b">
        <v>0</v>
      </c>
      <c r="F390" s="84" t="b">
        <v>0</v>
      </c>
      <c r="G390" s="84" t="b">
        <v>0</v>
      </c>
    </row>
    <row r="391" spans="1:7" ht="15">
      <c r="A391" s="84" t="s">
        <v>4731</v>
      </c>
      <c r="B391" s="84">
        <v>3</v>
      </c>
      <c r="C391" s="118">
        <v>0.0012479804455480855</v>
      </c>
      <c r="D391" s="84" t="s">
        <v>4949</v>
      </c>
      <c r="E391" s="84" t="b">
        <v>0</v>
      </c>
      <c r="F391" s="84" t="b">
        <v>0</v>
      </c>
      <c r="G391" s="84" t="b">
        <v>0</v>
      </c>
    </row>
    <row r="392" spans="1:7" ht="15">
      <c r="A392" s="84" t="s">
        <v>4732</v>
      </c>
      <c r="B392" s="84">
        <v>3</v>
      </c>
      <c r="C392" s="118">
        <v>0.0012479804455480855</v>
      </c>
      <c r="D392" s="84" t="s">
        <v>4949</v>
      </c>
      <c r="E392" s="84" t="b">
        <v>0</v>
      </c>
      <c r="F392" s="84" t="b">
        <v>0</v>
      </c>
      <c r="G392" s="84" t="b">
        <v>0</v>
      </c>
    </row>
    <row r="393" spans="1:7" ht="15">
      <c r="A393" s="84" t="s">
        <v>4733</v>
      </c>
      <c r="B393" s="84">
        <v>3</v>
      </c>
      <c r="C393" s="118">
        <v>0.0012479804455480855</v>
      </c>
      <c r="D393" s="84" t="s">
        <v>4949</v>
      </c>
      <c r="E393" s="84" t="b">
        <v>0</v>
      </c>
      <c r="F393" s="84" t="b">
        <v>0</v>
      </c>
      <c r="G393" s="84" t="b">
        <v>0</v>
      </c>
    </row>
    <row r="394" spans="1:7" ht="15">
      <c r="A394" s="84" t="s">
        <v>4734</v>
      </c>
      <c r="B394" s="84">
        <v>3</v>
      </c>
      <c r="C394" s="118">
        <v>0.0012479804455480855</v>
      </c>
      <c r="D394" s="84" t="s">
        <v>4949</v>
      </c>
      <c r="E394" s="84" t="b">
        <v>0</v>
      </c>
      <c r="F394" s="84" t="b">
        <v>0</v>
      </c>
      <c r="G394" s="84" t="b">
        <v>0</v>
      </c>
    </row>
    <row r="395" spans="1:7" ht="15">
      <c r="A395" s="84" t="s">
        <v>270</v>
      </c>
      <c r="B395" s="84">
        <v>3</v>
      </c>
      <c r="C395" s="118">
        <v>0.0012479804455480855</v>
      </c>
      <c r="D395" s="84" t="s">
        <v>4949</v>
      </c>
      <c r="E395" s="84" t="b">
        <v>0</v>
      </c>
      <c r="F395" s="84" t="b">
        <v>0</v>
      </c>
      <c r="G395" s="84" t="b">
        <v>0</v>
      </c>
    </row>
    <row r="396" spans="1:7" ht="15">
      <c r="A396" s="84" t="s">
        <v>257</v>
      </c>
      <c r="B396" s="84">
        <v>3</v>
      </c>
      <c r="C396" s="118">
        <v>0.0012479804455480855</v>
      </c>
      <c r="D396" s="84" t="s">
        <v>4949</v>
      </c>
      <c r="E396" s="84" t="b">
        <v>0</v>
      </c>
      <c r="F396" s="84" t="b">
        <v>0</v>
      </c>
      <c r="G396" s="84" t="b">
        <v>0</v>
      </c>
    </row>
    <row r="397" spans="1:7" ht="15">
      <c r="A397" s="84" t="s">
        <v>4735</v>
      </c>
      <c r="B397" s="84">
        <v>3</v>
      </c>
      <c r="C397" s="118">
        <v>0.0012479804455480855</v>
      </c>
      <c r="D397" s="84" t="s">
        <v>4949</v>
      </c>
      <c r="E397" s="84" t="b">
        <v>0</v>
      </c>
      <c r="F397" s="84" t="b">
        <v>0</v>
      </c>
      <c r="G397" s="84" t="b">
        <v>0</v>
      </c>
    </row>
    <row r="398" spans="1:7" ht="15">
      <c r="A398" s="84" t="s">
        <v>4736</v>
      </c>
      <c r="B398" s="84">
        <v>3</v>
      </c>
      <c r="C398" s="118">
        <v>0.0012479804455480855</v>
      </c>
      <c r="D398" s="84" t="s">
        <v>4949</v>
      </c>
      <c r="E398" s="84" t="b">
        <v>0</v>
      </c>
      <c r="F398" s="84" t="b">
        <v>0</v>
      </c>
      <c r="G398" s="84" t="b">
        <v>0</v>
      </c>
    </row>
    <row r="399" spans="1:7" ht="15">
      <c r="A399" s="84" t="s">
        <v>4737</v>
      </c>
      <c r="B399" s="84">
        <v>3</v>
      </c>
      <c r="C399" s="118">
        <v>0.0012479804455480855</v>
      </c>
      <c r="D399" s="84" t="s">
        <v>4949</v>
      </c>
      <c r="E399" s="84" t="b">
        <v>0</v>
      </c>
      <c r="F399" s="84" t="b">
        <v>0</v>
      </c>
      <c r="G399" s="84" t="b">
        <v>0</v>
      </c>
    </row>
    <row r="400" spans="1:7" ht="15">
      <c r="A400" s="84" t="s">
        <v>4738</v>
      </c>
      <c r="B400" s="84">
        <v>3</v>
      </c>
      <c r="C400" s="118">
        <v>0.0012479804455480855</v>
      </c>
      <c r="D400" s="84" t="s">
        <v>4949</v>
      </c>
      <c r="E400" s="84" t="b">
        <v>0</v>
      </c>
      <c r="F400" s="84" t="b">
        <v>0</v>
      </c>
      <c r="G400" s="84" t="b">
        <v>0</v>
      </c>
    </row>
    <row r="401" spans="1:7" ht="15">
      <c r="A401" s="84" t="s">
        <v>4739</v>
      </c>
      <c r="B401" s="84">
        <v>3</v>
      </c>
      <c r="C401" s="118">
        <v>0.0012479804455480855</v>
      </c>
      <c r="D401" s="84" t="s">
        <v>4949</v>
      </c>
      <c r="E401" s="84" t="b">
        <v>0</v>
      </c>
      <c r="F401" s="84" t="b">
        <v>0</v>
      </c>
      <c r="G401" s="84" t="b">
        <v>0</v>
      </c>
    </row>
    <row r="402" spans="1:7" ht="15">
      <c r="A402" s="84" t="s">
        <v>4740</v>
      </c>
      <c r="B402" s="84">
        <v>3</v>
      </c>
      <c r="C402" s="118">
        <v>0.0012479804455480855</v>
      </c>
      <c r="D402" s="84" t="s">
        <v>4949</v>
      </c>
      <c r="E402" s="84" t="b">
        <v>0</v>
      </c>
      <c r="F402" s="84" t="b">
        <v>0</v>
      </c>
      <c r="G402" s="84" t="b">
        <v>0</v>
      </c>
    </row>
    <row r="403" spans="1:7" ht="15">
      <c r="A403" s="84" t="s">
        <v>4741</v>
      </c>
      <c r="B403" s="84">
        <v>3</v>
      </c>
      <c r="C403" s="118">
        <v>0.0012479804455480855</v>
      </c>
      <c r="D403" s="84" t="s">
        <v>4949</v>
      </c>
      <c r="E403" s="84" t="b">
        <v>0</v>
      </c>
      <c r="F403" s="84" t="b">
        <v>0</v>
      </c>
      <c r="G403" s="84" t="b">
        <v>0</v>
      </c>
    </row>
    <row r="404" spans="1:7" ht="15">
      <c r="A404" s="84" t="s">
        <v>4742</v>
      </c>
      <c r="B404" s="84">
        <v>3</v>
      </c>
      <c r="C404" s="118">
        <v>0.0012479804455480855</v>
      </c>
      <c r="D404" s="84" t="s">
        <v>4949</v>
      </c>
      <c r="E404" s="84" t="b">
        <v>0</v>
      </c>
      <c r="F404" s="84" t="b">
        <v>0</v>
      </c>
      <c r="G404" s="84" t="b">
        <v>0</v>
      </c>
    </row>
    <row r="405" spans="1:7" ht="15">
      <c r="A405" s="84" t="s">
        <v>4743</v>
      </c>
      <c r="B405" s="84">
        <v>3</v>
      </c>
      <c r="C405" s="118">
        <v>0.0012479804455480855</v>
      </c>
      <c r="D405" s="84" t="s">
        <v>4949</v>
      </c>
      <c r="E405" s="84" t="b">
        <v>0</v>
      </c>
      <c r="F405" s="84" t="b">
        <v>0</v>
      </c>
      <c r="G405" s="84" t="b">
        <v>0</v>
      </c>
    </row>
    <row r="406" spans="1:7" ht="15">
      <c r="A406" s="84" t="s">
        <v>4744</v>
      </c>
      <c r="B406" s="84">
        <v>3</v>
      </c>
      <c r="C406" s="118">
        <v>0.0012479804455480855</v>
      </c>
      <c r="D406" s="84" t="s">
        <v>4949</v>
      </c>
      <c r="E406" s="84" t="b">
        <v>0</v>
      </c>
      <c r="F406" s="84" t="b">
        <v>0</v>
      </c>
      <c r="G406" s="84" t="b">
        <v>0</v>
      </c>
    </row>
    <row r="407" spans="1:7" ht="15">
      <c r="A407" s="84" t="s">
        <v>4745</v>
      </c>
      <c r="B407" s="84">
        <v>3</v>
      </c>
      <c r="C407" s="118">
        <v>0.0012479804455480855</v>
      </c>
      <c r="D407" s="84" t="s">
        <v>4949</v>
      </c>
      <c r="E407" s="84" t="b">
        <v>0</v>
      </c>
      <c r="F407" s="84" t="b">
        <v>0</v>
      </c>
      <c r="G407" s="84" t="b">
        <v>0</v>
      </c>
    </row>
    <row r="408" spans="1:7" ht="15">
      <c r="A408" s="84" t="s">
        <v>4746</v>
      </c>
      <c r="B408" s="84">
        <v>3</v>
      </c>
      <c r="C408" s="118">
        <v>0.0012479804455480855</v>
      </c>
      <c r="D408" s="84" t="s">
        <v>4949</v>
      </c>
      <c r="E408" s="84" t="b">
        <v>0</v>
      </c>
      <c r="F408" s="84" t="b">
        <v>0</v>
      </c>
      <c r="G408" s="84" t="b">
        <v>0</v>
      </c>
    </row>
    <row r="409" spans="1:7" ht="15">
      <c r="A409" s="84" t="s">
        <v>4747</v>
      </c>
      <c r="B409" s="84">
        <v>3</v>
      </c>
      <c r="C409" s="118">
        <v>0.0012479804455480855</v>
      </c>
      <c r="D409" s="84" t="s">
        <v>4949</v>
      </c>
      <c r="E409" s="84" t="b">
        <v>0</v>
      </c>
      <c r="F409" s="84" t="b">
        <v>0</v>
      </c>
      <c r="G409" s="84" t="b">
        <v>0</v>
      </c>
    </row>
    <row r="410" spans="1:7" ht="15">
      <c r="A410" s="84" t="s">
        <v>4748</v>
      </c>
      <c r="B410" s="84">
        <v>3</v>
      </c>
      <c r="C410" s="118">
        <v>0.0012479804455480855</v>
      </c>
      <c r="D410" s="84" t="s">
        <v>4949</v>
      </c>
      <c r="E410" s="84" t="b">
        <v>0</v>
      </c>
      <c r="F410" s="84" t="b">
        <v>1</v>
      </c>
      <c r="G410" s="84" t="b">
        <v>0</v>
      </c>
    </row>
    <row r="411" spans="1:7" ht="15">
      <c r="A411" s="84" t="s">
        <v>4749</v>
      </c>
      <c r="B411" s="84">
        <v>3</v>
      </c>
      <c r="C411" s="118">
        <v>0.0012479804455480855</v>
      </c>
      <c r="D411" s="84" t="s">
        <v>4949</v>
      </c>
      <c r="E411" s="84" t="b">
        <v>0</v>
      </c>
      <c r="F411" s="84" t="b">
        <v>1</v>
      </c>
      <c r="G411" s="84" t="b">
        <v>0</v>
      </c>
    </row>
    <row r="412" spans="1:7" ht="15">
      <c r="A412" s="84" t="s">
        <v>4750</v>
      </c>
      <c r="B412" s="84">
        <v>3</v>
      </c>
      <c r="C412" s="118">
        <v>0.0012479804455480855</v>
      </c>
      <c r="D412" s="84" t="s">
        <v>4949</v>
      </c>
      <c r="E412" s="84" t="b">
        <v>0</v>
      </c>
      <c r="F412" s="84" t="b">
        <v>0</v>
      </c>
      <c r="G412" s="84" t="b">
        <v>0</v>
      </c>
    </row>
    <row r="413" spans="1:7" ht="15">
      <c r="A413" s="84" t="s">
        <v>4751</v>
      </c>
      <c r="B413" s="84">
        <v>3</v>
      </c>
      <c r="C413" s="118">
        <v>0.0012479804455480855</v>
      </c>
      <c r="D413" s="84" t="s">
        <v>4949</v>
      </c>
      <c r="E413" s="84" t="b">
        <v>0</v>
      </c>
      <c r="F413" s="84" t="b">
        <v>0</v>
      </c>
      <c r="G413" s="84" t="b">
        <v>0</v>
      </c>
    </row>
    <row r="414" spans="1:7" ht="15">
      <c r="A414" s="84" t="s">
        <v>4752</v>
      </c>
      <c r="B414" s="84">
        <v>3</v>
      </c>
      <c r="C414" s="118">
        <v>0.0012479804455480855</v>
      </c>
      <c r="D414" s="84" t="s">
        <v>4949</v>
      </c>
      <c r="E414" s="84" t="b">
        <v>0</v>
      </c>
      <c r="F414" s="84" t="b">
        <v>0</v>
      </c>
      <c r="G414" s="84" t="b">
        <v>0</v>
      </c>
    </row>
    <row r="415" spans="1:7" ht="15">
      <c r="A415" s="84" t="s">
        <v>4753</v>
      </c>
      <c r="B415" s="84">
        <v>3</v>
      </c>
      <c r="C415" s="118">
        <v>0.0012479804455480855</v>
      </c>
      <c r="D415" s="84" t="s">
        <v>4949</v>
      </c>
      <c r="E415" s="84" t="b">
        <v>0</v>
      </c>
      <c r="F415" s="84" t="b">
        <v>0</v>
      </c>
      <c r="G415" s="84" t="b">
        <v>0</v>
      </c>
    </row>
    <row r="416" spans="1:7" ht="15">
      <c r="A416" s="84" t="s">
        <v>4754</v>
      </c>
      <c r="B416" s="84">
        <v>3</v>
      </c>
      <c r="C416" s="118">
        <v>0.0012479804455480855</v>
      </c>
      <c r="D416" s="84" t="s">
        <v>4949</v>
      </c>
      <c r="E416" s="84" t="b">
        <v>0</v>
      </c>
      <c r="F416" s="84" t="b">
        <v>0</v>
      </c>
      <c r="G416" s="84" t="b">
        <v>0</v>
      </c>
    </row>
    <row r="417" spans="1:7" ht="15">
      <c r="A417" s="84" t="s">
        <v>4755</v>
      </c>
      <c r="B417" s="84">
        <v>3</v>
      </c>
      <c r="C417" s="118">
        <v>0.0012479804455480855</v>
      </c>
      <c r="D417" s="84" t="s">
        <v>4949</v>
      </c>
      <c r="E417" s="84" t="b">
        <v>0</v>
      </c>
      <c r="F417" s="84" t="b">
        <v>0</v>
      </c>
      <c r="G417" s="84" t="b">
        <v>0</v>
      </c>
    </row>
    <row r="418" spans="1:7" ht="15">
      <c r="A418" s="84" t="s">
        <v>4756</v>
      </c>
      <c r="B418" s="84">
        <v>3</v>
      </c>
      <c r="C418" s="118">
        <v>0.0012479804455480855</v>
      </c>
      <c r="D418" s="84" t="s">
        <v>4949</v>
      </c>
      <c r="E418" s="84" t="b">
        <v>0</v>
      </c>
      <c r="F418" s="84" t="b">
        <v>0</v>
      </c>
      <c r="G418" s="84" t="b">
        <v>0</v>
      </c>
    </row>
    <row r="419" spans="1:7" ht="15">
      <c r="A419" s="84" t="s">
        <v>463</v>
      </c>
      <c r="B419" s="84">
        <v>3</v>
      </c>
      <c r="C419" s="118">
        <v>0.0012479804455480855</v>
      </c>
      <c r="D419" s="84" t="s">
        <v>4949</v>
      </c>
      <c r="E419" s="84" t="b">
        <v>0</v>
      </c>
      <c r="F419" s="84" t="b">
        <v>0</v>
      </c>
      <c r="G419" s="84" t="b">
        <v>0</v>
      </c>
    </row>
    <row r="420" spans="1:7" ht="15">
      <c r="A420" s="84" t="s">
        <v>462</v>
      </c>
      <c r="B420" s="84">
        <v>3</v>
      </c>
      <c r="C420" s="118">
        <v>0.0012479804455480855</v>
      </c>
      <c r="D420" s="84" t="s">
        <v>4949</v>
      </c>
      <c r="E420" s="84" t="b">
        <v>0</v>
      </c>
      <c r="F420" s="84" t="b">
        <v>0</v>
      </c>
      <c r="G420" s="84" t="b">
        <v>0</v>
      </c>
    </row>
    <row r="421" spans="1:7" ht="15">
      <c r="A421" s="84" t="s">
        <v>4757</v>
      </c>
      <c r="B421" s="84">
        <v>3</v>
      </c>
      <c r="C421" s="118">
        <v>0.0012479804455480855</v>
      </c>
      <c r="D421" s="84" t="s">
        <v>4949</v>
      </c>
      <c r="E421" s="84" t="b">
        <v>0</v>
      </c>
      <c r="F421" s="84" t="b">
        <v>0</v>
      </c>
      <c r="G421" s="84" t="b">
        <v>0</v>
      </c>
    </row>
    <row r="422" spans="1:7" ht="15">
      <c r="A422" s="84" t="s">
        <v>4758</v>
      </c>
      <c r="B422" s="84">
        <v>3</v>
      </c>
      <c r="C422" s="118">
        <v>0.0012479804455480855</v>
      </c>
      <c r="D422" s="84" t="s">
        <v>4949</v>
      </c>
      <c r="E422" s="84" t="b">
        <v>0</v>
      </c>
      <c r="F422" s="84" t="b">
        <v>0</v>
      </c>
      <c r="G422" s="84" t="b">
        <v>0</v>
      </c>
    </row>
    <row r="423" spans="1:7" ht="15">
      <c r="A423" s="84" t="s">
        <v>4759</v>
      </c>
      <c r="B423" s="84">
        <v>3</v>
      </c>
      <c r="C423" s="118">
        <v>0.0012479804455480855</v>
      </c>
      <c r="D423" s="84" t="s">
        <v>4949</v>
      </c>
      <c r="E423" s="84" t="b">
        <v>0</v>
      </c>
      <c r="F423" s="84" t="b">
        <v>0</v>
      </c>
      <c r="G423" s="84" t="b">
        <v>0</v>
      </c>
    </row>
    <row r="424" spans="1:7" ht="15">
      <c r="A424" s="84" t="s">
        <v>4760</v>
      </c>
      <c r="B424" s="84">
        <v>3</v>
      </c>
      <c r="C424" s="118">
        <v>0.0012479804455480855</v>
      </c>
      <c r="D424" s="84" t="s">
        <v>4949</v>
      </c>
      <c r="E424" s="84" t="b">
        <v>0</v>
      </c>
      <c r="F424" s="84" t="b">
        <v>0</v>
      </c>
      <c r="G424" s="84" t="b">
        <v>0</v>
      </c>
    </row>
    <row r="425" spans="1:7" ht="15">
      <c r="A425" s="84" t="s">
        <v>4761</v>
      </c>
      <c r="B425" s="84">
        <v>3</v>
      </c>
      <c r="C425" s="118">
        <v>0.0013570828365367356</v>
      </c>
      <c r="D425" s="84" t="s">
        <v>4949</v>
      </c>
      <c r="E425" s="84" t="b">
        <v>0</v>
      </c>
      <c r="F425" s="84" t="b">
        <v>0</v>
      </c>
      <c r="G425" s="84" t="b">
        <v>0</v>
      </c>
    </row>
    <row r="426" spans="1:7" ht="15">
      <c r="A426" s="84" t="s">
        <v>4762</v>
      </c>
      <c r="B426" s="84">
        <v>3</v>
      </c>
      <c r="C426" s="118">
        <v>0.0013570828365367356</v>
      </c>
      <c r="D426" s="84" t="s">
        <v>4949</v>
      </c>
      <c r="E426" s="84" t="b">
        <v>1</v>
      </c>
      <c r="F426" s="84" t="b">
        <v>0</v>
      </c>
      <c r="G426" s="84" t="b">
        <v>0</v>
      </c>
    </row>
    <row r="427" spans="1:7" ht="15">
      <c r="A427" s="84" t="s">
        <v>4763</v>
      </c>
      <c r="B427" s="84">
        <v>3</v>
      </c>
      <c r="C427" s="118">
        <v>0.0012479804455480855</v>
      </c>
      <c r="D427" s="84" t="s">
        <v>4949</v>
      </c>
      <c r="E427" s="84" t="b">
        <v>0</v>
      </c>
      <c r="F427" s="84" t="b">
        <v>0</v>
      </c>
      <c r="G427" s="84" t="b">
        <v>0</v>
      </c>
    </row>
    <row r="428" spans="1:7" ht="15">
      <c r="A428" s="84" t="s">
        <v>4764</v>
      </c>
      <c r="B428" s="84">
        <v>3</v>
      </c>
      <c r="C428" s="118">
        <v>0.0012479804455480855</v>
      </c>
      <c r="D428" s="84" t="s">
        <v>4949</v>
      </c>
      <c r="E428" s="84" t="b">
        <v>0</v>
      </c>
      <c r="F428" s="84" t="b">
        <v>0</v>
      </c>
      <c r="G428" s="84" t="b">
        <v>0</v>
      </c>
    </row>
    <row r="429" spans="1:7" ht="15">
      <c r="A429" s="84" t="s">
        <v>4765</v>
      </c>
      <c r="B429" s="84">
        <v>3</v>
      </c>
      <c r="C429" s="118">
        <v>0.0012479804455480855</v>
      </c>
      <c r="D429" s="84" t="s">
        <v>4949</v>
      </c>
      <c r="E429" s="84" t="b">
        <v>1</v>
      </c>
      <c r="F429" s="84" t="b">
        <v>0</v>
      </c>
      <c r="G429" s="84" t="b">
        <v>0</v>
      </c>
    </row>
    <row r="430" spans="1:7" ht="15">
      <c r="A430" s="84" t="s">
        <v>4766</v>
      </c>
      <c r="B430" s="84">
        <v>3</v>
      </c>
      <c r="C430" s="118">
        <v>0.0012479804455480855</v>
      </c>
      <c r="D430" s="84" t="s">
        <v>4949</v>
      </c>
      <c r="E430" s="84" t="b">
        <v>0</v>
      </c>
      <c r="F430" s="84" t="b">
        <v>0</v>
      </c>
      <c r="G430" s="84" t="b">
        <v>0</v>
      </c>
    </row>
    <row r="431" spans="1:7" ht="15">
      <c r="A431" s="84" t="s">
        <v>4767</v>
      </c>
      <c r="B431" s="84">
        <v>2</v>
      </c>
      <c r="C431" s="118">
        <v>0.0009047218910244905</v>
      </c>
      <c r="D431" s="84" t="s">
        <v>4949</v>
      </c>
      <c r="E431" s="84" t="b">
        <v>0</v>
      </c>
      <c r="F431" s="84" t="b">
        <v>0</v>
      </c>
      <c r="G431" s="84" t="b">
        <v>0</v>
      </c>
    </row>
    <row r="432" spans="1:7" ht="15">
      <c r="A432" s="84" t="s">
        <v>4768</v>
      </c>
      <c r="B432" s="84">
        <v>2</v>
      </c>
      <c r="C432" s="118">
        <v>0.0009047218910244905</v>
      </c>
      <c r="D432" s="84" t="s">
        <v>4949</v>
      </c>
      <c r="E432" s="84" t="b">
        <v>0</v>
      </c>
      <c r="F432" s="84" t="b">
        <v>0</v>
      </c>
      <c r="G432" s="84" t="b">
        <v>0</v>
      </c>
    </row>
    <row r="433" spans="1:7" ht="15">
      <c r="A433" s="84" t="s">
        <v>4769</v>
      </c>
      <c r="B433" s="84">
        <v>2</v>
      </c>
      <c r="C433" s="118">
        <v>0.0009047218910244905</v>
      </c>
      <c r="D433" s="84" t="s">
        <v>4949</v>
      </c>
      <c r="E433" s="84" t="b">
        <v>0</v>
      </c>
      <c r="F433" s="84" t="b">
        <v>0</v>
      </c>
      <c r="G433" s="84" t="b">
        <v>0</v>
      </c>
    </row>
    <row r="434" spans="1:7" ht="15">
      <c r="A434" s="84" t="s">
        <v>4770</v>
      </c>
      <c r="B434" s="84">
        <v>2</v>
      </c>
      <c r="C434" s="118">
        <v>0.0009047218910244905</v>
      </c>
      <c r="D434" s="84" t="s">
        <v>4949</v>
      </c>
      <c r="E434" s="84" t="b">
        <v>1</v>
      </c>
      <c r="F434" s="84" t="b">
        <v>0</v>
      </c>
      <c r="G434" s="84" t="b">
        <v>0</v>
      </c>
    </row>
    <row r="435" spans="1:7" ht="15">
      <c r="A435" s="84" t="s">
        <v>4771</v>
      </c>
      <c r="B435" s="84">
        <v>2</v>
      </c>
      <c r="C435" s="118">
        <v>0.0009047218910244905</v>
      </c>
      <c r="D435" s="84" t="s">
        <v>4949</v>
      </c>
      <c r="E435" s="84" t="b">
        <v>0</v>
      </c>
      <c r="F435" s="84" t="b">
        <v>0</v>
      </c>
      <c r="G435" s="84" t="b">
        <v>0</v>
      </c>
    </row>
    <row r="436" spans="1:7" ht="15">
      <c r="A436" s="84" t="s">
        <v>4772</v>
      </c>
      <c r="B436" s="84">
        <v>2</v>
      </c>
      <c r="C436" s="118">
        <v>0.0009047218910244905</v>
      </c>
      <c r="D436" s="84" t="s">
        <v>4949</v>
      </c>
      <c r="E436" s="84" t="b">
        <v>0</v>
      </c>
      <c r="F436" s="84" t="b">
        <v>0</v>
      </c>
      <c r="G436" s="84" t="b">
        <v>0</v>
      </c>
    </row>
    <row r="437" spans="1:7" ht="15">
      <c r="A437" s="84" t="s">
        <v>4773</v>
      </c>
      <c r="B437" s="84">
        <v>2</v>
      </c>
      <c r="C437" s="118">
        <v>0.0009047218910244905</v>
      </c>
      <c r="D437" s="84" t="s">
        <v>4949</v>
      </c>
      <c r="E437" s="84" t="b">
        <v>0</v>
      </c>
      <c r="F437" s="84" t="b">
        <v>0</v>
      </c>
      <c r="G437" s="84" t="b">
        <v>0</v>
      </c>
    </row>
    <row r="438" spans="1:7" ht="15">
      <c r="A438" s="84" t="s">
        <v>4774</v>
      </c>
      <c r="B438" s="84">
        <v>2</v>
      </c>
      <c r="C438" s="118">
        <v>0.0009047218910244905</v>
      </c>
      <c r="D438" s="84" t="s">
        <v>4949</v>
      </c>
      <c r="E438" s="84" t="b">
        <v>0</v>
      </c>
      <c r="F438" s="84" t="b">
        <v>0</v>
      </c>
      <c r="G438" s="84" t="b">
        <v>0</v>
      </c>
    </row>
    <row r="439" spans="1:7" ht="15">
      <c r="A439" s="84" t="s">
        <v>4775</v>
      </c>
      <c r="B439" s="84">
        <v>2</v>
      </c>
      <c r="C439" s="118">
        <v>0.0009047218910244905</v>
      </c>
      <c r="D439" s="84" t="s">
        <v>4949</v>
      </c>
      <c r="E439" s="84" t="b">
        <v>0</v>
      </c>
      <c r="F439" s="84" t="b">
        <v>0</v>
      </c>
      <c r="G439" s="84" t="b">
        <v>0</v>
      </c>
    </row>
    <row r="440" spans="1:7" ht="15">
      <c r="A440" s="84" t="s">
        <v>4776</v>
      </c>
      <c r="B440" s="84">
        <v>2</v>
      </c>
      <c r="C440" s="118">
        <v>0.0009047218910244905</v>
      </c>
      <c r="D440" s="84" t="s">
        <v>4949</v>
      </c>
      <c r="E440" s="84" t="b">
        <v>0</v>
      </c>
      <c r="F440" s="84" t="b">
        <v>0</v>
      </c>
      <c r="G440" s="84" t="b">
        <v>0</v>
      </c>
    </row>
    <row r="441" spans="1:7" ht="15">
      <c r="A441" s="84" t="s">
        <v>4777</v>
      </c>
      <c r="B441" s="84">
        <v>2</v>
      </c>
      <c r="C441" s="118">
        <v>0.0009047218910244905</v>
      </c>
      <c r="D441" s="84" t="s">
        <v>4949</v>
      </c>
      <c r="E441" s="84" t="b">
        <v>0</v>
      </c>
      <c r="F441" s="84" t="b">
        <v>0</v>
      </c>
      <c r="G441" s="84" t="b">
        <v>0</v>
      </c>
    </row>
    <row r="442" spans="1:7" ht="15">
      <c r="A442" s="84" t="s">
        <v>4778</v>
      </c>
      <c r="B442" s="84">
        <v>2</v>
      </c>
      <c r="C442" s="118">
        <v>0.0009047218910244905</v>
      </c>
      <c r="D442" s="84" t="s">
        <v>4949</v>
      </c>
      <c r="E442" s="84" t="b">
        <v>0</v>
      </c>
      <c r="F442" s="84" t="b">
        <v>0</v>
      </c>
      <c r="G442" s="84" t="b">
        <v>0</v>
      </c>
    </row>
    <row r="443" spans="1:7" ht="15">
      <c r="A443" s="84" t="s">
        <v>4779</v>
      </c>
      <c r="B443" s="84">
        <v>2</v>
      </c>
      <c r="C443" s="118">
        <v>0.0009047218910244905</v>
      </c>
      <c r="D443" s="84" t="s">
        <v>4949</v>
      </c>
      <c r="E443" s="84" t="b">
        <v>0</v>
      </c>
      <c r="F443" s="84" t="b">
        <v>0</v>
      </c>
      <c r="G443" s="84" t="b">
        <v>0</v>
      </c>
    </row>
    <row r="444" spans="1:7" ht="15">
      <c r="A444" s="84" t="s">
        <v>4780</v>
      </c>
      <c r="B444" s="84">
        <v>2</v>
      </c>
      <c r="C444" s="118">
        <v>0.0010290630705635162</v>
      </c>
      <c r="D444" s="84" t="s">
        <v>4949</v>
      </c>
      <c r="E444" s="84" t="b">
        <v>0</v>
      </c>
      <c r="F444" s="84" t="b">
        <v>0</v>
      </c>
      <c r="G444" s="84" t="b">
        <v>0</v>
      </c>
    </row>
    <row r="445" spans="1:7" ht="15">
      <c r="A445" s="84" t="s">
        <v>4781</v>
      </c>
      <c r="B445" s="84">
        <v>2</v>
      </c>
      <c r="C445" s="118">
        <v>0.0009047218910244905</v>
      </c>
      <c r="D445" s="84" t="s">
        <v>4949</v>
      </c>
      <c r="E445" s="84" t="b">
        <v>0</v>
      </c>
      <c r="F445" s="84" t="b">
        <v>0</v>
      </c>
      <c r="G445" s="84" t="b">
        <v>0</v>
      </c>
    </row>
    <row r="446" spans="1:7" ht="15">
      <c r="A446" s="84" t="s">
        <v>4782</v>
      </c>
      <c r="B446" s="84">
        <v>2</v>
      </c>
      <c r="C446" s="118">
        <v>0.0010290630705635162</v>
      </c>
      <c r="D446" s="84" t="s">
        <v>4949</v>
      </c>
      <c r="E446" s="84" t="b">
        <v>0</v>
      </c>
      <c r="F446" s="84" t="b">
        <v>0</v>
      </c>
      <c r="G446" s="84" t="b">
        <v>0</v>
      </c>
    </row>
    <row r="447" spans="1:7" ht="15">
      <c r="A447" s="84" t="s">
        <v>4783</v>
      </c>
      <c r="B447" s="84">
        <v>2</v>
      </c>
      <c r="C447" s="118">
        <v>0.0009047218910244905</v>
      </c>
      <c r="D447" s="84" t="s">
        <v>4949</v>
      </c>
      <c r="E447" s="84" t="b">
        <v>0</v>
      </c>
      <c r="F447" s="84" t="b">
        <v>0</v>
      </c>
      <c r="G447" s="84" t="b">
        <v>0</v>
      </c>
    </row>
    <row r="448" spans="1:7" ht="15">
      <c r="A448" s="84" t="s">
        <v>4784</v>
      </c>
      <c r="B448" s="84">
        <v>2</v>
      </c>
      <c r="C448" s="118">
        <v>0.0010290630705635162</v>
      </c>
      <c r="D448" s="84" t="s">
        <v>4949</v>
      </c>
      <c r="E448" s="84" t="b">
        <v>0</v>
      </c>
      <c r="F448" s="84" t="b">
        <v>0</v>
      </c>
      <c r="G448" s="84" t="b">
        <v>0</v>
      </c>
    </row>
    <row r="449" spans="1:7" ht="15">
      <c r="A449" s="84" t="s">
        <v>4785</v>
      </c>
      <c r="B449" s="84">
        <v>2</v>
      </c>
      <c r="C449" s="118">
        <v>0.0009047218910244905</v>
      </c>
      <c r="D449" s="84" t="s">
        <v>4949</v>
      </c>
      <c r="E449" s="84" t="b">
        <v>0</v>
      </c>
      <c r="F449" s="84" t="b">
        <v>0</v>
      </c>
      <c r="G449" s="84" t="b">
        <v>0</v>
      </c>
    </row>
    <row r="450" spans="1:7" ht="15">
      <c r="A450" s="84" t="s">
        <v>4786</v>
      </c>
      <c r="B450" s="84">
        <v>2</v>
      </c>
      <c r="C450" s="118">
        <v>0.0010290630705635162</v>
      </c>
      <c r="D450" s="84" t="s">
        <v>4949</v>
      </c>
      <c r="E450" s="84" t="b">
        <v>0</v>
      </c>
      <c r="F450" s="84" t="b">
        <v>0</v>
      </c>
      <c r="G450" s="84" t="b">
        <v>0</v>
      </c>
    </row>
    <row r="451" spans="1:7" ht="15">
      <c r="A451" s="84" t="s">
        <v>4787</v>
      </c>
      <c r="B451" s="84">
        <v>2</v>
      </c>
      <c r="C451" s="118">
        <v>0.0009047218910244905</v>
      </c>
      <c r="D451" s="84" t="s">
        <v>4949</v>
      </c>
      <c r="E451" s="84" t="b">
        <v>0</v>
      </c>
      <c r="F451" s="84" t="b">
        <v>0</v>
      </c>
      <c r="G451" s="84" t="b">
        <v>0</v>
      </c>
    </row>
    <row r="452" spans="1:7" ht="15">
      <c r="A452" s="84" t="s">
        <v>4788</v>
      </c>
      <c r="B452" s="84">
        <v>2</v>
      </c>
      <c r="C452" s="118">
        <v>0.0009047218910244905</v>
      </c>
      <c r="D452" s="84" t="s">
        <v>4949</v>
      </c>
      <c r="E452" s="84" t="b">
        <v>0</v>
      </c>
      <c r="F452" s="84" t="b">
        <v>0</v>
      </c>
      <c r="G452" s="84" t="b">
        <v>0</v>
      </c>
    </row>
    <row r="453" spans="1:7" ht="15">
      <c r="A453" s="84" t="s">
        <v>4789</v>
      </c>
      <c r="B453" s="84">
        <v>2</v>
      </c>
      <c r="C453" s="118">
        <v>0.0009047218910244905</v>
      </c>
      <c r="D453" s="84" t="s">
        <v>4949</v>
      </c>
      <c r="E453" s="84" t="b">
        <v>0</v>
      </c>
      <c r="F453" s="84" t="b">
        <v>0</v>
      </c>
      <c r="G453" s="84" t="b">
        <v>0</v>
      </c>
    </row>
    <row r="454" spans="1:7" ht="15">
      <c r="A454" s="84" t="s">
        <v>4790</v>
      </c>
      <c r="B454" s="84">
        <v>2</v>
      </c>
      <c r="C454" s="118">
        <v>0.0009047218910244905</v>
      </c>
      <c r="D454" s="84" t="s">
        <v>4949</v>
      </c>
      <c r="E454" s="84" t="b">
        <v>0</v>
      </c>
      <c r="F454" s="84" t="b">
        <v>0</v>
      </c>
      <c r="G454" s="84" t="b">
        <v>0</v>
      </c>
    </row>
    <row r="455" spans="1:7" ht="15">
      <c r="A455" s="84" t="s">
        <v>4791</v>
      </c>
      <c r="B455" s="84">
        <v>2</v>
      </c>
      <c r="C455" s="118">
        <v>0.0009047218910244905</v>
      </c>
      <c r="D455" s="84" t="s">
        <v>4949</v>
      </c>
      <c r="E455" s="84" t="b">
        <v>0</v>
      </c>
      <c r="F455" s="84" t="b">
        <v>0</v>
      </c>
      <c r="G455" s="84" t="b">
        <v>0</v>
      </c>
    </row>
    <row r="456" spans="1:7" ht="15">
      <c r="A456" s="84" t="s">
        <v>4792</v>
      </c>
      <c r="B456" s="84">
        <v>2</v>
      </c>
      <c r="C456" s="118">
        <v>0.0009047218910244905</v>
      </c>
      <c r="D456" s="84" t="s">
        <v>4949</v>
      </c>
      <c r="E456" s="84" t="b">
        <v>0</v>
      </c>
      <c r="F456" s="84" t="b">
        <v>0</v>
      </c>
      <c r="G456" s="84" t="b">
        <v>0</v>
      </c>
    </row>
    <row r="457" spans="1:7" ht="15">
      <c r="A457" s="84" t="s">
        <v>4793</v>
      </c>
      <c r="B457" s="84">
        <v>2</v>
      </c>
      <c r="C457" s="118">
        <v>0.0009047218910244905</v>
      </c>
      <c r="D457" s="84" t="s">
        <v>4949</v>
      </c>
      <c r="E457" s="84" t="b">
        <v>0</v>
      </c>
      <c r="F457" s="84" t="b">
        <v>0</v>
      </c>
      <c r="G457" s="84" t="b">
        <v>0</v>
      </c>
    </row>
    <row r="458" spans="1:7" ht="15">
      <c r="A458" s="84" t="s">
        <v>4794</v>
      </c>
      <c r="B458" s="84">
        <v>2</v>
      </c>
      <c r="C458" s="118">
        <v>0.0009047218910244905</v>
      </c>
      <c r="D458" s="84" t="s">
        <v>4949</v>
      </c>
      <c r="E458" s="84" t="b">
        <v>0</v>
      </c>
      <c r="F458" s="84" t="b">
        <v>0</v>
      </c>
      <c r="G458" s="84" t="b">
        <v>0</v>
      </c>
    </row>
    <row r="459" spans="1:7" ht="15">
      <c r="A459" s="84" t="s">
        <v>4795</v>
      </c>
      <c r="B459" s="84">
        <v>2</v>
      </c>
      <c r="C459" s="118">
        <v>0.0009047218910244905</v>
      </c>
      <c r="D459" s="84" t="s">
        <v>4949</v>
      </c>
      <c r="E459" s="84" t="b">
        <v>0</v>
      </c>
      <c r="F459" s="84" t="b">
        <v>0</v>
      </c>
      <c r="G459" s="84" t="b">
        <v>0</v>
      </c>
    </row>
    <row r="460" spans="1:7" ht="15">
      <c r="A460" s="84" t="s">
        <v>4796</v>
      </c>
      <c r="B460" s="84">
        <v>2</v>
      </c>
      <c r="C460" s="118">
        <v>0.0009047218910244905</v>
      </c>
      <c r="D460" s="84" t="s">
        <v>4949</v>
      </c>
      <c r="E460" s="84" t="b">
        <v>0</v>
      </c>
      <c r="F460" s="84" t="b">
        <v>0</v>
      </c>
      <c r="G460" s="84" t="b">
        <v>0</v>
      </c>
    </row>
    <row r="461" spans="1:7" ht="15">
      <c r="A461" s="84" t="s">
        <v>4797</v>
      </c>
      <c r="B461" s="84">
        <v>2</v>
      </c>
      <c r="C461" s="118">
        <v>0.0009047218910244905</v>
      </c>
      <c r="D461" s="84" t="s">
        <v>4949</v>
      </c>
      <c r="E461" s="84" t="b">
        <v>0</v>
      </c>
      <c r="F461" s="84" t="b">
        <v>0</v>
      </c>
      <c r="G461" s="84" t="b">
        <v>0</v>
      </c>
    </row>
    <row r="462" spans="1:7" ht="15">
      <c r="A462" s="84" t="s">
        <v>4798</v>
      </c>
      <c r="B462" s="84">
        <v>2</v>
      </c>
      <c r="C462" s="118">
        <v>0.0009047218910244905</v>
      </c>
      <c r="D462" s="84" t="s">
        <v>4949</v>
      </c>
      <c r="E462" s="84" t="b">
        <v>0</v>
      </c>
      <c r="F462" s="84" t="b">
        <v>0</v>
      </c>
      <c r="G462" s="84" t="b">
        <v>0</v>
      </c>
    </row>
    <row r="463" spans="1:7" ht="15">
      <c r="A463" s="84" t="s">
        <v>4799</v>
      </c>
      <c r="B463" s="84">
        <v>2</v>
      </c>
      <c r="C463" s="118">
        <v>0.0009047218910244905</v>
      </c>
      <c r="D463" s="84" t="s">
        <v>4949</v>
      </c>
      <c r="E463" s="84" t="b">
        <v>0</v>
      </c>
      <c r="F463" s="84" t="b">
        <v>0</v>
      </c>
      <c r="G463" s="84" t="b">
        <v>0</v>
      </c>
    </row>
    <row r="464" spans="1:7" ht="15">
      <c r="A464" s="84" t="s">
        <v>4800</v>
      </c>
      <c r="B464" s="84">
        <v>2</v>
      </c>
      <c r="C464" s="118">
        <v>0.0009047218910244905</v>
      </c>
      <c r="D464" s="84" t="s">
        <v>4949</v>
      </c>
      <c r="E464" s="84" t="b">
        <v>0</v>
      </c>
      <c r="F464" s="84" t="b">
        <v>0</v>
      </c>
      <c r="G464" s="84" t="b">
        <v>0</v>
      </c>
    </row>
    <row r="465" spans="1:7" ht="15">
      <c r="A465" s="84" t="s">
        <v>4801</v>
      </c>
      <c r="B465" s="84">
        <v>2</v>
      </c>
      <c r="C465" s="118">
        <v>0.0009047218910244905</v>
      </c>
      <c r="D465" s="84" t="s">
        <v>4949</v>
      </c>
      <c r="E465" s="84" t="b">
        <v>0</v>
      </c>
      <c r="F465" s="84" t="b">
        <v>0</v>
      </c>
      <c r="G465" s="84" t="b">
        <v>0</v>
      </c>
    </row>
    <row r="466" spans="1:7" ht="15">
      <c r="A466" s="84" t="s">
        <v>4802</v>
      </c>
      <c r="B466" s="84">
        <v>2</v>
      </c>
      <c r="C466" s="118">
        <v>0.0009047218910244905</v>
      </c>
      <c r="D466" s="84" t="s">
        <v>4949</v>
      </c>
      <c r="E466" s="84" t="b">
        <v>0</v>
      </c>
      <c r="F466" s="84" t="b">
        <v>0</v>
      </c>
      <c r="G466" s="84" t="b">
        <v>0</v>
      </c>
    </row>
    <row r="467" spans="1:7" ht="15">
      <c r="A467" s="84" t="s">
        <v>4803</v>
      </c>
      <c r="B467" s="84">
        <v>2</v>
      </c>
      <c r="C467" s="118">
        <v>0.0009047218910244905</v>
      </c>
      <c r="D467" s="84" t="s">
        <v>4949</v>
      </c>
      <c r="E467" s="84" t="b">
        <v>0</v>
      </c>
      <c r="F467" s="84" t="b">
        <v>0</v>
      </c>
      <c r="G467" s="84" t="b">
        <v>0</v>
      </c>
    </row>
    <row r="468" spans="1:7" ht="15">
      <c r="A468" s="84" t="s">
        <v>4804</v>
      </c>
      <c r="B468" s="84">
        <v>2</v>
      </c>
      <c r="C468" s="118">
        <v>0.0009047218910244905</v>
      </c>
      <c r="D468" s="84" t="s">
        <v>4949</v>
      </c>
      <c r="E468" s="84" t="b">
        <v>0</v>
      </c>
      <c r="F468" s="84" t="b">
        <v>0</v>
      </c>
      <c r="G468" s="84" t="b">
        <v>0</v>
      </c>
    </row>
    <row r="469" spans="1:7" ht="15">
      <c r="A469" s="84" t="s">
        <v>4805</v>
      </c>
      <c r="B469" s="84">
        <v>2</v>
      </c>
      <c r="C469" s="118">
        <v>0.0009047218910244905</v>
      </c>
      <c r="D469" s="84" t="s">
        <v>4949</v>
      </c>
      <c r="E469" s="84" t="b">
        <v>0</v>
      </c>
      <c r="F469" s="84" t="b">
        <v>0</v>
      </c>
      <c r="G469" s="84" t="b">
        <v>0</v>
      </c>
    </row>
    <row r="470" spans="1:7" ht="15">
      <c r="A470" s="84" t="s">
        <v>4806</v>
      </c>
      <c r="B470" s="84">
        <v>2</v>
      </c>
      <c r="C470" s="118">
        <v>0.0009047218910244905</v>
      </c>
      <c r="D470" s="84" t="s">
        <v>4949</v>
      </c>
      <c r="E470" s="84" t="b">
        <v>0</v>
      </c>
      <c r="F470" s="84" t="b">
        <v>0</v>
      </c>
      <c r="G470" s="84" t="b">
        <v>0</v>
      </c>
    </row>
    <row r="471" spans="1:7" ht="15">
      <c r="A471" s="84" t="s">
        <v>4807</v>
      </c>
      <c r="B471" s="84">
        <v>2</v>
      </c>
      <c r="C471" s="118">
        <v>0.0009047218910244905</v>
      </c>
      <c r="D471" s="84" t="s">
        <v>4949</v>
      </c>
      <c r="E471" s="84" t="b">
        <v>0</v>
      </c>
      <c r="F471" s="84" t="b">
        <v>0</v>
      </c>
      <c r="G471" s="84" t="b">
        <v>0</v>
      </c>
    </row>
    <row r="472" spans="1:7" ht="15">
      <c r="A472" s="84" t="s">
        <v>4808</v>
      </c>
      <c r="B472" s="84">
        <v>2</v>
      </c>
      <c r="C472" s="118">
        <v>0.0009047218910244905</v>
      </c>
      <c r="D472" s="84" t="s">
        <v>4949</v>
      </c>
      <c r="E472" s="84" t="b">
        <v>0</v>
      </c>
      <c r="F472" s="84" t="b">
        <v>0</v>
      </c>
      <c r="G472" s="84" t="b">
        <v>0</v>
      </c>
    </row>
    <row r="473" spans="1:7" ht="15">
      <c r="A473" s="84" t="s">
        <v>4809</v>
      </c>
      <c r="B473" s="84">
        <v>2</v>
      </c>
      <c r="C473" s="118">
        <v>0.0009047218910244905</v>
      </c>
      <c r="D473" s="84" t="s">
        <v>4949</v>
      </c>
      <c r="E473" s="84" t="b">
        <v>0</v>
      </c>
      <c r="F473" s="84" t="b">
        <v>0</v>
      </c>
      <c r="G473" s="84" t="b">
        <v>0</v>
      </c>
    </row>
    <row r="474" spans="1:7" ht="15">
      <c r="A474" s="84" t="s">
        <v>4810</v>
      </c>
      <c r="B474" s="84">
        <v>2</v>
      </c>
      <c r="C474" s="118">
        <v>0.0009047218910244905</v>
      </c>
      <c r="D474" s="84" t="s">
        <v>4949</v>
      </c>
      <c r="E474" s="84" t="b">
        <v>0</v>
      </c>
      <c r="F474" s="84" t="b">
        <v>0</v>
      </c>
      <c r="G474" s="84" t="b">
        <v>0</v>
      </c>
    </row>
    <row r="475" spans="1:7" ht="15">
      <c r="A475" s="84" t="s">
        <v>4811</v>
      </c>
      <c r="B475" s="84">
        <v>2</v>
      </c>
      <c r="C475" s="118">
        <v>0.0009047218910244905</v>
      </c>
      <c r="D475" s="84" t="s">
        <v>4949</v>
      </c>
      <c r="E475" s="84" t="b">
        <v>0</v>
      </c>
      <c r="F475" s="84" t="b">
        <v>0</v>
      </c>
      <c r="G475" s="84" t="b">
        <v>0</v>
      </c>
    </row>
    <row r="476" spans="1:7" ht="15">
      <c r="A476" s="84" t="s">
        <v>4812</v>
      </c>
      <c r="B476" s="84">
        <v>2</v>
      </c>
      <c r="C476" s="118">
        <v>0.0009047218910244905</v>
      </c>
      <c r="D476" s="84" t="s">
        <v>4949</v>
      </c>
      <c r="E476" s="84" t="b">
        <v>0</v>
      </c>
      <c r="F476" s="84" t="b">
        <v>0</v>
      </c>
      <c r="G476" s="84" t="b">
        <v>0</v>
      </c>
    </row>
    <row r="477" spans="1:7" ht="15">
      <c r="A477" s="84" t="s">
        <v>444</v>
      </c>
      <c r="B477" s="84">
        <v>2</v>
      </c>
      <c r="C477" s="118">
        <v>0.0009047218910244905</v>
      </c>
      <c r="D477" s="84" t="s">
        <v>4949</v>
      </c>
      <c r="E477" s="84" t="b">
        <v>0</v>
      </c>
      <c r="F477" s="84" t="b">
        <v>0</v>
      </c>
      <c r="G477" s="84" t="b">
        <v>0</v>
      </c>
    </row>
    <row r="478" spans="1:7" ht="15">
      <c r="A478" s="84" t="s">
        <v>4813</v>
      </c>
      <c r="B478" s="84">
        <v>2</v>
      </c>
      <c r="C478" s="118">
        <v>0.0009047218910244905</v>
      </c>
      <c r="D478" s="84" t="s">
        <v>4949</v>
      </c>
      <c r="E478" s="84" t="b">
        <v>0</v>
      </c>
      <c r="F478" s="84" t="b">
        <v>0</v>
      </c>
      <c r="G478" s="84" t="b">
        <v>0</v>
      </c>
    </row>
    <row r="479" spans="1:7" ht="15">
      <c r="A479" s="84" t="s">
        <v>4814</v>
      </c>
      <c r="B479" s="84">
        <v>2</v>
      </c>
      <c r="C479" s="118">
        <v>0.0009047218910244905</v>
      </c>
      <c r="D479" s="84" t="s">
        <v>4949</v>
      </c>
      <c r="E479" s="84" t="b">
        <v>0</v>
      </c>
      <c r="F479" s="84" t="b">
        <v>0</v>
      </c>
      <c r="G479" s="84" t="b">
        <v>0</v>
      </c>
    </row>
    <row r="480" spans="1:7" ht="15">
      <c r="A480" s="84" t="s">
        <v>4815</v>
      </c>
      <c r="B480" s="84">
        <v>2</v>
      </c>
      <c r="C480" s="118">
        <v>0.0009047218910244905</v>
      </c>
      <c r="D480" s="84" t="s">
        <v>4949</v>
      </c>
      <c r="E480" s="84" t="b">
        <v>0</v>
      </c>
      <c r="F480" s="84" t="b">
        <v>1</v>
      </c>
      <c r="G480" s="84" t="b">
        <v>0</v>
      </c>
    </row>
    <row r="481" spans="1:7" ht="15">
      <c r="A481" s="84" t="s">
        <v>437</v>
      </c>
      <c r="B481" s="84">
        <v>2</v>
      </c>
      <c r="C481" s="118">
        <v>0.0009047218910244905</v>
      </c>
      <c r="D481" s="84" t="s">
        <v>4949</v>
      </c>
      <c r="E481" s="84" t="b">
        <v>0</v>
      </c>
      <c r="F481" s="84" t="b">
        <v>0</v>
      </c>
      <c r="G481" s="84" t="b">
        <v>0</v>
      </c>
    </row>
    <row r="482" spans="1:7" ht="15">
      <c r="A482" s="84" t="s">
        <v>4816</v>
      </c>
      <c r="B482" s="84">
        <v>2</v>
      </c>
      <c r="C482" s="118">
        <v>0.0009047218910244905</v>
      </c>
      <c r="D482" s="84" t="s">
        <v>4949</v>
      </c>
      <c r="E482" s="84" t="b">
        <v>0</v>
      </c>
      <c r="F482" s="84" t="b">
        <v>0</v>
      </c>
      <c r="G482" s="84" t="b">
        <v>0</v>
      </c>
    </row>
    <row r="483" spans="1:7" ht="15">
      <c r="A483" s="84" t="s">
        <v>4817</v>
      </c>
      <c r="B483" s="84">
        <v>2</v>
      </c>
      <c r="C483" s="118">
        <v>0.0009047218910244905</v>
      </c>
      <c r="D483" s="84" t="s">
        <v>4949</v>
      </c>
      <c r="E483" s="84" t="b">
        <v>0</v>
      </c>
      <c r="F483" s="84" t="b">
        <v>0</v>
      </c>
      <c r="G483" s="84" t="b">
        <v>0</v>
      </c>
    </row>
    <row r="484" spans="1:7" ht="15">
      <c r="A484" s="84" t="s">
        <v>4818</v>
      </c>
      <c r="B484" s="84">
        <v>2</v>
      </c>
      <c r="C484" s="118">
        <v>0.0009047218910244905</v>
      </c>
      <c r="D484" s="84" t="s">
        <v>4949</v>
      </c>
      <c r="E484" s="84" t="b">
        <v>0</v>
      </c>
      <c r="F484" s="84" t="b">
        <v>0</v>
      </c>
      <c r="G484" s="84" t="b">
        <v>0</v>
      </c>
    </row>
    <row r="485" spans="1:7" ht="15">
      <c r="A485" s="84" t="s">
        <v>4819</v>
      </c>
      <c r="B485" s="84">
        <v>2</v>
      </c>
      <c r="C485" s="118">
        <v>0.0009047218910244905</v>
      </c>
      <c r="D485" s="84" t="s">
        <v>4949</v>
      </c>
      <c r="E485" s="84" t="b">
        <v>0</v>
      </c>
      <c r="F485" s="84" t="b">
        <v>0</v>
      </c>
      <c r="G485" s="84" t="b">
        <v>0</v>
      </c>
    </row>
    <row r="486" spans="1:7" ht="15">
      <c r="A486" s="84" t="s">
        <v>4820</v>
      </c>
      <c r="B486" s="84">
        <v>2</v>
      </c>
      <c r="C486" s="118">
        <v>0.0009047218910244905</v>
      </c>
      <c r="D486" s="84" t="s">
        <v>4949</v>
      </c>
      <c r="E486" s="84" t="b">
        <v>0</v>
      </c>
      <c r="F486" s="84" t="b">
        <v>0</v>
      </c>
      <c r="G486" s="84" t="b">
        <v>0</v>
      </c>
    </row>
    <row r="487" spans="1:7" ht="15">
      <c r="A487" s="84" t="s">
        <v>4821</v>
      </c>
      <c r="B487" s="84">
        <v>2</v>
      </c>
      <c r="C487" s="118">
        <v>0.0009047218910244905</v>
      </c>
      <c r="D487" s="84" t="s">
        <v>4949</v>
      </c>
      <c r="E487" s="84" t="b">
        <v>0</v>
      </c>
      <c r="F487" s="84" t="b">
        <v>0</v>
      </c>
      <c r="G487" s="84" t="b">
        <v>0</v>
      </c>
    </row>
    <row r="488" spans="1:7" ht="15">
      <c r="A488" s="84" t="s">
        <v>4822</v>
      </c>
      <c r="B488" s="84">
        <v>2</v>
      </c>
      <c r="C488" s="118">
        <v>0.0009047218910244905</v>
      </c>
      <c r="D488" s="84" t="s">
        <v>4949</v>
      </c>
      <c r="E488" s="84" t="b">
        <v>0</v>
      </c>
      <c r="F488" s="84" t="b">
        <v>0</v>
      </c>
      <c r="G488" s="84" t="b">
        <v>0</v>
      </c>
    </row>
    <row r="489" spans="1:7" ht="15">
      <c r="A489" s="84" t="s">
        <v>4823</v>
      </c>
      <c r="B489" s="84">
        <v>2</v>
      </c>
      <c r="C489" s="118">
        <v>0.0009047218910244905</v>
      </c>
      <c r="D489" s="84" t="s">
        <v>4949</v>
      </c>
      <c r="E489" s="84" t="b">
        <v>0</v>
      </c>
      <c r="F489" s="84" t="b">
        <v>0</v>
      </c>
      <c r="G489" s="84" t="b">
        <v>0</v>
      </c>
    </row>
    <row r="490" spans="1:7" ht="15">
      <c r="A490" s="84" t="s">
        <v>4824</v>
      </c>
      <c r="B490" s="84">
        <v>2</v>
      </c>
      <c r="C490" s="118">
        <v>0.0009047218910244905</v>
      </c>
      <c r="D490" s="84" t="s">
        <v>4949</v>
      </c>
      <c r="E490" s="84" t="b">
        <v>0</v>
      </c>
      <c r="F490" s="84" t="b">
        <v>0</v>
      </c>
      <c r="G490" s="84" t="b">
        <v>0</v>
      </c>
    </row>
    <row r="491" spans="1:7" ht="15">
      <c r="A491" s="84" t="s">
        <v>4825</v>
      </c>
      <c r="B491" s="84">
        <v>2</v>
      </c>
      <c r="C491" s="118">
        <v>0.0009047218910244905</v>
      </c>
      <c r="D491" s="84" t="s">
        <v>4949</v>
      </c>
      <c r="E491" s="84" t="b">
        <v>0</v>
      </c>
      <c r="F491" s="84" t="b">
        <v>0</v>
      </c>
      <c r="G491" s="84" t="b">
        <v>0</v>
      </c>
    </row>
    <row r="492" spans="1:7" ht="15">
      <c r="A492" s="84" t="s">
        <v>4826</v>
      </c>
      <c r="B492" s="84">
        <v>2</v>
      </c>
      <c r="C492" s="118">
        <v>0.0009047218910244905</v>
      </c>
      <c r="D492" s="84" t="s">
        <v>4949</v>
      </c>
      <c r="E492" s="84" t="b">
        <v>0</v>
      </c>
      <c r="F492" s="84" t="b">
        <v>0</v>
      </c>
      <c r="G492" s="84" t="b">
        <v>0</v>
      </c>
    </row>
    <row r="493" spans="1:7" ht="15">
      <c r="A493" s="84" t="s">
        <v>4827</v>
      </c>
      <c r="B493" s="84">
        <v>2</v>
      </c>
      <c r="C493" s="118">
        <v>0.0009047218910244905</v>
      </c>
      <c r="D493" s="84" t="s">
        <v>4949</v>
      </c>
      <c r="E493" s="84" t="b">
        <v>0</v>
      </c>
      <c r="F493" s="84" t="b">
        <v>0</v>
      </c>
      <c r="G493" s="84" t="b">
        <v>0</v>
      </c>
    </row>
    <row r="494" spans="1:7" ht="15">
      <c r="A494" s="84" t="s">
        <v>4828</v>
      </c>
      <c r="B494" s="84">
        <v>2</v>
      </c>
      <c r="C494" s="118">
        <v>0.0009047218910244905</v>
      </c>
      <c r="D494" s="84" t="s">
        <v>4949</v>
      </c>
      <c r="E494" s="84" t="b">
        <v>0</v>
      </c>
      <c r="F494" s="84" t="b">
        <v>0</v>
      </c>
      <c r="G494" s="84" t="b">
        <v>0</v>
      </c>
    </row>
    <row r="495" spans="1:7" ht="15">
      <c r="A495" s="84" t="s">
        <v>4829</v>
      </c>
      <c r="B495" s="84">
        <v>2</v>
      </c>
      <c r="C495" s="118">
        <v>0.0009047218910244905</v>
      </c>
      <c r="D495" s="84" t="s">
        <v>4949</v>
      </c>
      <c r="E495" s="84" t="b">
        <v>0</v>
      </c>
      <c r="F495" s="84" t="b">
        <v>0</v>
      </c>
      <c r="G495" s="84" t="b">
        <v>0</v>
      </c>
    </row>
    <row r="496" spans="1:7" ht="15">
      <c r="A496" s="84" t="s">
        <v>4830</v>
      </c>
      <c r="B496" s="84">
        <v>2</v>
      </c>
      <c r="C496" s="118">
        <v>0.0009047218910244905</v>
      </c>
      <c r="D496" s="84" t="s">
        <v>4949</v>
      </c>
      <c r="E496" s="84" t="b">
        <v>0</v>
      </c>
      <c r="F496" s="84" t="b">
        <v>0</v>
      </c>
      <c r="G496" s="84" t="b">
        <v>0</v>
      </c>
    </row>
    <row r="497" spans="1:7" ht="15">
      <c r="A497" s="84" t="s">
        <v>4831</v>
      </c>
      <c r="B497" s="84">
        <v>2</v>
      </c>
      <c r="C497" s="118">
        <v>0.0009047218910244905</v>
      </c>
      <c r="D497" s="84" t="s">
        <v>4949</v>
      </c>
      <c r="E497" s="84" t="b">
        <v>0</v>
      </c>
      <c r="F497" s="84" t="b">
        <v>0</v>
      </c>
      <c r="G497" s="84" t="b">
        <v>0</v>
      </c>
    </row>
    <row r="498" spans="1:7" ht="15">
      <c r="A498" s="84" t="s">
        <v>4832</v>
      </c>
      <c r="B498" s="84">
        <v>2</v>
      </c>
      <c r="C498" s="118">
        <v>0.0009047218910244905</v>
      </c>
      <c r="D498" s="84" t="s">
        <v>4949</v>
      </c>
      <c r="E498" s="84" t="b">
        <v>0</v>
      </c>
      <c r="F498" s="84" t="b">
        <v>0</v>
      </c>
      <c r="G498" s="84" t="b">
        <v>0</v>
      </c>
    </row>
    <row r="499" spans="1:7" ht="15">
      <c r="A499" s="84" t="s">
        <v>4833</v>
      </c>
      <c r="B499" s="84">
        <v>2</v>
      </c>
      <c r="C499" s="118">
        <v>0.0009047218910244905</v>
      </c>
      <c r="D499" s="84" t="s">
        <v>4949</v>
      </c>
      <c r="E499" s="84" t="b">
        <v>0</v>
      </c>
      <c r="F499" s="84" t="b">
        <v>0</v>
      </c>
      <c r="G499" s="84" t="b">
        <v>0</v>
      </c>
    </row>
    <row r="500" spans="1:7" ht="15">
      <c r="A500" s="84" t="s">
        <v>4834</v>
      </c>
      <c r="B500" s="84">
        <v>2</v>
      </c>
      <c r="C500" s="118">
        <v>0.0009047218910244905</v>
      </c>
      <c r="D500" s="84" t="s">
        <v>4949</v>
      </c>
      <c r="E500" s="84" t="b">
        <v>0</v>
      </c>
      <c r="F500" s="84" t="b">
        <v>0</v>
      </c>
      <c r="G500" s="84" t="b">
        <v>0</v>
      </c>
    </row>
    <row r="501" spans="1:7" ht="15">
      <c r="A501" s="84" t="s">
        <v>4835</v>
      </c>
      <c r="B501" s="84">
        <v>2</v>
      </c>
      <c r="C501" s="118">
        <v>0.0009047218910244905</v>
      </c>
      <c r="D501" s="84" t="s">
        <v>4949</v>
      </c>
      <c r="E501" s="84" t="b">
        <v>0</v>
      </c>
      <c r="F501" s="84" t="b">
        <v>0</v>
      </c>
      <c r="G501" s="84" t="b">
        <v>0</v>
      </c>
    </row>
    <row r="502" spans="1:7" ht="15">
      <c r="A502" s="84" t="s">
        <v>4836</v>
      </c>
      <c r="B502" s="84">
        <v>2</v>
      </c>
      <c r="C502" s="118">
        <v>0.0009047218910244905</v>
      </c>
      <c r="D502" s="84" t="s">
        <v>4949</v>
      </c>
      <c r="E502" s="84" t="b">
        <v>0</v>
      </c>
      <c r="F502" s="84" t="b">
        <v>0</v>
      </c>
      <c r="G502" s="84" t="b">
        <v>0</v>
      </c>
    </row>
    <row r="503" spans="1:7" ht="15">
      <c r="A503" s="84" t="s">
        <v>4837</v>
      </c>
      <c r="B503" s="84">
        <v>2</v>
      </c>
      <c r="C503" s="118">
        <v>0.0009047218910244905</v>
      </c>
      <c r="D503" s="84" t="s">
        <v>4949</v>
      </c>
      <c r="E503" s="84" t="b">
        <v>0</v>
      </c>
      <c r="F503" s="84" t="b">
        <v>0</v>
      </c>
      <c r="G503" s="84" t="b">
        <v>0</v>
      </c>
    </row>
    <row r="504" spans="1:7" ht="15">
      <c r="A504" s="84" t="s">
        <v>4838</v>
      </c>
      <c r="B504" s="84">
        <v>2</v>
      </c>
      <c r="C504" s="118">
        <v>0.0009047218910244905</v>
      </c>
      <c r="D504" s="84" t="s">
        <v>4949</v>
      </c>
      <c r="E504" s="84" t="b">
        <v>0</v>
      </c>
      <c r="F504" s="84" t="b">
        <v>0</v>
      </c>
      <c r="G504" s="84" t="b">
        <v>0</v>
      </c>
    </row>
    <row r="505" spans="1:7" ht="15">
      <c r="A505" s="84" t="s">
        <v>4839</v>
      </c>
      <c r="B505" s="84">
        <v>2</v>
      </c>
      <c r="C505" s="118">
        <v>0.0010290630705635162</v>
      </c>
      <c r="D505" s="84" t="s">
        <v>4949</v>
      </c>
      <c r="E505" s="84" t="b">
        <v>0</v>
      </c>
      <c r="F505" s="84" t="b">
        <v>0</v>
      </c>
      <c r="G505" s="84" t="b">
        <v>0</v>
      </c>
    </row>
    <row r="506" spans="1:7" ht="15">
      <c r="A506" s="84" t="s">
        <v>4840</v>
      </c>
      <c r="B506" s="84">
        <v>2</v>
      </c>
      <c r="C506" s="118">
        <v>0.0009047218910244905</v>
      </c>
      <c r="D506" s="84" t="s">
        <v>4949</v>
      </c>
      <c r="E506" s="84" t="b">
        <v>0</v>
      </c>
      <c r="F506" s="84" t="b">
        <v>0</v>
      </c>
      <c r="G506" s="84" t="b">
        <v>0</v>
      </c>
    </row>
    <row r="507" spans="1:7" ht="15">
      <c r="A507" s="84" t="s">
        <v>4841</v>
      </c>
      <c r="B507" s="84">
        <v>2</v>
      </c>
      <c r="C507" s="118">
        <v>0.0009047218910244905</v>
      </c>
      <c r="D507" s="84" t="s">
        <v>4949</v>
      </c>
      <c r="E507" s="84" t="b">
        <v>0</v>
      </c>
      <c r="F507" s="84" t="b">
        <v>0</v>
      </c>
      <c r="G507" s="84" t="b">
        <v>0</v>
      </c>
    </row>
    <row r="508" spans="1:7" ht="15">
      <c r="A508" s="84" t="s">
        <v>4842</v>
      </c>
      <c r="B508" s="84">
        <v>2</v>
      </c>
      <c r="C508" s="118">
        <v>0.0009047218910244905</v>
      </c>
      <c r="D508" s="84" t="s">
        <v>4949</v>
      </c>
      <c r="E508" s="84" t="b">
        <v>0</v>
      </c>
      <c r="F508" s="84" t="b">
        <v>0</v>
      </c>
      <c r="G508" s="84" t="b">
        <v>0</v>
      </c>
    </row>
    <row r="509" spans="1:7" ht="15">
      <c r="A509" s="84" t="s">
        <v>4843</v>
      </c>
      <c r="B509" s="84">
        <v>2</v>
      </c>
      <c r="C509" s="118">
        <v>0.0009047218910244905</v>
      </c>
      <c r="D509" s="84" t="s">
        <v>4949</v>
      </c>
      <c r="E509" s="84" t="b">
        <v>0</v>
      </c>
      <c r="F509" s="84" t="b">
        <v>0</v>
      </c>
      <c r="G509" s="84" t="b">
        <v>0</v>
      </c>
    </row>
    <row r="510" spans="1:7" ht="15">
      <c r="A510" s="84" t="s">
        <v>4844</v>
      </c>
      <c r="B510" s="84">
        <v>2</v>
      </c>
      <c r="C510" s="118">
        <v>0.0009047218910244905</v>
      </c>
      <c r="D510" s="84" t="s">
        <v>4949</v>
      </c>
      <c r="E510" s="84" t="b">
        <v>0</v>
      </c>
      <c r="F510" s="84" t="b">
        <v>0</v>
      </c>
      <c r="G510" s="84" t="b">
        <v>0</v>
      </c>
    </row>
    <row r="511" spans="1:7" ht="15">
      <c r="A511" s="84" t="s">
        <v>4845</v>
      </c>
      <c r="B511" s="84">
        <v>2</v>
      </c>
      <c r="C511" s="118">
        <v>0.0009047218910244905</v>
      </c>
      <c r="D511" s="84" t="s">
        <v>4949</v>
      </c>
      <c r="E511" s="84" t="b">
        <v>0</v>
      </c>
      <c r="F511" s="84" t="b">
        <v>0</v>
      </c>
      <c r="G511" s="84" t="b">
        <v>0</v>
      </c>
    </row>
    <row r="512" spans="1:7" ht="15">
      <c r="A512" s="84" t="s">
        <v>4846</v>
      </c>
      <c r="B512" s="84">
        <v>2</v>
      </c>
      <c r="C512" s="118">
        <v>0.0009047218910244905</v>
      </c>
      <c r="D512" s="84" t="s">
        <v>4949</v>
      </c>
      <c r="E512" s="84" t="b">
        <v>0</v>
      </c>
      <c r="F512" s="84" t="b">
        <v>0</v>
      </c>
      <c r="G512" s="84" t="b">
        <v>0</v>
      </c>
    </row>
    <row r="513" spans="1:7" ht="15">
      <c r="A513" s="84" t="s">
        <v>4847</v>
      </c>
      <c r="B513" s="84">
        <v>2</v>
      </c>
      <c r="C513" s="118">
        <v>0.0009047218910244905</v>
      </c>
      <c r="D513" s="84" t="s">
        <v>4949</v>
      </c>
      <c r="E513" s="84" t="b">
        <v>0</v>
      </c>
      <c r="F513" s="84" t="b">
        <v>0</v>
      </c>
      <c r="G513" s="84" t="b">
        <v>0</v>
      </c>
    </row>
    <row r="514" spans="1:7" ht="15">
      <c r="A514" s="84" t="s">
        <v>4848</v>
      </c>
      <c r="B514" s="84">
        <v>2</v>
      </c>
      <c r="C514" s="118">
        <v>0.0009047218910244905</v>
      </c>
      <c r="D514" s="84" t="s">
        <v>4949</v>
      </c>
      <c r="E514" s="84" t="b">
        <v>0</v>
      </c>
      <c r="F514" s="84" t="b">
        <v>0</v>
      </c>
      <c r="G514" s="84" t="b">
        <v>0</v>
      </c>
    </row>
    <row r="515" spans="1:7" ht="15">
      <c r="A515" s="84" t="s">
        <v>4849</v>
      </c>
      <c r="B515" s="84">
        <v>2</v>
      </c>
      <c r="C515" s="118">
        <v>0.0009047218910244905</v>
      </c>
      <c r="D515" s="84" t="s">
        <v>4949</v>
      </c>
      <c r="E515" s="84" t="b">
        <v>0</v>
      </c>
      <c r="F515" s="84" t="b">
        <v>0</v>
      </c>
      <c r="G515" s="84" t="b">
        <v>0</v>
      </c>
    </row>
    <row r="516" spans="1:7" ht="15">
      <c r="A516" s="84" t="s">
        <v>4850</v>
      </c>
      <c r="B516" s="84">
        <v>2</v>
      </c>
      <c r="C516" s="118">
        <v>0.0009047218910244905</v>
      </c>
      <c r="D516" s="84" t="s">
        <v>4949</v>
      </c>
      <c r="E516" s="84" t="b">
        <v>0</v>
      </c>
      <c r="F516" s="84" t="b">
        <v>0</v>
      </c>
      <c r="G516" s="84" t="b">
        <v>0</v>
      </c>
    </row>
    <row r="517" spans="1:7" ht="15">
      <c r="A517" s="84" t="s">
        <v>4851</v>
      </c>
      <c r="B517" s="84">
        <v>2</v>
      </c>
      <c r="C517" s="118">
        <v>0.0009047218910244905</v>
      </c>
      <c r="D517" s="84" t="s">
        <v>4949</v>
      </c>
      <c r="E517" s="84" t="b">
        <v>0</v>
      </c>
      <c r="F517" s="84" t="b">
        <v>0</v>
      </c>
      <c r="G517" s="84" t="b">
        <v>0</v>
      </c>
    </row>
    <row r="518" spans="1:7" ht="15">
      <c r="A518" s="84" t="s">
        <v>4852</v>
      </c>
      <c r="B518" s="84">
        <v>2</v>
      </c>
      <c r="C518" s="118">
        <v>0.0009047218910244905</v>
      </c>
      <c r="D518" s="84" t="s">
        <v>4949</v>
      </c>
      <c r="E518" s="84" t="b">
        <v>0</v>
      </c>
      <c r="F518" s="84" t="b">
        <v>0</v>
      </c>
      <c r="G518" s="84" t="b">
        <v>0</v>
      </c>
    </row>
    <row r="519" spans="1:7" ht="15">
      <c r="A519" s="84" t="s">
        <v>4853</v>
      </c>
      <c r="B519" s="84">
        <v>2</v>
      </c>
      <c r="C519" s="118">
        <v>0.0009047218910244905</v>
      </c>
      <c r="D519" s="84" t="s">
        <v>4949</v>
      </c>
      <c r="E519" s="84" t="b">
        <v>0</v>
      </c>
      <c r="F519" s="84" t="b">
        <v>0</v>
      </c>
      <c r="G519" s="84" t="b">
        <v>0</v>
      </c>
    </row>
    <row r="520" spans="1:7" ht="15">
      <c r="A520" s="84" t="s">
        <v>4854</v>
      </c>
      <c r="B520" s="84">
        <v>2</v>
      </c>
      <c r="C520" s="118">
        <v>0.0009047218910244905</v>
      </c>
      <c r="D520" s="84" t="s">
        <v>4949</v>
      </c>
      <c r="E520" s="84" t="b">
        <v>0</v>
      </c>
      <c r="F520" s="84" t="b">
        <v>0</v>
      </c>
      <c r="G520" s="84" t="b">
        <v>0</v>
      </c>
    </row>
    <row r="521" spans="1:7" ht="15">
      <c r="A521" s="84" t="s">
        <v>4855</v>
      </c>
      <c r="B521" s="84">
        <v>2</v>
      </c>
      <c r="C521" s="118">
        <v>0.0009047218910244905</v>
      </c>
      <c r="D521" s="84" t="s">
        <v>4949</v>
      </c>
      <c r="E521" s="84" t="b">
        <v>0</v>
      </c>
      <c r="F521" s="84" t="b">
        <v>0</v>
      </c>
      <c r="G521" s="84" t="b">
        <v>0</v>
      </c>
    </row>
    <row r="522" spans="1:7" ht="15">
      <c r="A522" s="84" t="s">
        <v>4856</v>
      </c>
      <c r="B522" s="84">
        <v>2</v>
      </c>
      <c r="C522" s="118">
        <v>0.0009047218910244905</v>
      </c>
      <c r="D522" s="84" t="s">
        <v>4949</v>
      </c>
      <c r="E522" s="84" t="b">
        <v>0</v>
      </c>
      <c r="F522" s="84" t="b">
        <v>0</v>
      </c>
      <c r="G522" s="84" t="b">
        <v>0</v>
      </c>
    </row>
    <row r="523" spans="1:7" ht="15">
      <c r="A523" s="84" t="s">
        <v>4857</v>
      </c>
      <c r="B523" s="84">
        <v>2</v>
      </c>
      <c r="C523" s="118">
        <v>0.0009047218910244905</v>
      </c>
      <c r="D523" s="84" t="s">
        <v>4949</v>
      </c>
      <c r="E523" s="84" t="b">
        <v>0</v>
      </c>
      <c r="F523" s="84" t="b">
        <v>0</v>
      </c>
      <c r="G523" s="84" t="b">
        <v>0</v>
      </c>
    </row>
    <row r="524" spans="1:7" ht="15">
      <c r="A524" s="84" t="s">
        <v>4858</v>
      </c>
      <c r="B524" s="84">
        <v>2</v>
      </c>
      <c r="C524" s="118">
        <v>0.0009047218910244905</v>
      </c>
      <c r="D524" s="84" t="s">
        <v>4949</v>
      </c>
      <c r="E524" s="84" t="b">
        <v>0</v>
      </c>
      <c r="F524" s="84" t="b">
        <v>0</v>
      </c>
      <c r="G524" s="84" t="b">
        <v>0</v>
      </c>
    </row>
    <row r="525" spans="1:7" ht="15">
      <c r="A525" s="84" t="s">
        <v>360</v>
      </c>
      <c r="B525" s="84">
        <v>2</v>
      </c>
      <c r="C525" s="118">
        <v>0.0009047218910244905</v>
      </c>
      <c r="D525" s="84" t="s">
        <v>4949</v>
      </c>
      <c r="E525" s="84" t="b">
        <v>0</v>
      </c>
      <c r="F525" s="84" t="b">
        <v>0</v>
      </c>
      <c r="G525" s="84" t="b">
        <v>0</v>
      </c>
    </row>
    <row r="526" spans="1:7" ht="15">
      <c r="A526" s="84" t="s">
        <v>4859</v>
      </c>
      <c r="B526" s="84">
        <v>2</v>
      </c>
      <c r="C526" s="118">
        <v>0.0009047218910244905</v>
      </c>
      <c r="D526" s="84" t="s">
        <v>4949</v>
      </c>
      <c r="E526" s="84" t="b">
        <v>0</v>
      </c>
      <c r="F526" s="84" t="b">
        <v>0</v>
      </c>
      <c r="G526" s="84" t="b">
        <v>0</v>
      </c>
    </row>
    <row r="527" spans="1:7" ht="15">
      <c r="A527" s="84" t="s">
        <v>4860</v>
      </c>
      <c r="B527" s="84">
        <v>2</v>
      </c>
      <c r="C527" s="118">
        <v>0.0009047218910244905</v>
      </c>
      <c r="D527" s="84" t="s">
        <v>4949</v>
      </c>
      <c r="E527" s="84" t="b">
        <v>0</v>
      </c>
      <c r="F527" s="84" t="b">
        <v>0</v>
      </c>
      <c r="G527" s="84" t="b">
        <v>0</v>
      </c>
    </row>
    <row r="528" spans="1:7" ht="15">
      <c r="A528" s="84" t="s">
        <v>4861</v>
      </c>
      <c r="B528" s="84">
        <v>2</v>
      </c>
      <c r="C528" s="118">
        <v>0.0009047218910244905</v>
      </c>
      <c r="D528" s="84" t="s">
        <v>4949</v>
      </c>
      <c r="E528" s="84" t="b">
        <v>0</v>
      </c>
      <c r="F528" s="84" t="b">
        <v>0</v>
      </c>
      <c r="G528" s="84" t="b">
        <v>0</v>
      </c>
    </row>
    <row r="529" spans="1:7" ht="15">
      <c r="A529" s="84" t="s">
        <v>4862</v>
      </c>
      <c r="B529" s="84">
        <v>2</v>
      </c>
      <c r="C529" s="118">
        <v>0.0009047218910244905</v>
      </c>
      <c r="D529" s="84" t="s">
        <v>4949</v>
      </c>
      <c r="E529" s="84" t="b">
        <v>1</v>
      </c>
      <c r="F529" s="84" t="b">
        <v>0</v>
      </c>
      <c r="G529" s="84" t="b">
        <v>0</v>
      </c>
    </row>
    <row r="530" spans="1:7" ht="15">
      <c r="A530" s="84" t="s">
        <v>4863</v>
      </c>
      <c r="B530" s="84">
        <v>2</v>
      </c>
      <c r="C530" s="118">
        <v>0.0009047218910244905</v>
      </c>
      <c r="D530" s="84" t="s">
        <v>4949</v>
      </c>
      <c r="E530" s="84" t="b">
        <v>0</v>
      </c>
      <c r="F530" s="84" t="b">
        <v>0</v>
      </c>
      <c r="G530" s="84" t="b">
        <v>0</v>
      </c>
    </row>
    <row r="531" spans="1:7" ht="15">
      <c r="A531" s="84" t="s">
        <v>4864</v>
      </c>
      <c r="B531" s="84">
        <v>2</v>
      </c>
      <c r="C531" s="118">
        <v>0.0010290630705635162</v>
      </c>
      <c r="D531" s="84" t="s">
        <v>4949</v>
      </c>
      <c r="E531" s="84" t="b">
        <v>0</v>
      </c>
      <c r="F531" s="84" t="b">
        <v>0</v>
      </c>
      <c r="G531" s="84" t="b">
        <v>0</v>
      </c>
    </row>
    <row r="532" spans="1:7" ht="15">
      <c r="A532" s="84" t="s">
        <v>4865</v>
      </c>
      <c r="B532" s="84">
        <v>2</v>
      </c>
      <c r="C532" s="118">
        <v>0.0010290630705635162</v>
      </c>
      <c r="D532" s="84" t="s">
        <v>4949</v>
      </c>
      <c r="E532" s="84" t="b">
        <v>0</v>
      </c>
      <c r="F532" s="84" t="b">
        <v>0</v>
      </c>
      <c r="G532" s="84" t="b">
        <v>0</v>
      </c>
    </row>
    <row r="533" spans="1:7" ht="15">
      <c r="A533" s="84" t="s">
        <v>4866</v>
      </c>
      <c r="B533" s="84">
        <v>2</v>
      </c>
      <c r="C533" s="118">
        <v>0.0009047218910244905</v>
      </c>
      <c r="D533" s="84" t="s">
        <v>4949</v>
      </c>
      <c r="E533" s="84" t="b">
        <v>0</v>
      </c>
      <c r="F533" s="84" t="b">
        <v>0</v>
      </c>
      <c r="G533" s="84" t="b">
        <v>0</v>
      </c>
    </row>
    <row r="534" spans="1:7" ht="15">
      <c r="A534" s="84" t="s">
        <v>4867</v>
      </c>
      <c r="B534" s="84">
        <v>2</v>
      </c>
      <c r="C534" s="118">
        <v>0.0009047218910244905</v>
      </c>
      <c r="D534" s="84" t="s">
        <v>4949</v>
      </c>
      <c r="E534" s="84" t="b">
        <v>0</v>
      </c>
      <c r="F534" s="84" t="b">
        <v>0</v>
      </c>
      <c r="G534" s="84" t="b">
        <v>0</v>
      </c>
    </row>
    <row r="535" spans="1:7" ht="15">
      <c r="A535" s="84" t="s">
        <v>4868</v>
      </c>
      <c r="B535" s="84">
        <v>2</v>
      </c>
      <c r="C535" s="118">
        <v>0.0009047218910244905</v>
      </c>
      <c r="D535" s="84" t="s">
        <v>4949</v>
      </c>
      <c r="E535" s="84" t="b">
        <v>0</v>
      </c>
      <c r="F535" s="84" t="b">
        <v>0</v>
      </c>
      <c r="G535" s="84" t="b">
        <v>0</v>
      </c>
    </row>
    <row r="536" spans="1:7" ht="15">
      <c r="A536" s="84" t="s">
        <v>4869</v>
      </c>
      <c r="B536" s="84">
        <v>2</v>
      </c>
      <c r="C536" s="118">
        <v>0.0009047218910244905</v>
      </c>
      <c r="D536" s="84" t="s">
        <v>4949</v>
      </c>
      <c r="E536" s="84" t="b">
        <v>0</v>
      </c>
      <c r="F536" s="84" t="b">
        <v>0</v>
      </c>
      <c r="G536" s="84" t="b">
        <v>0</v>
      </c>
    </row>
    <row r="537" spans="1:7" ht="15">
      <c r="A537" s="84" t="s">
        <v>4870</v>
      </c>
      <c r="B537" s="84">
        <v>2</v>
      </c>
      <c r="C537" s="118">
        <v>0.0010290630705635162</v>
      </c>
      <c r="D537" s="84" t="s">
        <v>4949</v>
      </c>
      <c r="E537" s="84" t="b">
        <v>0</v>
      </c>
      <c r="F537" s="84" t="b">
        <v>0</v>
      </c>
      <c r="G537" s="84" t="b">
        <v>0</v>
      </c>
    </row>
    <row r="538" spans="1:7" ht="15">
      <c r="A538" s="84" t="s">
        <v>4871</v>
      </c>
      <c r="B538" s="84">
        <v>2</v>
      </c>
      <c r="C538" s="118">
        <v>0.0010290630705635162</v>
      </c>
      <c r="D538" s="84" t="s">
        <v>4949</v>
      </c>
      <c r="E538" s="84" t="b">
        <v>0</v>
      </c>
      <c r="F538" s="84" t="b">
        <v>0</v>
      </c>
      <c r="G538" s="84" t="b">
        <v>0</v>
      </c>
    </row>
    <row r="539" spans="1:7" ht="15">
      <c r="A539" s="84" t="s">
        <v>4872</v>
      </c>
      <c r="B539" s="84">
        <v>2</v>
      </c>
      <c r="C539" s="118">
        <v>0.0009047218910244905</v>
      </c>
      <c r="D539" s="84" t="s">
        <v>4949</v>
      </c>
      <c r="E539" s="84" t="b">
        <v>0</v>
      </c>
      <c r="F539" s="84" t="b">
        <v>0</v>
      </c>
      <c r="G539" s="84" t="b">
        <v>0</v>
      </c>
    </row>
    <row r="540" spans="1:7" ht="15">
      <c r="A540" s="84" t="s">
        <v>4873</v>
      </c>
      <c r="B540" s="84">
        <v>2</v>
      </c>
      <c r="C540" s="118">
        <v>0.0009047218910244905</v>
      </c>
      <c r="D540" s="84" t="s">
        <v>4949</v>
      </c>
      <c r="E540" s="84" t="b">
        <v>0</v>
      </c>
      <c r="F540" s="84" t="b">
        <v>0</v>
      </c>
      <c r="G540" s="84" t="b">
        <v>0</v>
      </c>
    </row>
    <row r="541" spans="1:7" ht="15">
      <c r="A541" s="84" t="s">
        <v>4874</v>
      </c>
      <c r="B541" s="84">
        <v>2</v>
      </c>
      <c r="C541" s="118">
        <v>0.0009047218910244905</v>
      </c>
      <c r="D541" s="84" t="s">
        <v>4949</v>
      </c>
      <c r="E541" s="84" t="b">
        <v>0</v>
      </c>
      <c r="F541" s="84" t="b">
        <v>0</v>
      </c>
      <c r="G541" s="84" t="b">
        <v>0</v>
      </c>
    </row>
    <row r="542" spans="1:7" ht="15">
      <c r="A542" s="84" t="s">
        <v>4875</v>
      </c>
      <c r="B542" s="84">
        <v>2</v>
      </c>
      <c r="C542" s="118">
        <v>0.0009047218910244905</v>
      </c>
      <c r="D542" s="84" t="s">
        <v>4949</v>
      </c>
      <c r="E542" s="84" t="b">
        <v>0</v>
      </c>
      <c r="F542" s="84" t="b">
        <v>0</v>
      </c>
      <c r="G542" s="84" t="b">
        <v>0</v>
      </c>
    </row>
    <row r="543" spans="1:7" ht="15">
      <c r="A543" s="84" t="s">
        <v>4876</v>
      </c>
      <c r="B543" s="84">
        <v>2</v>
      </c>
      <c r="C543" s="118">
        <v>0.0009047218910244905</v>
      </c>
      <c r="D543" s="84" t="s">
        <v>4949</v>
      </c>
      <c r="E543" s="84" t="b">
        <v>0</v>
      </c>
      <c r="F543" s="84" t="b">
        <v>0</v>
      </c>
      <c r="G543" s="84" t="b">
        <v>0</v>
      </c>
    </row>
    <row r="544" spans="1:7" ht="15">
      <c r="A544" s="84" t="s">
        <v>4877</v>
      </c>
      <c r="B544" s="84">
        <v>2</v>
      </c>
      <c r="C544" s="118">
        <v>0.0009047218910244905</v>
      </c>
      <c r="D544" s="84" t="s">
        <v>4949</v>
      </c>
      <c r="E544" s="84" t="b">
        <v>0</v>
      </c>
      <c r="F544" s="84" t="b">
        <v>0</v>
      </c>
      <c r="G544" s="84" t="b">
        <v>0</v>
      </c>
    </row>
    <row r="545" spans="1:7" ht="15">
      <c r="A545" s="84" t="s">
        <v>4878</v>
      </c>
      <c r="B545" s="84">
        <v>2</v>
      </c>
      <c r="C545" s="118">
        <v>0.0009047218910244905</v>
      </c>
      <c r="D545" s="84" t="s">
        <v>4949</v>
      </c>
      <c r="E545" s="84" t="b">
        <v>0</v>
      </c>
      <c r="F545" s="84" t="b">
        <v>0</v>
      </c>
      <c r="G545" s="84" t="b">
        <v>0</v>
      </c>
    </row>
    <row r="546" spans="1:7" ht="15">
      <c r="A546" s="84" t="s">
        <v>4879</v>
      </c>
      <c r="B546" s="84">
        <v>2</v>
      </c>
      <c r="C546" s="118">
        <v>0.0009047218910244905</v>
      </c>
      <c r="D546" s="84" t="s">
        <v>4949</v>
      </c>
      <c r="E546" s="84" t="b">
        <v>0</v>
      </c>
      <c r="F546" s="84" t="b">
        <v>0</v>
      </c>
      <c r="G546" s="84" t="b">
        <v>0</v>
      </c>
    </row>
    <row r="547" spans="1:7" ht="15">
      <c r="A547" s="84" t="s">
        <v>4880</v>
      </c>
      <c r="B547" s="84">
        <v>2</v>
      </c>
      <c r="C547" s="118">
        <v>0.0009047218910244905</v>
      </c>
      <c r="D547" s="84" t="s">
        <v>4949</v>
      </c>
      <c r="E547" s="84" t="b">
        <v>0</v>
      </c>
      <c r="F547" s="84" t="b">
        <v>0</v>
      </c>
      <c r="G547" s="84" t="b">
        <v>0</v>
      </c>
    </row>
    <row r="548" spans="1:7" ht="15">
      <c r="A548" s="84" t="s">
        <v>4881</v>
      </c>
      <c r="B548" s="84">
        <v>2</v>
      </c>
      <c r="C548" s="118">
        <v>0.0009047218910244905</v>
      </c>
      <c r="D548" s="84" t="s">
        <v>4949</v>
      </c>
      <c r="E548" s="84" t="b">
        <v>0</v>
      </c>
      <c r="F548" s="84" t="b">
        <v>0</v>
      </c>
      <c r="G548" s="84" t="b">
        <v>0</v>
      </c>
    </row>
    <row r="549" spans="1:7" ht="15">
      <c r="A549" s="84" t="s">
        <v>4882</v>
      </c>
      <c r="B549" s="84">
        <v>2</v>
      </c>
      <c r="C549" s="118">
        <v>0.0009047218910244905</v>
      </c>
      <c r="D549" s="84" t="s">
        <v>4949</v>
      </c>
      <c r="E549" s="84" t="b">
        <v>0</v>
      </c>
      <c r="F549" s="84" t="b">
        <v>0</v>
      </c>
      <c r="G549" s="84" t="b">
        <v>0</v>
      </c>
    </row>
    <row r="550" spans="1:7" ht="15">
      <c r="A550" s="84" t="s">
        <v>4883</v>
      </c>
      <c r="B550" s="84">
        <v>2</v>
      </c>
      <c r="C550" s="118">
        <v>0.0010290630705635162</v>
      </c>
      <c r="D550" s="84" t="s">
        <v>4949</v>
      </c>
      <c r="E550" s="84" t="b">
        <v>0</v>
      </c>
      <c r="F550" s="84" t="b">
        <v>0</v>
      </c>
      <c r="G550" s="84" t="b">
        <v>0</v>
      </c>
    </row>
    <row r="551" spans="1:7" ht="15">
      <c r="A551" s="84" t="s">
        <v>4884</v>
      </c>
      <c r="B551" s="84">
        <v>2</v>
      </c>
      <c r="C551" s="118">
        <v>0.0010290630705635162</v>
      </c>
      <c r="D551" s="84" t="s">
        <v>4949</v>
      </c>
      <c r="E551" s="84" t="b">
        <v>0</v>
      </c>
      <c r="F551" s="84" t="b">
        <v>0</v>
      </c>
      <c r="G551" s="84" t="b">
        <v>0</v>
      </c>
    </row>
    <row r="552" spans="1:7" ht="15">
      <c r="A552" s="84" t="s">
        <v>4885</v>
      </c>
      <c r="B552" s="84">
        <v>2</v>
      </c>
      <c r="C552" s="118">
        <v>0.0009047218910244905</v>
      </c>
      <c r="D552" s="84" t="s">
        <v>4949</v>
      </c>
      <c r="E552" s="84" t="b">
        <v>0</v>
      </c>
      <c r="F552" s="84" t="b">
        <v>0</v>
      </c>
      <c r="G552" s="84" t="b">
        <v>0</v>
      </c>
    </row>
    <row r="553" spans="1:7" ht="15">
      <c r="A553" s="84" t="s">
        <v>4886</v>
      </c>
      <c r="B553" s="84">
        <v>2</v>
      </c>
      <c r="C553" s="118">
        <v>0.0009047218910244905</v>
      </c>
      <c r="D553" s="84" t="s">
        <v>4949</v>
      </c>
      <c r="E553" s="84" t="b">
        <v>1</v>
      </c>
      <c r="F553" s="84" t="b">
        <v>0</v>
      </c>
      <c r="G553" s="84" t="b">
        <v>0</v>
      </c>
    </row>
    <row r="554" spans="1:7" ht="15">
      <c r="A554" s="84" t="s">
        <v>4887</v>
      </c>
      <c r="B554" s="84">
        <v>2</v>
      </c>
      <c r="C554" s="118">
        <v>0.0009047218910244905</v>
      </c>
      <c r="D554" s="84" t="s">
        <v>4949</v>
      </c>
      <c r="E554" s="84" t="b">
        <v>0</v>
      </c>
      <c r="F554" s="84" t="b">
        <v>0</v>
      </c>
      <c r="G554" s="84" t="b">
        <v>0</v>
      </c>
    </row>
    <row r="555" spans="1:7" ht="15">
      <c r="A555" s="84" t="s">
        <v>4888</v>
      </c>
      <c r="B555" s="84">
        <v>2</v>
      </c>
      <c r="C555" s="118">
        <v>0.0009047218910244905</v>
      </c>
      <c r="D555" s="84" t="s">
        <v>4949</v>
      </c>
      <c r="E555" s="84" t="b">
        <v>0</v>
      </c>
      <c r="F555" s="84" t="b">
        <v>0</v>
      </c>
      <c r="G555" s="84" t="b">
        <v>0</v>
      </c>
    </row>
    <row r="556" spans="1:7" ht="15">
      <c r="A556" s="84" t="s">
        <v>4889</v>
      </c>
      <c r="B556" s="84">
        <v>2</v>
      </c>
      <c r="C556" s="118">
        <v>0.0009047218910244905</v>
      </c>
      <c r="D556" s="84" t="s">
        <v>4949</v>
      </c>
      <c r="E556" s="84" t="b">
        <v>0</v>
      </c>
      <c r="F556" s="84" t="b">
        <v>0</v>
      </c>
      <c r="G556" s="84" t="b">
        <v>0</v>
      </c>
    </row>
    <row r="557" spans="1:7" ht="15">
      <c r="A557" s="84" t="s">
        <v>4890</v>
      </c>
      <c r="B557" s="84">
        <v>2</v>
      </c>
      <c r="C557" s="118">
        <v>0.0009047218910244905</v>
      </c>
      <c r="D557" s="84" t="s">
        <v>4949</v>
      </c>
      <c r="E557" s="84" t="b">
        <v>0</v>
      </c>
      <c r="F557" s="84" t="b">
        <v>0</v>
      </c>
      <c r="G557" s="84" t="b">
        <v>0</v>
      </c>
    </row>
    <row r="558" spans="1:7" ht="15">
      <c r="A558" s="84" t="s">
        <v>4891</v>
      </c>
      <c r="B558" s="84">
        <v>2</v>
      </c>
      <c r="C558" s="118">
        <v>0.0009047218910244905</v>
      </c>
      <c r="D558" s="84" t="s">
        <v>4949</v>
      </c>
      <c r="E558" s="84" t="b">
        <v>0</v>
      </c>
      <c r="F558" s="84" t="b">
        <v>0</v>
      </c>
      <c r="G558" s="84" t="b">
        <v>0</v>
      </c>
    </row>
    <row r="559" spans="1:7" ht="15">
      <c r="A559" s="84" t="s">
        <v>4892</v>
      </c>
      <c r="B559" s="84">
        <v>2</v>
      </c>
      <c r="C559" s="118">
        <v>0.0009047218910244905</v>
      </c>
      <c r="D559" s="84" t="s">
        <v>4949</v>
      </c>
      <c r="E559" s="84" t="b">
        <v>0</v>
      </c>
      <c r="F559" s="84" t="b">
        <v>0</v>
      </c>
      <c r="G559" s="84" t="b">
        <v>0</v>
      </c>
    </row>
    <row r="560" spans="1:7" ht="15">
      <c r="A560" s="84" t="s">
        <v>4893</v>
      </c>
      <c r="B560" s="84">
        <v>2</v>
      </c>
      <c r="C560" s="118">
        <v>0.0009047218910244905</v>
      </c>
      <c r="D560" s="84" t="s">
        <v>4949</v>
      </c>
      <c r="E560" s="84" t="b">
        <v>0</v>
      </c>
      <c r="F560" s="84" t="b">
        <v>0</v>
      </c>
      <c r="G560" s="84" t="b">
        <v>0</v>
      </c>
    </row>
    <row r="561" spans="1:7" ht="15">
      <c r="A561" s="84" t="s">
        <v>314</v>
      </c>
      <c r="B561" s="84">
        <v>2</v>
      </c>
      <c r="C561" s="118">
        <v>0.0009047218910244905</v>
      </c>
      <c r="D561" s="84" t="s">
        <v>4949</v>
      </c>
      <c r="E561" s="84" t="b">
        <v>0</v>
      </c>
      <c r="F561" s="84" t="b">
        <v>0</v>
      </c>
      <c r="G561" s="84" t="b">
        <v>0</v>
      </c>
    </row>
    <row r="562" spans="1:7" ht="15">
      <c r="A562" s="84" t="s">
        <v>4894</v>
      </c>
      <c r="B562" s="84">
        <v>2</v>
      </c>
      <c r="C562" s="118">
        <v>0.0009047218910244905</v>
      </c>
      <c r="D562" s="84" t="s">
        <v>4949</v>
      </c>
      <c r="E562" s="84" t="b">
        <v>0</v>
      </c>
      <c r="F562" s="84" t="b">
        <v>0</v>
      </c>
      <c r="G562" s="84" t="b">
        <v>0</v>
      </c>
    </row>
    <row r="563" spans="1:7" ht="15">
      <c r="A563" s="84" t="s">
        <v>3797</v>
      </c>
      <c r="B563" s="84">
        <v>2</v>
      </c>
      <c r="C563" s="118">
        <v>0.0009047218910244905</v>
      </c>
      <c r="D563" s="84" t="s">
        <v>4949</v>
      </c>
      <c r="E563" s="84" t="b">
        <v>0</v>
      </c>
      <c r="F563" s="84" t="b">
        <v>0</v>
      </c>
      <c r="G563" s="84" t="b">
        <v>0</v>
      </c>
    </row>
    <row r="564" spans="1:7" ht="15">
      <c r="A564" s="84" t="s">
        <v>4895</v>
      </c>
      <c r="B564" s="84">
        <v>2</v>
      </c>
      <c r="C564" s="118">
        <v>0.0009047218910244905</v>
      </c>
      <c r="D564" s="84" t="s">
        <v>4949</v>
      </c>
      <c r="E564" s="84" t="b">
        <v>0</v>
      </c>
      <c r="F564" s="84" t="b">
        <v>0</v>
      </c>
      <c r="G564" s="84" t="b">
        <v>0</v>
      </c>
    </row>
    <row r="565" spans="1:7" ht="15">
      <c r="A565" s="84" t="s">
        <v>4896</v>
      </c>
      <c r="B565" s="84">
        <v>2</v>
      </c>
      <c r="C565" s="118">
        <v>0.0009047218910244905</v>
      </c>
      <c r="D565" s="84" t="s">
        <v>4949</v>
      </c>
      <c r="E565" s="84" t="b">
        <v>0</v>
      </c>
      <c r="F565" s="84" t="b">
        <v>0</v>
      </c>
      <c r="G565" s="84" t="b">
        <v>0</v>
      </c>
    </row>
    <row r="566" spans="1:7" ht="15">
      <c r="A566" s="84" t="s">
        <v>4897</v>
      </c>
      <c r="B566" s="84">
        <v>2</v>
      </c>
      <c r="C566" s="118">
        <v>0.0009047218910244905</v>
      </c>
      <c r="D566" s="84" t="s">
        <v>4949</v>
      </c>
      <c r="E566" s="84" t="b">
        <v>0</v>
      </c>
      <c r="F566" s="84" t="b">
        <v>0</v>
      </c>
      <c r="G566" s="84" t="b">
        <v>0</v>
      </c>
    </row>
    <row r="567" spans="1:7" ht="15">
      <c r="A567" s="84" t="s">
        <v>4898</v>
      </c>
      <c r="B567" s="84">
        <v>2</v>
      </c>
      <c r="C567" s="118">
        <v>0.0009047218910244905</v>
      </c>
      <c r="D567" s="84" t="s">
        <v>4949</v>
      </c>
      <c r="E567" s="84" t="b">
        <v>0</v>
      </c>
      <c r="F567" s="84" t="b">
        <v>0</v>
      </c>
      <c r="G567" s="84" t="b">
        <v>0</v>
      </c>
    </row>
    <row r="568" spans="1:7" ht="15">
      <c r="A568" s="84" t="s">
        <v>481</v>
      </c>
      <c r="B568" s="84">
        <v>2</v>
      </c>
      <c r="C568" s="118">
        <v>0.0009047218910244905</v>
      </c>
      <c r="D568" s="84" t="s">
        <v>4949</v>
      </c>
      <c r="E568" s="84" t="b">
        <v>0</v>
      </c>
      <c r="F568" s="84" t="b">
        <v>0</v>
      </c>
      <c r="G568" s="84" t="b">
        <v>0</v>
      </c>
    </row>
    <row r="569" spans="1:7" ht="15">
      <c r="A569" s="84" t="s">
        <v>4899</v>
      </c>
      <c r="B569" s="84">
        <v>2</v>
      </c>
      <c r="C569" s="118">
        <v>0.0009047218910244905</v>
      </c>
      <c r="D569" s="84" t="s">
        <v>4949</v>
      </c>
      <c r="E569" s="84" t="b">
        <v>0</v>
      </c>
      <c r="F569" s="84" t="b">
        <v>0</v>
      </c>
      <c r="G569" s="84" t="b">
        <v>0</v>
      </c>
    </row>
    <row r="570" spans="1:7" ht="15">
      <c r="A570" s="84" t="s">
        <v>4900</v>
      </c>
      <c r="B570" s="84">
        <v>2</v>
      </c>
      <c r="C570" s="118">
        <v>0.0009047218910244905</v>
      </c>
      <c r="D570" s="84" t="s">
        <v>4949</v>
      </c>
      <c r="E570" s="84" t="b">
        <v>0</v>
      </c>
      <c r="F570" s="84" t="b">
        <v>0</v>
      </c>
      <c r="G570" s="84" t="b">
        <v>0</v>
      </c>
    </row>
    <row r="571" spans="1:7" ht="15">
      <c r="A571" s="84" t="s">
        <v>4901</v>
      </c>
      <c r="B571" s="84">
        <v>2</v>
      </c>
      <c r="C571" s="118">
        <v>0.0009047218910244905</v>
      </c>
      <c r="D571" s="84" t="s">
        <v>4949</v>
      </c>
      <c r="E571" s="84" t="b">
        <v>0</v>
      </c>
      <c r="F571" s="84" t="b">
        <v>0</v>
      </c>
      <c r="G571" s="84" t="b">
        <v>0</v>
      </c>
    </row>
    <row r="572" spans="1:7" ht="15">
      <c r="A572" s="84" t="s">
        <v>4902</v>
      </c>
      <c r="B572" s="84">
        <v>2</v>
      </c>
      <c r="C572" s="118">
        <v>0.0009047218910244905</v>
      </c>
      <c r="D572" s="84" t="s">
        <v>4949</v>
      </c>
      <c r="E572" s="84" t="b">
        <v>0</v>
      </c>
      <c r="F572" s="84" t="b">
        <v>1</v>
      </c>
      <c r="G572" s="84" t="b">
        <v>0</v>
      </c>
    </row>
    <row r="573" spans="1:7" ht="15">
      <c r="A573" s="84" t="s">
        <v>4903</v>
      </c>
      <c r="B573" s="84">
        <v>2</v>
      </c>
      <c r="C573" s="118">
        <v>0.0009047218910244905</v>
      </c>
      <c r="D573" s="84" t="s">
        <v>4949</v>
      </c>
      <c r="E573" s="84" t="b">
        <v>0</v>
      </c>
      <c r="F573" s="84" t="b">
        <v>0</v>
      </c>
      <c r="G573" s="84" t="b">
        <v>0</v>
      </c>
    </row>
    <row r="574" spans="1:7" ht="15">
      <c r="A574" s="84" t="s">
        <v>4904</v>
      </c>
      <c r="B574" s="84">
        <v>2</v>
      </c>
      <c r="C574" s="118">
        <v>0.0009047218910244905</v>
      </c>
      <c r="D574" s="84" t="s">
        <v>4949</v>
      </c>
      <c r="E574" s="84" t="b">
        <v>1</v>
      </c>
      <c r="F574" s="84" t="b">
        <v>0</v>
      </c>
      <c r="G574" s="84" t="b">
        <v>0</v>
      </c>
    </row>
    <row r="575" spans="1:7" ht="15">
      <c r="A575" s="84" t="s">
        <v>4905</v>
      </c>
      <c r="B575" s="84">
        <v>2</v>
      </c>
      <c r="C575" s="118">
        <v>0.0009047218910244905</v>
      </c>
      <c r="D575" s="84" t="s">
        <v>4949</v>
      </c>
      <c r="E575" s="84" t="b">
        <v>0</v>
      </c>
      <c r="F575" s="84" t="b">
        <v>0</v>
      </c>
      <c r="G575" s="84" t="b">
        <v>0</v>
      </c>
    </row>
    <row r="576" spans="1:7" ht="15">
      <c r="A576" s="84" t="s">
        <v>274</v>
      </c>
      <c r="B576" s="84">
        <v>2</v>
      </c>
      <c r="C576" s="118">
        <v>0.0009047218910244905</v>
      </c>
      <c r="D576" s="84" t="s">
        <v>4949</v>
      </c>
      <c r="E576" s="84" t="b">
        <v>0</v>
      </c>
      <c r="F576" s="84" t="b">
        <v>0</v>
      </c>
      <c r="G576" s="84" t="b">
        <v>0</v>
      </c>
    </row>
    <row r="577" spans="1:7" ht="15">
      <c r="A577" s="84" t="s">
        <v>4906</v>
      </c>
      <c r="B577" s="84">
        <v>2</v>
      </c>
      <c r="C577" s="118">
        <v>0.0009047218910244905</v>
      </c>
      <c r="D577" s="84" t="s">
        <v>4949</v>
      </c>
      <c r="E577" s="84" t="b">
        <v>0</v>
      </c>
      <c r="F577" s="84" t="b">
        <v>0</v>
      </c>
      <c r="G577" s="84" t="b">
        <v>0</v>
      </c>
    </row>
    <row r="578" spans="1:7" ht="15">
      <c r="A578" s="84" t="s">
        <v>4907</v>
      </c>
      <c r="B578" s="84">
        <v>2</v>
      </c>
      <c r="C578" s="118">
        <v>0.0009047218910244905</v>
      </c>
      <c r="D578" s="84" t="s">
        <v>4949</v>
      </c>
      <c r="E578" s="84" t="b">
        <v>0</v>
      </c>
      <c r="F578" s="84" t="b">
        <v>0</v>
      </c>
      <c r="G578" s="84" t="b">
        <v>0</v>
      </c>
    </row>
    <row r="579" spans="1:7" ht="15">
      <c r="A579" s="84" t="s">
        <v>264</v>
      </c>
      <c r="B579" s="84">
        <v>2</v>
      </c>
      <c r="C579" s="118">
        <v>0.0009047218910244905</v>
      </c>
      <c r="D579" s="84" t="s">
        <v>4949</v>
      </c>
      <c r="E579" s="84" t="b">
        <v>0</v>
      </c>
      <c r="F579" s="84" t="b">
        <v>0</v>
      </c>
      <c r="G579" s="84" t="b">
        <v>0</v>
      </c>
    </row>
    <row r="580" spans="1:7" ht="15">
      <c r="A580" s="84" t="s">
        <v>4908</v>
      </c>
      <c r="B580" s="84">
        <v>2</v>
      </c>
      <c r="C580" s="118">
        <v>0.0009047218910244905</v>
      </c>
      <c r="D580" s="84" t="s">
        <v>4949</v>
      </c>
      <c r="E580" s="84" t="b">
        <v>0</v>
      </c>
      <c r="F580" s="84" t="b">
        <v>0</v>
      </c>
      <c r="G580" s="84" t="b">
        <v>0</v>
      </c>
    </row>
    <row r="581" spans="1:7" ht="15">
      <c r="A581" s="84" t="s">
        <v>4909</v>
      </c>
      <c r="B581" s="84">
        <v>2</v>
      </c>
      <c r="C581" s="118">
        <v>0.0009047218910244905</v>
      </c>
      <c r="D581" s="84" t="s">
        <v>4949</v>
      </c>
      <c r="E581" s="84" t="b">
        <v>0</v>
      </c>
      <c r="F581" s="84" t="b">
        <v>0</v>
      </c>
      <c r="G581" s="84" t="b">
        <v>0</v>
      </c>
    </row>
    <row r="582" spans="1:7" ht="15">
      <c r="A582" s="84" t="s">
        <v>4910</v>
      </c>
      <c r="B582" s="84">
        <v>2</v>
      </c>
      <c r="C582" s="118">
        <v>0.0009047218910244905</v>
      </c>
      <c r="D582" s="84" t="s">
        <v>4949</v>
      </c>
      <c r="E582" s="84" t="b">
        <v>0</v>
      </c>
      <c r="F582" s="84" t="b">
        <v>0</v>
      </c>
      <c r="G582" s="84" t="b">
        <v>0</v>
      </c>
    </row>
    <row r="583" spans="1:7" ht="15">
      <c r="A583" s="84" t="s">
        <v>4911</v>
      </c>
      <c r="B583" s="84">
        <v>2</v>
      </c>
      <c r="C583" s="118">
        <v>0.0009047218910244905</v>
      </c>
      <c r="D583" s="84" t="s">
        <v>4949</v>
      </c>
      <c r="E583" s="84" t="b">
        <v>1</v>
      </c>
      <c r="F583" s="84" t="b">
        <v>0</v>
      </c>
      <c r="G583" s="84" t="b">
        <v>0</v>
      </c>
    </row>
    <row r="584" spans="1:7" ht="15">
      <c r="A584" s="84" t="s">
        <v>4912</v>
      </c>
      <c r="B584" s="84">
        <v>2</v>
      </c>
      <c r="C584" s="118">
        <v>0.0009047218910244905</v>
      </c>
      <c r="D584" s="84" t="s">
        <v>4949</v>
      </c>
      <c r="E584" s="84" t="b">
        <v>0</v>
      </c>
      <c r="F584" s="84" t="b">
        <v>0</v>
      </c>
      <c r="G584" s="84" t="b">
        <v>0</v>
      </c>
    </row>
    <row r="585" spans="1:7" ht="15">
      <c r="A585" s="84" t="s">
        <v>4913</v>
      </c>
      <c r="B585" s="84">
        <v>2</v>
      </c>
      <c r="C585" s="118">
        <v>0.0009047218910244905</v>
      </c>
      <c r="D585" s="84" t="s">
        <v>4949</v>
      </c>
      <c r="E585" s="84" t="b">
        <v>0</v>
      </c>
      <c r="F585" s="84" t="b">
        <v>0</v>
      </c>
      <c r="G585" s="84" t="b">
        <v>0</v>
      </c>
    </row>
    <row r="586" spans="1:7" ht="15">
      <c r="A586" s="84" t="s">
        <v>4914</v>
      </c>
      <c r="B586" s="84">
        <v>2</v>
      </c>
      <c r="C586" s="118">
        <v>0.0009047218910244905</v>
      </c>
      <c r="D586" s="84" t="s">
        <v>4949</v>
      </c>
      <c r="E586" s="84" t="b">
        <v>0</v>
      </c>
      <c r="F586" s="84" t="b">
        <v>0</v>
      </c>
      <c r="G586" s="84" t="b">
        <v>0</v>
      </c>
    </row>
    <row r="587" spans="1:7" ht="15">
      <c r="A587" s="84" t="s">
        <v>4915</v>
      </c>
      <c r="B587" s="84">
        <v>2</v>
      </c>
      <c r="C587" s="118">
        <v>0.0010290630705635162</v>
      </c>
      <c r="D587" s="84" t="s">
        <v>4949</v>
      </c>
      <c r="E587" s="84" t="b">
        <v>0</v>
      </c>
      <c r="F587" s="84" t="b">
        <v>0</v>
      </c>
      <c r="G587" s="84" t="b">
        <v>0</v>
      </c>
    </row>
    <row r="588" spans="1:7" ht="15">
      <c r="A588" s="84" t="s">
        <v>4916</v>
      </c>
      <c r="B588" s="84">
        <v>2</v>
      </c>
      <c r="C588" s="118">
        <v>0.0010290630705635162</v>
      </c>
      <c r="D588" s="84" t="s">
        <v>4949</v>
      </c>
      <c r="E588" s="84" t="b">
        <v>0</v>
      </c>
      <c r="F588" s="84" t="b">
        <v>0</v>
      </c>
      <c r="G588" s="84" t="b">
        <v>0</v>
      </c>
    </row>
    <row r="589" spans="1:7" ht="15">
      <c r="A589" s="84" t="s">
        <v>244</v>
      </c>
      <c r="B589" s="84">
        <v>2</v>
      </c>
      <c r="C589" s="118">
        <v>0.0009047218910244905</v>
      </c>
      <c r="D589" s="84" t="s">
        <v>4949</v>
      </c>
      <c r="E589" s="84" t="b">
        <v>0</v>
      </c>
      <c r="F589" s="84" t="b">
        <v>0</v>
      </c>
      <c r="G589" s="84" t="b">
        <v>0</v>
      </c>
    </row>
    <row r="590" spans="1:7" ht="15">
      <c r="A590" s="84" t="s">
        <v>4917</v>
      </c>
      <c r="B590" s="84">
        <v>2</v>
      </c>
      <c r="C590" s="118">
        <v>0.0009047218910244905</v>
      </c>
      <c r="D590" s="84" t="s">
        <v>4949</v>
      </c>
      <c r="E590" s="84" t="b">
        <v>0</v>
      </c>
      <c r="F590" s="84" t="b">
        <v>0</v>
      </c>
      <c r="G590" s="84" t="b">
        <v>0</v>
      </c>
    </row>
    <row r="591" spans="1:7" ht="15">
      <c r="A591" s="84" t="s">
        <v>4918</v>
      </c>
      <c r="B591" s="84">
        <v>2</v>
      </c>
      <c r="C591" s="118">
        <v>0.0009047218910244905</v>
      </c>
      <c r="D591" s="84" t="s">
        <v>4949</v>
      </c>
      <c r="E591" s="84" t="b">
        <v>0</v>
      </c>
      <c r="F591" s="84" t="b">
        <v>0</v>
      </c>
      <c r="G591" s="84" t="b">
        <v>0</v>
      </c>
    </row>
    <row r="592" spans="1:7" ht="15">
      <c r="A592" s="84" t="s">
        <v>4919</v>
      </c>
      <c r="B592" s="84">
        <v>2</v>
      </c>
      <c r="C592" s="118">
        <v>0.0009047218910244905</v>
      </c>
      <c r="D592" s="84" t="s">
        <v>4949</v>
      </c>
      <c r="E592" s="84" t="b">
        <v>1</v>
      </c>
      <c r="F592" s="84" t="b">
        <v>0</v>
      </c>
      <c r="G592" s="84" t="b">
        <v>0</v>
      </c>
    </row>
    <row r="593" spans="1:7" ht="15">
      <c r="A593" s="84" t="s">
        <v>4920</v>
      </c>
      <c r="B593" s="84">
        <v>2</v>
      </c>
      <c r="C593" s="118">
        <v>0.0010290630705635162</v>
      </c>
      <c r="D593" s="84" t="s">
        <v>4949</v>
      </c>
      <c r="E593" s="84" t="b">
        <v>0</v>
      </c>
      <c r="F593" s="84" t="b">
        <v>0</v>
      </c>
      <c r="G593" s="84" t="b">
        <v>0</v>
      </c>
    </row>
    <row r="594" spans="1:7" ht="15">
      <c r="A594" s="84" t="s">
        <v>233</v>
      </c>
      <c r="B594" s="84">
        <v>2</v>
      </c>
      <c r="C594" s="118">
        <v>0.0009047218910244905</v>
      </c>
      <c r="D594" s="84" t="s">
        <v>4949</v>
      </c>
      <c r="E594" s="84" t="b">
        <v>0</v>
      </c>
      <c r="F594" s="84" t="b">
        <v>0</v>
      </c>
      <c r="G594" s="84" t="b">
        <v>0</v>
      </c>
    </row>
    <row r="595" spans="1:7" ht="15">
      <c r="A595" s="84" t="s">
        <v>4921</v>
      </c>
      <c r="B595" s="84">
        <v>2</v>
      </c>
      <c r="C595" s="118">
        <v>0.0010290630705635162</v>
      </c>
      <c r="D595" s="84" t="s">
        <v>4949</v>
      </c>
      <c r="E595" s="84" t="b">
        <v>0</v>
      </c>
      <c r="F595" s="84" t="b">
        <v>0</v>
      </c>
      <c r="G595" s="84" t="b">
        <v>0</v>
      </c>
    </row>
    <row r="596" spans="1:7" ht="15">
      <c r="A596" s="84" t="s">
        <v>4922</v>
      </c>
      <c r="B596" s="84">
        <v>2</v>
      </c>
      <c r="C596" s="118">
        <v>0.0009047218910244905</v>
      </c>
      <c r="D596" s="84" t="s">
        <v>4949</v>
      </c>
      <c r="E596" s="84" t="b">
        <v>0</v>
      </c>
      <c r="F596" s="84" t="b">
        <v>0</v>
      </c>
      <c r="G596" s="84" t="b">
        <v>0</v>
      </c>
    </row>
    <row r="597" spans="1:7" ht="15">
      <c r="A597" s="84" t="s">
        <v>465</v>
      </c>
      <c r="B597" s="84">
        <v>2</v>
      </c>
      <c r="C597" s="118">
        <v>0.0009047218910244905</v>
      </c>
      <c r="D597" s="84" t="s">
        <v>4949</v>
      </c>
      <c r="E597" s="84" t="b">
        <v>0</v>
      </c>
      <c r="F597" s="84" t="b">
        <v>0</v>
      </c>
      <c r="G597" s="84" t="b">
        <v>0</v>
      </c>
    </row>
    <row r="598" spans="1:7" ht="15">
      <c r="A598" s="84" t="s">
        <v>4923</v>
      </c>
      <c r="B598" s="84">
        <v>2</v>
      </c>
      <c r="C598" s="118">
        <v>0.0009047218910244905</v>
      </c>
      <c r="D598" s="84" t="s">
        <v>4949</v>
      </c>
      <c r="E598" s="84" t="b">
        <v>0</v>
      </c>
      <c r="F598" s="84" t="b">
        <v>0</v>
      </c>
      <c r="G598" s="84" t="b">
        <v>0</v>
      </c>
    </row>
    <row r="599" spans="1:7" ht="15">
      <c r="A599" s="84" t="s">
        <v>4924</v>
      </c>
      <c r="B599" s="84">
        <v>2</v>
      </c>
      <c r="C599" s="118">
        <v>0.0009047218910244905</v>
      </c>
      <c r="D599" s="84" t="s">
        <v>4949</v>
      </c>
      <c r="E599" s="84" t="b">
        <v>0</v>
      </c>
      <c r="F599" s="84" t="b">
        <v>0</v>
      </c>
      <c r="G599" s="84" t="b">
        <v>0</v>
      </c>
    </row>
    <row r="600" spans="1:7" ht="15">
      <c r="A600" s="84" t="s">
        <v>4925</v>
      </c>
      <c r="B600" s="84">
        <v>2</v>
      </c>
      <c r="C600" s="118">
        <v>0.0009047218910244905</v>
      </c>
      <c r="D600" s="84" t="s">
        <v>4949</v>
      </c>
      <c r="E600" s="84" t="b">
        <v>0</v>
      </c>
      <c r="F600" s="84" t="b">
        <v>0</v>
      </c>
      <c r="G600" s="84" t="b">
        <v>0</v>
      </c>
    </row>
    <row r="601" spans="1:7" ht="15">
      <c r="A601" s="84" t="s">
        <v>4926</v>
      </c>
      <c r="B601" s="84">
        <v>2</v>
      </c>
      <c r="C601" s="118">
        <v>0.0009047218910244905</v>
      </c>
      <c r="D601" s="84" t="s">
        <v>4949</v>
      </c>
      <c r="E601" s="84" t="b">
        <v>0</v>
      </c>
      <c r="F601" s="84" t="b">
        <v>0</v>
      </c>
      <c r="G601" s="84" t="b">
        <v>0</v>
      </c>
    </row>
    <row r="602" spans="1:7" ht="15">
      <c r="A602" s="84" t="s">
        <v>4927</v>
      </c>
      <c r="B602" s="84">
        <v>2</v>
      </c>
      <c r="C602" s="118">
        <v>0.0009047218910244905</v>
      </c>
      <c r="D602" s="84" t="s">
        <v>4949</v>
      </c>
      <c r="E602" s="84" t="b">
        <v>1</v>
      </c>
      <c r="F602" s="84" t="b">
        <v>0</v>
      </c>
      <c r="G602" s="84" t="b">
        <v>0</v>
      </c>
    </row>
    <row r="603" spans="1:7" ht="15">
      <c r="A603" s="84" t="s">
        <v>4928</v>
      </c>
      <c r="B603" s="84">
        <v>2</v>
      </c>
      <c r="C603" s="118">
        <v>0.0009047218910244905</v>
      </c>
      <c r="D603" s="84" t="s">
        <v>4949</v>
      </c>
      <c r="E603" s="84" t="b">
        <v>0</v>
      </c>
      <c r="F603" s="84" t="b">
        <v>0</v>
      </c>
      <c r="G603" s="84" t="b">
        <v>0</v>
      </c>
    </row>
    <row r="604" spans="1:7" ht="15">
      <c r="A604" s="84" t="s">
        <v>4929</v>
      </c>
      <c r="B604" s="84">
        <v>2</v>
      </c>
      <c r="C604" s="118">
        <v>0.0010290630705635162</v>
      </c>
      <c r="D604" s="84" t="s">
        <v>4949</v>
      </c>
      <c r="E604" s="84" t="b">
        <v>0</v>
      </c>
      <c r="F604" s="84" t="b">
        <v>0</v>
      </c>
      <c r="G604" s="84" t="b">
        <v>0</v>
      </c>
    </row>
    <row r="605" spans="1:7" ht="15">
      <c r="A605" s="84" t="s">
        <v>4930</v>
      </c>
      <c r="B605" s="84">
        <v>2</v>
      </c>
      <c r="C605" s="118">
        <v>0.0010290630705635162</v>
      </c>
      <c r="D605" s="84" t="s">
        <v>4949</v>
      </c>
      <c r="E605" s="84" t="b">
        <v>0</v>
      </c>
      <c r="F605" s="84" t="b">
        <v>0</v>
      </c>
      <c r="G605" s="84" t="b">
        <v>0</v>
      </c>
    </row>
    <row r="606" spans="1:7" ht="15">
      <c r="A606" s="84" t="s">
        <v>4931</v>
      </c>
      <c r="B606" s="84">
        <v>2</v>
      </c>
      <c r="C606" s="118">
        <v>0.0009047218910244905</v>
      </c>
      <c r="D606" s="84" t="s">
        <v>4949</v>
      </c>
      <c r="E606" s="84" t="b">
        <v>0</v>
      </c>
      <c r="F606" s="84" t="b">
        <v>0</v>
      </c>
      <c r="G606" s="84" t="b">
        <v>0</v>
      </c>
    </row>
    <row r="607" spans="1:7" ht="15">
      <c r="A607" s="84" t="s">
        <v>4932</v>
      </c>
      <c r="B607" s="84">
        <v>2</v>
      </c>
      <c r="C607" s="118">
        <v>0.0010290630705635162</v>
      </c>
      <c r="D607" s="84" t="s">
        <v>4949</v>
      </c>
      <c r="E607" s="84" t="b">
        <v>0</v>
      </c>
      <c r="F607" s="84" t="b">
        <v>0</v>
      </c>
      <c r="G607" s="84" t="b">
        <v>0</v>
      </c>
    </row>
    <row r="608" spans="1:7" ht="15">
      <c r="A608" s="84" t="s">
        <v>4933</v>
      </c>
      <c r="B608" s="84">
        <v>2</v>
      </c>
      <c r="C608" s="118">
        <v>0.0010290630705635162</v>
      </c>
      <c r="D608" s="84" t="s">
        <v>4949</v>
      </c>
      <c r="E608" s="84" t="b">
        <v>0</v>
      </c>
      <c r="F608" s="84" t="b">
        <v>0</v>
      </c>
      <c r="G608" s="84" t="b">
        <v>0</v>
      </c>
    </row>
    <row r="609" spans="1:7" ht="15">
      <c r="A609" s="84" t="s">
        <v>4934</v>
      </c>
      <c r="B609" s="84">
        <v>2</v>
      </c>
      <c r="C609" s="118">
        <v>0.0009047218910244905</v>
      </c>
      <c r="D609" s="84" t="s">
        <v>4949</v>
      </c>
      <c r="E609" s="84" t="b">
        <v>0</v>
      </c>
      <c r="F609" s="84" t="b">
        <v>0</v>
      </c>
      <c r="G609" s="84" t="b">
        <v>0</v>
      </c>
    </row>
    <row r="610" spans="1:7" ht="15">
      <c r="A610" s="84" t="s">
        <v>4935</v>
      </c>
      <c r="B610" s="84">
        <v>2</v>
      </c>
      <c r="C610" s="118">
        <v>0.0009047218910244905</v>
      </c>
      <c r="D610" s="84" t="s">
        <v>4949</v>
      </c>
      <c r="E610" s="84" t="b">
        <v>0</v>
      </c>
      <c r="F610" s="84" t="b">
        <v>0</v>
      </c>
      <c r="G610" s="84" t="b">
        <v>0</v>
      </c>
    </row>
    <row r="611" spans="1:7" ht="15">
      <c r="A611" s="84" t="s">
        <v>4936</v>
      </c>
      <c r="B611" s="84">
        <v>2</v>
      </c>
      <c r="C611" s="118">
        <v>0.0009047218910244905</v>
      </c>
      <c r="D611" s="84" t="s">
        <v>4949</v>
      </c>
      <c r="E611" s="84" t="b">
        <v>0</v>
      </c>
      <c r="F611" s="84" t="b">
        <v>0</v>
      </c>
      <c r="G611" s="84" t="b">
        <v>0</v>
      </c>
    </row>
    <row r="612" spans="1:7" ht="15">
      <c r="A612" s="84" t="s">
        <v>4937</v>
      </c>
      <c r="B612" s="84">
        <v>2</v>
      </c>
      <c r="C612" s="118">
        <v>0.0009047218910244905</v>
      </c>
      <c r="D612" s="84" t="s">
        <v>4949</v>
      </c>
      <c r="E612" s="84" t="b">
        <v>0</v>
      </c>
      <c r="F612" s="84" t="b">
        <v>0</v>
      </c>
      <c r="G612" s="84" t="b">
        <v>0</v>
      </c>
    </row>
    <row r="613" spans="1:7" ht="15">
      <c r="A613" s="84" t="s">
        <v>4938</v>
      </c>
      <c r="B613" s="84">
        <v>2</v>
      </c>
      <c r="C613" s="118">
        <v>0.0009047218910244905</v>
      </c>
      <c r="D613" s="84" t="s">
        <v>4949</v>
      </c>
      <c r="E613" s="84" t="b">
        <v>0</v>
      </c>
      <c r="F613" s="84" t="b">
        <v>0</v>
      </c>
      <c r="G613" s="84" t="b">
        <v>0</v>
      </c>
    </row>
    <row r="614" spans="1:7" ht="15">
      <c r="A614" s="84" t="s">
        <v>4939</v>
      </c>
      <c r="B614" s="84">
        <v>2</v>
      </c>
      <c r="C614" s="118">
        <v>0.0009047218910244905</v>
      </c>
      <c r="D614" s="84" t="s">
        <v>4949</v>
      </c>
      <c r="E614" s="84" t="b">
        <v>0</v>
      </c>
      <c r="F614" s="84" t="b">
        <v>0</v>
      </c>
      <c r="G614" s="84" t="b">
        <v>0</v>
      </c>
    </row>
    <row r="615" spans="1:7" ht="15">
      <c r="A615" s="84" t="s">
        <v>4940</v>
      </c>
      <c r="B615" s="84">
        <v>2</v>
      </c>
      <c r="C615" s="118">
        <v>0.0009047218910244905</v>
      </c>
      <c r="D615" s="84" t="s">
        <v>4949</v>
      </c>
      <c r="E615" s="84" t="b">
        <v>0</v>
      </c>
      <c r="F615" s="84" t="b">
        <v>0</v>
      </c>
      <c r="G615" s="84" t="b">
        <v>0</v>
      </c>
    </row>
    <row r="616" spans="1:7" ht="15">
      <c r="A616" s="84" t="s">
        <v>4941</v>
      </c>
      <c r="B616" s="84">
        <v>2</v>
      </c>
      <c r="C616" s="118">
        <v>0.0009047218910244905</v>
      </c>
      <c r="D616" s="84" t="s">
        <v>4949</v>
      </c>
      <c r="E616" s="84" t="b">
        <v>0</v>
      </c>
      <c r="F616" s="84" t="b">
        <v>0</v>
      </c>
      <c r="G616" s="84" t="b">
        <v>0</v>
      </c>
    </row>
    <row r="617" spans="1:7" ht="15">
      <c r="A617" s="84" t="s">
        <v>4942</v>
      </c>
      <c r="B617" s="84">
        <v>2</v>
      </c>
      <c r="C617" s="118">
        <v>0.0009047218910244905</v>
      </c>
      <c r="D617" s="84" t="s">
        <v>4949</v>
      </c>
      <c r="E617" s="84" t="b">
        <v>0</v>
      </c>
      <c r="F617" s="84" t="b">
        <v>0</v>
      </c>
      <c r="G617" s="84" t="b">
        <v>0</v>
      </c>
    </row>
    <row r="618" spans="1:7" ht="15">
      <c r="A618" s="84" t="s">
        <v>4943</v>
      </c>
      <c r="B618" s="84">
        <v>2</v>
      </c>
      <c r="C618" s="118">
        <v>0.0009047218910244905</v>
      </c>
      <c r="D618" s="84" t="s">
        <v>4949</v>
      </c>
      <c r="E618" s="84" t="b">
        <v>0</v>
      </c>
      <c r="F618" s="84" t="b">
        <v>0</v>
      </c>
      <c r="G618" s="84" t="b">
        <v>0</v>
      </c>
    </row>
    <row r="619" spans="1:7" ht="15">
      <c r="A619" s="84" t="s">
        <v>4944</v>
      </c>
      <c r="B619" s="84">
        <v>2</v>
      </c>
      <c r="C619" s="118">
        <v>0.0009047218910244905</v>
      </c>
      <c r="D619" s="84" t="s">
        <v>4949</v>
      </c>
      <c r="E619" s="84" t="b">
        <v>0</v>
      </c>
      <c r="F619" s="84" t="b">
        <v>0</v>
      </c>
      <c r="G619" s="84" t="b">
        <v>0</v>
      </c>
    </row>
    <row r="620" spans="1:7" ht="15">
      <c r="A620" s="84" t="s">
        <v>4945</v>
      </c>
      <c r="B620" s="84">
        <v>2</v>
      </c>
      <c r="C620" s="118">
        <v>0.0009047218910244905</v>
      </c>
      <c r="D620" s="84" t="s">
        <v>4949</v>
      </c>
      <c r="E620" s="84" t="b">
        <v>0</v>
      </c>
      <c r="F620" s="84" t="b">
        <v>0</v>
      </c>
      <c r="G620" s="84" t="b">
        <v>0</v>
      </c>
    </row>
    <row r="621" spans="1:7" ht="15">
      <c r="A621" s="84" t="s">
        <v>4946</v>
      </c>
      <c r="B621" s="84">
        <v>2</v>
      </c>
      <c r="C621" s="118">
        <v>0.0009047218910244905</v>
      </c>
      <c r="D621" s="84" t="s">
        <v>4949</v>
      </c>
      <c r="E621" s="84" t="b">
        <v>0</v>
      </c>
      <c r="F621" s="84" t="b">
        <v>0</v>
      </c>
      <c r="G621" s="84" t="b">
        <v>0</v>
      </c>
    </row>
    <row r="622" spans="1:7" ht="15">
      <c r="A622" s="84" t="s">
        <v>3819</v>
      </c>
      <c r="B622" s="84">
        <v>72</v>
      </c>
      <c r="C622" s="118">
        <v>0</v>
      </c>
      <c r="D622" s="84" t="s">
        <v>3648</v>
      </c>
      <c r="E622" s="84" t="b">
        <v>0</v>
      </c>
      <c r="F622" s="84" t="b">
        <v>0</v>
      </c>
      <c r="G622" s="84" t="b">
        <v>0</v>
      </c>
    </row>
    <row r="623" spans="1:7" ht="15">
      <c r="A623" s="84" t="s">
        <v>3824</v>
      </c>
      <c r="B623" s="84">
        <v>36</v>
      </c>
      <c r="C623" s="118">
        <v>0</v>
      </c>
      <c r="D623" s="84" t="s">
        <v>3648</v>
      </c>
      <c r="E623" s="84" t="b">
        <v>0</v>
      </c>
      <c r="F623" s="84" t="b">
        <v>0</v>
      </c>
      <c r="G623" s="84" t="b">
        <v>0</v>
      </c>
    </row>
    <row r="624" spans="1:7" ht="15">
      <c r="A624" s="84" t="s">
        <v>3825</v>
      </c>
      <c r="B624" s="84">
        <v>36</v>
      </c>
      <c r="C624" s="118">
        <v>0</v>
      </c>
      <c r="D624" s="84" t="s">
        <v>3648</v>
      </c>
      <c r="E624" s="84" t="b">
        <v>0</v>
      </c>
      <c r="F624" s="84" t="b">
        <v>0</v>
      </c>
      <c r="G624" s="84" t="b">
        <v>0</v>
      </c>
    </row>
    <row r="625" spans="1:7" ht="15">
      <c r="A625" s="84" t="s">
        <v>3826</v>
      </c>
      <c r="B625" s="84">
        <v>36</v>
      </c>
      <c r="C625" s="118">
        <v>0</v>
      </c>
      <c r="D625" s="84" t="s">
        <v>3648</v>
      </c>
      <c r="E625" s="84" t="b">
        <v>0</v>
      </c>
      <c r="F625" s="84" t="b">
        <v>0</v>
      </c>
      <c r="G625" s="84" t="b">
        <v>0</v>
      </c>
    </row>
    <row r="626" spans="1:7" ht="15">
      <c r="A626" s="84" t="s">
        <v>3827</v>
      </c>
      <c r="B626" s="84">
        <v>36</v>
      </c>
      <c r="C626" s="118">
        <v>0</v>
      </c>
      <c r="D626" s="84" t="s">
        <v>3648</v>
      </c>
      <c r="E626" s="84" t="b">
        <v>0</v>
      </c>
      <c r="F626" s="84" t="b">
        <v>0</v>
      </c>
      <c r="G626" s="84" t="b">
        <v>0</v>
      </c>
    </row>
    <row r="627" spans="1:7" ht="15">
      <c r="A627" s="84" t="s">
        <v>494</v>
      </c>
      <c r="B627" s="84">
        <v>36</v>
      </c>
      <c r="C627" s="118">
        <v>0</v>
      </c>
      <c r="D627" s="84" t="s">
        <v>3648</v>
      </c>
      <c r="E627" s="84" t="b">
        <v>0</v>
      </c>
      <c r="F627" s="84" t="b">
        <v>0</v>
      </c>
      <c r="G627" s="84" t="b">
        <v>0</v>
      </c>
    </row>
    <row r="628" spans="1:7" ht="15">
      <c r="A628" s="84" t="s">
        <v>3828</v>
      </c>
      <c r="B628" s="84">
        <v>36</v>
      </c>
      <c r="C628" s="118">
        <v>0</v>
      </c>
      <c r="D628" s="84" t="s">
        <v>3648</v>
      </c>
      <c r="E628" s="84" t="b">
        <v>0</v>
      </c>
      <c r="F628" s="84" t="b">
        <v>0</v>
      </c>
      <c r="G628" s="84" t="b">
        <v>0</v>
      </c>
    </row>
    <row r="629" spans="1:7" ht="15">
      <c r="A629" s="84" t="s">
        <v>493</v>
      </c>
      <c r="B629" s="84">
        <v>36</v>
      </c>
      <c r="C629" s="118">
        <v>0</v>
      </c>
      <c r="D629" s="84" t="s">
        <v>3648</v>
      </c>
      <c r="E629" s="84" t="b">
        <v>0</v>
      </c>
      <c r="F629" s="84" t="b">
        <v>0</v>
      </c>
      <c r="G629" s="84" t="b">
        <v>0</v>
      </c>
    </row>
    <row r="630" spans="1:7" ht="15">
      <c r="A630" s="84" t="s">
        <v>3829</v>
      </c>
      <c r="B630" s="84">
        <v>36</v>
      </c>
      <c r="C630" s="118">
        <v>0</v>
      </c>
      <c r="D630" s="84" t="s">
        <v>3648</v>
      </c>
      <c r="E630" s="84" t="b">
        <v>0</v>
      </c>
      <c r="F630" s="84" t="b">
        <v>0</v>
      </c>
      <c r="G630" s="84" t="b">
        <v>0</v>
      </c>
    </row>
    <row r="631" spans="1:7" ht="15">
      <c r="A631" s="84" t="s">
        <v>3830</v>
      </c>
      <c r="B631" s="84">
        <v>36</v>
      </c>
      <c r="C631" s="118">
        <v>0</v>
      </c>
      <c r="D631" s="84" t="s">
        <v>3648</v>
      </c>
      <c r="E631" s="84" t="b">
        <v>0</v>
      </c>
      <c r="F631" s="84" t="b">
        <v>0</v>
      </c>
      <c r="G631" s="84" t="b">
        <v>0</v>
      </c>
    </row>
    <row r="632" spans="1:7" ht="15">
      <c r="A632" s="84" t="s">
        <v>434</v>
      </c>
      <c r="B632" s="84">
        <v>35</v>
      </c>
      <c r="C632" s="118">
        <v>0.0008865548128269265</v>
      </c>
      <c r="D632" s="84" t="s">
        <v>3648</v>
      </c>
      <c r="E632" s="84" t="b">
        <v>0</v>
      </c>
      <c r="F632" s="84" t="b">
        <v>0</v>
      </c>
      <c r="G632" s="84" t="b">
        <v>0</v>
      </c>
    </row>
    <row r="633" spans="1:7" ht="15">
      <c r="A633" s="84" t="s">
        <v>4471</v>
      </c>
      <c r="B633" s="84">
        <v>35</v>
      </c>
      <c r="C633" s="118">
        <v>0.0008865548128269265</v>
      </c>
      <c r="D633" s="84" t="s">
        <v>3648</v>
      </c>
      <c r="E633" s="84" t="b">
        <v>0</v>
      </c>
      <c r="F633" s="84" t="b">
        <v>0</v>
      </c>
      <c r="G633" s="84" t="b">
        <v>0</v>
      </c>
    </row>
    <row r="634" spans="1:7" ht="15">
      <c r="A634" s="84" t="s">
        <v>3820</v>
      </c>
      <c r="B634" s="84">
        <v>35</v>
      </c>
      <c r="C634" s="118">
        <v>0.0019238264202134034</v>
      </c>
      <c r="D634" s="84" t="s">
        <v>3649</v>
      </c>
      <c r="E634" s="84" t="b">
        <v>0</v>
      </c>
      <c r="F634" s="84" t="b">
        <v>0</v>
      </c>
      <c r="G634" s="84" t="b">
        <v>0</v>
      </c>
    </row>
    <row r="635" spans="1:7" ht="15">
      <c r="A635" s="84" t="s">
        <v>3818</v>
      </c>
      <c r="B635" s="84">
        <v>34</v>
      </c>
      <c r="C635" s="118">
        <v>0</v>
      </c>
      <c r="D635" s="84" t="s">
        <v>3649</v>
      </c>
      <c r="E635" s="84" t="b">
        <v>0</v>
      </c>
      <c r="F635" s="84" t="b">
        <v>0</v>
      </c>
      <c r="G635" s="84" t="b">
        <v>0</v>
      </c>
    </row>
    <row r="636" spans="1:7" ht="15">
      <c r="A636" s="84" t="s">
        <v>3832</v>
      </c>
      <c r="B636" s="84">
        <v>31</v>
      </c>
      <c r="C636" s="118">
        <v>0.002596312984232682</v>
      </c>
      <c r="D636" s="84" t="s">
        <v>3649</v>
      </c>
      <c r="E636" s="84" t="b">
        <v>0</v>
      </c>
      <c r="F636" s="84" t="b">
        <v>0</v>
      </c>
      <c r="G636" s="84" t="b">
        <v>0</v>
      </c>
    </row>
    <row r="637" spans="1:7" ht="15">
      <c r="A637" s="84" t="s">
        <v>3821</v>
      </c>
      <c r="B637" s="84">
        <v>31</v>
      </c>
      <c r="C637" s="118">
        <v>0.002596312984232682</v>
      </c>
      <c r="D637" s="84" t="s">
        <v>3649</v>
      </c>
      <c r="E637" s="84" t="b">
        <v>0</v>
      </c>
      <c r="F637" s="84" t="b">
        <v>0</v>
      </c>
      <c r="G637" s="84" t="b">
        <v>0</v>
      </c>
    </row>
    <row r="638" spans="1:7" ht="15">
      <c r="A638" s="84" t="s">
        <v>3833</v>
      </c>
      <c r="B638" s="84">
        <v>31</v>
      </c>
      <c r="C638" s="118">
        <v>0.002596312984232682</v>
      </c>
      <c r="D638" s="84" t="s">
        <v>3649</v>
      </c>
      <c r="E638" s="84" t="b">
        <v>0</v>
      </c>
      <c r="F638" s="84" t="b">
        <v>0</v>
      </c>
      <c r="G638" s="84" t="b">
        <v>0</v>
      </c>
    </row>
    <row r="639" spans="1:7" ht="15">
      <c r="A639" s="84" t="s">
        <v>3834</v>
      </c>
      <c r="B639" s="84">
        <v>24</v>
      </c>
      <c r="C639" s="118">
        <v>0.007579173711765302</v>
      </c>
      <c r="D639" s="84" t="s">
        <v>3649</v>
      </c>
      <c r="E639" s="84" t="b">
        <v>1</v>
      </c>
      <c r="F639" s="84" t="b">
        <v>0</v>
      </c>
      <c r="G639" s="84" t="b">
        <v>0</v>
      </c>
    </row>
    <row r="640" spans="1:7" ht="15">
      <c r="A640" s="84" t="s">
        <v>3822</v>
      </c>
      <c r="B640" s="84">
        <v>24</v>
      </c>
      <c r="C640" s="118">
        <v>0.007579173711765302</v>
      </c>
      <c r="D640" s="84" t="s">
        <v>3649</v>
      </c>
      <c r="E640" s="84" t="b">
        <v>0</v>
      </c>
      <c r="F640" s="84" t="b">
        <v>0</v>
      </c>
      <c r="G640" s="84" t="b">
        <v>0</v>
      </c>
    </row>
    <row r="641" spans="1:7" ht="15">
      <c r="A641" s="84" t="s">
        <v>3756</v>
      </c>
      <c r="B641" s="84">
        <v>23</v>
      </c>
      <c r="C641" s="118">
        <v>0.008150886980307371</v>
      </c>
      <c r="D641" s="84" t="s">
        <v>3649</v>
      </c>
      <c r="E641" s="84" t="b">
        <v>0</v>
      </c>
      <c r="F641" s="84" t="b">
        <v>0</v>
      </c>
      <c r="G641" s="84" t="b">
        <v>0</v>
      </c>
    </row>
    <row r="642" spans="1:7" ht="15">
      <c r="A642" s="84" t="s">
        <v>3835</v>
      </c>
      <c r="B642" s="84">
        <v>23</v>
      </c>
      <c r="C642" s="118">
        <v>0.008150886980307371</v>
      </c>
      <c r="D642" s="84" t="s">
        <v>3649</v>
      </c>
      <c r="E642" s="84" t="b">
        <v>1</v>
      </c>
      <c r="F642" s="84" t="b">
        <v>0</v>
      </c>
      <c r="G642" s="84" t="b">
        <v>0</v>
      </c>
    </row>
    <row r="643" spans="1:7" ht="15">
      <c r="A643" s="84" t="s">
        <v>3836</v>
      </c>
      <c r="B643" s="84">
        <v>23</v>
      </c>
      <c r="C643" s="118">
        <v>0.008150886980307371</v>
      </c>
      <c r="D643" s="84" t="s">
        <v>3649</v>
      </c>
      <c r="E643" s="84" t="b">
        <v>0</v>
      </c>
      <c r="F643" s="84" t="b">
        <v>0</v>
      </c>
      <c r="G643" s="84" t="b">
        <v>0</v>
      </c>
    </row>
    <row r="644" spans="1:7" ht="15">
      <c r="A644" s="84" t="s">
        <v>4472</v>
      </c>
      <c r="B644" s="84">
        <v>23</v>
      </c>
      <c r="C644" s="118">
        <v>0.008150886980307371</v>
      </c>
      <c r="D644" s="84" t="s">
        <v>3649</v>
      </c>
      <c r="E644" s="84" t="b">
        <v>0</v>
      </c>
      <c r="F644" s="84" t="b">
        <v>0</v>
      </c>
      <c r="G644" s="84" t="b">
        <v>0</v>
      </c>
    </row>
    <row r="645" spans="1:7" ht="15">
      <c r="A645" s="84" t="s">
        <v>4473</v>
      </c>
      <c r="B645" s="84">
        <v>23</v>
      </c>
      <c r="C645" s="118">
        <v>0.008150886980307371</v>
      </c>
      <c r="D645" s="84" t="s">
        <v>3649</v>
      </c>
      <c r="E645" s="84" t="b">
        <v>0</v>
      </c>
      <c r="F645" s="84" t="b">
        <v>0</v>
      </c>
      <c r="G645" s="84" t="b">
        <v>0</v>
      </c>
    </row>
    <row r="646" spans="1:7" ht="15">
      <c r="A646" s="84" t="s">
        <v>359</v>
      </c>
      <c r="B646" s="84">
        <v>22</v>
      </c>
      <c r="C646" s="118">
        <v>0.008683167425555482</v>
      </c>
      <c r="D646" s="84" t="s">
        <v>3649</v>
      </c>
      <c r="E646" s="84" t="b">
        <v>0</v>
      </c>
      <c r="F646" s="84" t="b">
        <v>0</v>
      </c>
      <c r="G646" s="84" t="b">
        <v>0</v>
      </c>
    </row>
    <row r="647" spans="1:7" ht="15">
      <c r="A647" s="84" t="s">
        <v>4513</v>
      </c>
      <c r="B647" s="84">
        <v>8</v>
      </c>
      <c r="C647" s="118">
        <v>0.010495013445516684</v>
      </c>
      <c r="D647" s="84" t="s">
        <v>3649</v>
      </c>
      <c r="E647" s="84" t="b">
        <v>0</v>
      </c>
      <c r="F647" s="84" t="b">
        <v>0</v>
      </c>
      <c r="G647" s="84" t="b">
        <v>0</v>
      </c>
    </row>
    <row r="648" spans="1:7" ht="15">
      <c r="A648" s="84" t="s">
        <v>4486</v>
      </c>
      <c r="B648" s="84">
        <v>8</v>
      </c>
      <c r="C648" s="118">
        <v>0.010495013445516684</v>
      </c>
      <c r="D648" s="84" t="s">
        <v>3649</v>
      </c>
      <c r="E648" s="84" t="b">
        <v>0</v>
      </c>
      <c r="F648" s="84" t="b">
        <v>0</v>
      </c>
      <c r="G648" s="84" t="b">
        <v>0</v>
      </c>
    </row>
    <row r="649" spans="1:7" ht="15">
      <c r="A649" s="84" t="s">
        <v>4482</v>
      </c>
      <c r="B649" s="84">
        <v>8</v>
      </c>
      <c r="C649" s="118">
        <v>0.010495013445516684</v>
      </c>
      <c r="D649" s="84" t="s">
        <v>3649</v>
      </c>
      <c r="E649" s="84" t="b">
        <v>0</v>
      </c>
      <c r="F649" s="84" t="b">
        <v>0</v>
      </c>
      <c r="G649" s="84" t="b">
        <v>0</v>
      </c>
    </row>
    <row r="650" spans="1:7" ht="15">
      <c r="A650" s="84" t="s">
        <v>4514</v>
      </c>
      <c r="B650" s="84">
        <v>8</v>
      </c>
      <c r="C650" s="118">
        <v>0.010495013445516684</v>
      </c>
      <c r="D650" s="84" t="s">
        <v>3649</v>
      </c>
      <c r="E650" s="84" t="b">
        <v>0</v>
      </c>
      <c r="F650" s="84" t="b">
        <v>0</v>
      </c>
      <c r="G650" s="84" t="b">
        <v>0</v>
      </c>
    </row>
    <row r="651" spans="1:7" ht="15">
      <c r="A651" s="84" t="s">
        <v>4480</v>
      </c>
      <c r="B651" s="84">
        <v>8</v>
      </c>
      <c r="C651" s="118">
        <v>0.010495013445516684</v>
      </c>
      <c r="D651" s="84" t="s">
        <v>3649</v>
      </c>
      <c r="E651" s="84" t="b">
        <v>0</v>
      </c>
      <c r="F651" s="84" t="b">
        <v>0</v>
      </c>
      <c r="G651" s="84" t="b">
        <v>0</v>
      </c>
    </row>
    <row r="652" spans="1:7" ht="15">
      <c r="A652" s="84" t="s">
        <v>4515</v>
      </c>
      <c r="B652" s="84">
        <v>8</v>
      </c>
      <c r="C652" s="118">
        <v>0.010495013445516684</v>
      </c>
      <c r="D652" s="84" t="s">
        <v>3649</v>
      </c>
      <c r="E652" s="84" t="b">
        <v>0</v>
      </c>
      <c r="F652" s="84" t="b">
        <v>0</v>
      </c>
      <c r="G652" s="84" t="b">
        <v>0</v>
      </c>
    </row>
    <row r="653" spans="1:7" ht="15">
      <c r="A653" s="84" t="s">
        <v>338</v>
      </c>
      <c r="B653" s="84">
        <v>7</v>
      </c>
      <c r="C653" s="118">
        <v>0.010030618244668032</v>
      </c>
      <c r="D653" s="84" t="s">
        <v>3649</v>
      </c>
      <c r="E653" s="84" t="b">
        <v>0</v>
      </c>
      <c r="F653" s="84" t="b">
        <v>0</v>
      </c>
      <c r="G653" s="84" t="b">
        <v>0</v>
      </c>
    </row>
    <row r="654" spans="1:7" ht="15">
      <c r="A654" s="84" t="s">
        <v>4516</v>
      </c>
      <c r="B654" s="84">
        <v>7</v>
      </c>
      <c r="C654" s="118">
        <v>0.010030618244668032</v>
      </c>
      <c r="D654" s="84" t="s">
        <v>3649</v>
      </c>
      <c r="E654" s="84" t="b">
        <v>0</v>
      </c>
      <c r="F654" s="84" t="b">
        <v>0</v>
      </c>
      <c r="G654" s="84" t="b">
        <v>0</v>
      </c>
    </row>
    <row r="655" spans="1:7" ht="15">
      <c r="A655" s="84" t="s">
        <v>469</v>
      </c>
      <c r="B655" s="84">
        <v>5</v>
      </c>
      <c r="C655" s="118">
        <v>0.00869007215768514</v>
      </c>
      <c r="D655" s="84" t="s">
        <v>3649</v>
      </c>
      <c r="E655" s="84" t="b">
        <v>0</v>
      </c>
      <c r="F655" s="84" t="b">
        <v>0</v>
      </c>
      <c r="G655" s="84" t="b">
        <v>0</v>
      </c>
    </row>
    <row r="656" spans="1:7" ht="15">
      <c r="A656" s="84" t="s">
        <v>3819</v>
      </c>
      <c r="B656" s="84">
        <v>3</v>
      </c>
      <c r="C656" s="118">
        <v>0.007706360676690651</v>
      </c>
      <c r="D656" s="84" t="s">
        <v>3649</v>
      </c>
      <c r="E656" s="84" t="b">
        <v>0</v>
      </c>
      <c r="F656" s="84" t="b">
        <v>0</v>
      </c>
      <c r="G656" s="84" t="b">
        <v>0</v>
      </c>
    </row>
    <row r="657" spans="1:7" ht="15">
      <c r="A657" s="84" t="s">
        <v>4723</v>
      </c>
      <c r="B657" s="84">
        <v>2</v>
      </c>
      <c r="C657" s="118">
        <v>0.0051375737844604336</v>
      </c>
      <c r="D657" s="84" t="s">
        <v>3649</v>
      </c>
      <c r="E657" s="84" t="b">
        <v>0</v>
      </c>
      <c r="F657" s="84" t="b">
        <v>0</v>
      </c>
      <c r="G657" s="84" t="b">
        <v>0</v>
      </c>
    </row>
    <row r="658" spans="1:7" ht="15">
      <c r="A658" s="84" t="s">
        <v>4724</v>
      </c>
      <c r="B658" s="84">
        <v>2</v>
      </c>
      <c r="C658" s="118">
        <v>0.0051375737844604336</v>
      </c>
      <c r="D658" s="84" t="s">
        <v>3649</v>
      </c>
      <c r="E658" s="84" t="b">
        <v>0</v>
      </c>
      <c r="F658" s="84" t="b">
        <v>0</v>
      </c>
      <c r="G658" s="84" t="b">
        <v>0</v>
      </c>
    </row>
    <row r="659" spans="1:7" ht="15">
      <c r="A659" s="84" t="s">
        <v>4725</v>
      </c>
      <c r="B659" s="84">
        <v>2</v>
      </c>
      <c r="C659" s="118">
        <v>0.0051375737844604336</v>
      </c>
      <c r="D659" s="84" t="s">
        <v>3649</v>
      </c>
      <c r="E659" s="84" t="b">
        <v>0</v>
      </c>
      <c r="F659" s="84" t="b">
        <v>0</v>
      </c>
      <c r="G659" s="84" t="b">
        <v>0</v>
      </c>
    </row>
    <row r="660" spans="1:7" ht="15">
      <c r="A660" s="84" t="s">
        <v>4569</v>
      </c>
      <c r="B660" s="84">
        <v>2</v>
      </c>
      <c r="C660" s="118">
        <v>0.0051375737844604336</v>
      </c>
      <c r="D660" s="84" t="s">
        <v>3649</v>
      </c>
      <c r="E660" s="84" t="b">
        <v>0</v>
      </c>
      <c r="F660" s="84" t="b">
        <v>0</v>
      </c>
      <c r="G660" s="84" t="b">
        <v>0</v>
      </c>
    </row>
    <row r="661" spans="1:7" ht="15">
      <c r="A661" s="84" t="s">
        <v>4726</v>
      </c>
      <c r="B661" s="84">
        <v>2</v>
      </c>
      <c r="C661" s="118">
        <v>0.0051375737844604336</v>
      </c>
      <c r="D661" s="84" t="s">
        <v>3649</v>
      </c>
      <c r="E661" s="84" t="b">
        <v>1</v>
      </c>
      <c r="F661" s="84" t="b">
        <v>0</v>
      </c>
      <c r="G661" s="84" t="b">
        <v>0</v>
      </c>
    </row>
    <row r="662" spans="1:7" ht="15">
      <c r="A662" s="84" t="s">
        <v>4727</v>
      </c>
      <c r="B662" s="84">
        <v>2</v>
      </c>
      <c r="C662" s="118">
        <v>0.0051375737844604336</v>
      </c>
      <c r="D662" s="84" t="s">
        <v>3649</v>
      </c>
      <c r="E662" s="84" t="b">
        <v>0</v>
      </c>
      <c r="F662" s="84" t="b">
        <v>0</v>
      </c>
      <c r="G662" s="84" t="b">
        <v>0</v>
      </c>
    </row>
    <row r="663" spans="1:7" ht="15">
      <c r="A663" s="84" t="s">
        <v>481</v>
      </c>
      <c r="B663" s="84">
        <v>2</v>
      </c>
      <c r="C663" s="118">
        <v>0.0051375737844604336</v>
      </c>
      <c r="D663" s="84" t="s">
        <v>3649</v>
      </c>
      <c r="E663" s="84" t="b">
        <v>0</v>
      </c>
      <c r="F663" s="84" t="b">
        <v>0</v>
      </c>
      <c r="G663" s="84" t="b">
        <v>0</v>
      </c>
    </row>
    <row r="664" spans="1:7" ht="15">
      <c r="A664" s="84" t="s">
        <v>3818</v>
      </c>
      <c r="B664" s="84">
        <v>31</v>
      </c>
      <c r="C664" s="118">
        <v>0.0008652567187340725</v>
      </c>
      <c r="D664" s="84" t="s">
        <v>3650</v>
      </c>
      <c r="E664" s="84" t="b">
        <v>0</v>
      </c>
      <c r="F664" s="84" t="b">
        <v>0</v>
      </c>
      <c r="G664" s="84" t="b">
        <v>0</v>
      </c>
    </row>
    <row r="665" spans="1:7" ht="15">
      <c r="A665" s="84" t="s">
        <v>3838</v>
      </c>
      <c r="B665" s="84">
        <v>7</v>
      </c>
      <c r="C665" s="118">
        <v>0.009352962688541586</v>
      </c>
      <c r="D665" s="84" t="s">
        <v>3650</v>
      </c>
      <c r="E665" s="84" t="b">
        <v>0</v>
      </c>
      <c r="F665" s="84" t="b">
        <v>0</v>
      </c>
      <c r="G665" s="84" t="b">
        <v>0</v>
      </c>
    </row>
    <row r="666" spans="1:7" ht="15">
      <c r="A666" s="84" t="s">
        <v>3839</v>
      </c>
      <c r="B666" s="84">
        <v>7</v>
      </c>
      <c r="C666" s="118">
        <v>0.009352962688541586</v>
      </c>
      <c r="D666" s="84" t="s">
        <v>3650</v>
      </c>
      <c r="E666" s="84" t="b">
        <v>0</v>
      </c>
      <c r="F666" s="84" t="b">
        <v>0</v>
      </c>
      <c r="G666" s="84" t="b">
        <v>0</v>
      </c>
    </row>
    <row r="667" spans="1:7" ht="15">
      <c r="A667" s="84" t="s">
        <v>3840</v>
      </c>
      <c r="B667" s="84">
        <v>6</v>
      </c>
      <c r="C667" s="118">
        <v>0.008829944064003186</v>
      </c>
      <c r="D667" s="84" t="s">
        <v>3650</v>
      </c>
      <c r="E667" s="84" t="b">
        <v>0</v>
      </c>
      <c r="F667" s="84" t="b">
        <v>0</v>
      </c>
      <c r="G667" s="84" t="b">
        <v>0</v>
      </c>
    </row>
    <row r="668" spans="1:7" ht="15">
      <c r="A668" s="84" t="s">
        <v>3841</v>
      </c>
      <c r="B668" s="84">
        <v>5</v>
      </c>
      <c r="C668" s="118">
        <v>0.008159716335869304</v>
      </c>
      <c r="D668" s="84" t="s">
        <v>3650</v>
      </c>
      <c r="E668" s="84" t="b">
        <v>0</v>
      </c>
      <c r="F668" s="84" t="b">
        <v>0</v>
      </c>
      <c r="G668" s="84" t="b">
        <v>0</v>
      </c>
    </row>
    <row r="669" spans="1:7" ht="15">
      <c r="A669" s="84" t="s">
        <v>3842</v>
      </c>
      <c r="B669" s="84">
        <v>4</v>
      </c>
      <c r="C669" s="118">
        <v>0.007312469530299138</v>
      </c>
      <c r="D669" s="84" t="s">
        <v>3650</v>
      </c>
      <c r="E669" s="84" t="b">
        <v>0</v>
      </c>
      <c r="F669" s="84" t="b">
        <v>0</v>
      </c>
      <c r="G669" s="84" t="b">
        <v>0</v>
      </c>
    </row>
    <row r="670" spans="1:7" ht="15">
      <c r="A670" s="84" t="s">
        <v>3843</v>
      </c>
      <c r="B670" s="84">
        <v>4</v>
      </c>
      <c r="C670" s="118">
        <v>0.00832411921943517</v>
      </c>
      <c r="D670" s="84" t="s">
        <v>3650</v>
      </c>
      <c r="E670" s="84" t="b">
        <v>0</v>
      </c>
      <c r="F670" s="84" t="b">
        <v>0</v>
      </c>
      <c r="G670" s="84" t="b">
        <v>0</v>
      </c>
    </row>
    <row r="671" spans="1:7" ht="15">
      <c r="A671" s="84" t="s">
        <v>746</v>
      </c>
      <c r="B671" s="84">
        <v>4</v>
      </c>
      <c r="C671" s="118">
        <v>0.007312469530299138</v>
      </c>
      <c r="D671" s="84" t="s">
        <v>3650</v>
      </c>
      <c r="E671" s="84" t="b">
        <v>0</v>
      </c>
      <c r="F671" s="84" t="b">
        <v>0</v>
      </c>
      <c r="G671" s="84" t="b">
        <v>0</v>
      </c>
    </row>
    <row r="672" spans="1:7" ht="15">
      <c r="A672" s="84" t="s">
        <v>3771</v>
      </c>
      <c r="B672" s="84">
        <v>4</v>
      </c>
      <c r="C672" s="118">
        <v>0.007312469530299138</v>
      </c>
      <c r="D672" s="84" t="s">
        <v>3650</v>
      </c>
      <c r="E672" s="84" t="b">
        <v>0</v>
      </c>
      <c r="F672" s="84" t="b">
        <v>0</v>
      </c>
      <c r="G672" s="84" t="b">
        <v>0</v>
      </c>
    </row>
    <row r="673" spans="1:7" ht="15">
      <c r="A673" s="84" t="s">
        <v>3844</v>
      </c>
      <c r="B673" s="84">
        <v>4</v>
      </c>
      <c r="C673" s="118">
        <v>0.007312469530299138</v>
      </c>
      <c r="D673" s="84" t="s">
        <v>3650</v>
      </c>
      <c r="E673" s="84" t="b">
        <v>0</v>
      </c>
      <c r="F673" s="84" t="b">
        <v>0</v>
      </c>
      <c r="G673" s="84" t="b">
        <v>0</v>
      </c>
    </row>
    <row r="674" spans="1:7" ht="15">
      <c r="A674" s="84" t="s">
        <v>4482</v>
      </c>
      <c r="B674" s="84">
        <v>4</v>
      </c>
      <c r="C674" s="118">
        <v>0.007312469530299138</v>
      </c>
      <c r="D674" s="84" t="s">
        <v>3650</v>
      </c>
      <c r="E674" s="84" t="b">
        <v>0</v>
      </c>
      <c r="F674" s="84" t="b">
        <v>0</v>
      </c>
      <c r="G674" s="84" t="b">
        <v>0</v>
      </c>
    </row>
    <row r="675" spans="1:7" ht="15">
      <c r="A675" s="84" t="s">
        <v>4606</v>
      </c>
      <c r="B675" s="84">
        <v>4</v>
      </c>
      <c r="C675" s="118">
        <v>0.00832411921943517</v>
      </c>
      <c r="D675" s="84" t="s">
        <v>3650</v>
      </c>
      <c r="E675" s="84" t="b">
        <v>0</v>
      </c>
      <c r="F675" s="84" t="b">
        <v>0</v>
      </c>
      <c r="G675" s="84" t="b">
        <v>0</v>
      </c>
    </row>
    <row r="676" spans="1:7" ht="15">
      <c r="A676" s="84" t="s">
        <v>4598</v>
      </c>
      <c r="B676" s="84">
        <v>4</v>
      </c>
      <c r="C676" s="118">
        <v>0.007312469530299138</v>
      </c>
      <c r="D676" s="84" t="s">
        <v>3650</v>
      </c>
      <c r="E676" s="84" t="b">
        <v>0</v>
      </c>
      <c r="F676" s="84" t="b">
        <v>0</v>
      </c>
      <c r="G676" s="84" t="b">
        <v>0</v>
      </c>
    </row>
    <row r="677" spans="1:7" ht="15">
      <c r="A677" s="84" t="s">
        <v>4600</v>
      </c>
      <c r="B677" s="84">
        <v>4</v>
      </c>
      <c r="C677" s="118">
        <v>0.007312469530299138</v>
      </c>
      <c r="D677" s="84" t="s">
        <v>3650</v>
      </c>
      <c r="E677" s="84" t="b">
        <v>0</v>
      </c>
      <c r="F677" s="84" t="b">
        <v>0</v>
      </c>
      <c r="G677" s="84" t="b">
        <v>0</v>
      </c>
    </row>
    <row r="678" spans="1:7" ht="15">
      <c r="A678" s="84" t="s">
        <v>4475</v>
      </c>
      <c r="B678" s="84">
        <v>3</v>
      </c>
      <c r="C678" s="118">
        <v>0.007312469530299138</v>
      </c>
      <c r="D678" s="84" t="s">
        <v>3650</v>
      </c>
      <c r="E678" s="84" t="b">
        <v>0</v>
      </c>
      <c r="F678" s="84" t="b">
        <v>0</v>
      </c>
      <c r="G678" s="84" t="b">
        <v>0</v>
      </c>
    </row>
    <row r="679" spans="1:7" ht="15">
      <c r="A679" s="84" t="s">
        <v>4599</v>
      </c>
      <c r="B679" s="84">
        <v>3</v>
      </c>
      <c r="C679" s="118">
        <v>0.006243089414576377</v>
      </c>
      <c r="D679" s="84" t="s">
        <v>3650</v>
      </c>
      <c r="E679" s="84" t="b">
        <v>0</v>
      </c>
      <c r="F679" s="84" t="b">
        <v>0</v>
      </c>
      <c r="G679" s="84" t="b">
        <v>0</v>
      </c>
    </row>
    <row r="680" spans="1:7" ht="15">
      <c r="A680" s="84" t="s">
        <v>4712</v>
      </c>
      <c r="B680" s="84">
        <v>3</v>
      </c>
      <c r="C680" s="118">
        <v>0.007312469530299138</v>
      </c>
      <c r="D680" s="84" t="s">
        <v>3650</v>
      </c>
      <c r="E680" s="84" t="b">
        <v>0</v>
      </c>
      <c r="F680" s="84" t="b">
        <v>0</v>
      </c>
      <c r="G680" s="84" t="b">
        <v>0</v>
      </c>
    </row>
    <row r="681" spans="1:7" ht="15">
      <c r="A681" s="84" t="s">
        <v>4713</v>
      </c>
      <c r="B681" s="84">
        <v>3</v>
      </c>
      <c r="C681" s="118">
        <v>0.006243089414576377</v>
      </c>
      <c r="D681" s="84" t="s">
        <v>3650</v>
      </c>
      <c r="E681" s="84" t="b">
        <v>0</v>
      </c>
      <c r="F681" s="84" t="b">
        <v>0</v>
      </c>
      <c r="G681" s="84" t="b">
        <v>0</v>
      </c>
    </row>
    <row r="682" spans="1:7" ht="15">
      <c r="A682" s="84" t="s">
        <v>4714</v>
      </c>
      <c r="B682" s="84">
        <v>3</v>
      </c>
      <c r="C682" s="118">
        <v>0.007312469530299138</v>
      </c>
      <c r="D682" s="84" t="s">
        <v>3650</v>
      </c>
      <c r="E682" s="84" t="b">
        <v>0</v>
      </c>
      <c r="F682" s="84" t="b">
        <v>0</v>
      </c>
      <c r="G682" s="84" t="b">
        <v>0</v>
      </c>
    </row>
    <row r="683" spans="1:7" ht="15">
      <c r="A683" s="84" t="s">
        <v>4683</v>
      </c>
      <c r="B683" s="84">
        <v>3</v>
      </c>
      <c r="C683" s="118">
        <v>0.007312469530299138</v>
      </c>
      <c r="D683" s="84" t="s">
        <v>3650</v>
      </c>
      <c r="E683" s="84" t="b">
        <v>0</v>
      </c>
      <c r="F683" s="84" t="b">
        <v>0</v>
      </c>
      <c r="G683" s="84" t="b">
        <v>0</v>
      </c>
    </row>
    <row r="684" spans="1:7" ht="15">
      <c r="A684" s="84" t="s">
        <v>4627</v>
      </c>
      <c r="B684" s="84">
        <v>2</v>
      </c>
      <c r="C684" s="118">
        <v>0.004874979686866092</v>
      </c>
      <c r="D684" s="84" t="s">
        <v>3650</v>
      </c>
      <c r="E684" s="84" t="b">
        <v>0</v>
      </c>
      <c r="F684" s="84" t="b">
        <v>0</v>
      </c>
      <c r="G684" s="84" t="b">
        <v>0</v>
      </c>
    </row>
    <row r="685" spans="1:7" ht="15">
      <c r="A685" s="84" t="s">
        <v>3851</v>
      </c>
      <c r="B685" s="84">
        <v>2</v>
      </c>
      <c r="C685" s="118">
        <v>0.004874979686866092</v>
      </c>
      <c r="D685" s="84" t="s">
        <v>3650</v>
      </c>
      <c r="E685" s="84" t="b">
        <v>0</v>
      </c>
      <c r="F685" s="84" t="b">
        <v>0</v>
      </c>
      <c r="G685" s="84" t="b">
        <v>0</v>
      </c>
    </row>
    <row r="686" spans="1:7" ht="15">
      <c r="A686" s="84" t="s">
        <v>4851</v>
      </c>
      <c r="B686" s="84">
        <v>2</v>
      </c>
      <c r="C686" s="118">
        <v>0.004874979686866092</v>
      </c>
      <c r="D686" s="84" t="s">
        <v>3650</v>
      </c>
      <c r="E686" s="84" t="b">
        <v>0</v>
      </c>
      <c r="F686" s="84" t="b">
        <v>0</v>
      </c>
      <c r="G686" s="84" t="b">
        <v>0</v>
      </c>
    </row>
    <row r="687" spans="1:7" ht="15">
      <c r="A687" s="84" t="s">
        <v>4852</v>
      </c>
      <c r="B687" s="84">
        <v>2</v>
      </c>
      <c r="C687" s="118">
        <v>0.004874979686866092</v>
      </c>
      <c r="D687" s="84" t="s">
        <v>3650</v>
      </c>
      <c r="E687" s="84" t="b">
        <v>0</v>
      </c>
      <c r="F687" s="84" t="b">
        <v>0</v>
      </c>
      <c r="G687" s="84" t="b">
        <v>0</v>
      </c>
    </row>
    <row r="688" spans="1:7" ht="15">
      <c r="A688" s="84" t="s">
        <v>4853</v>
      </c>
      <c r="B688" s="84">
        <v>2</v>
      </c>
      <c r="C688" s="118">
        <v>0.004874979686866092</v>
      </c>
      <c r="D688" s="84" t="s">
        <v>3650</v>
      </c>
      <c r="E688" s="84" t="b">
        <v>0</v>
      </c>
      <c r="F688" s="84" t="b">
        <v>0</v>
      </c>
      <c r="G688" s="84" t="b">
        <v>0</v>
      </c>
    </row>
    <row r="689" spans="1:7" ht="15">
      <c r="A689" s="84" t="s">
        <v>4854</v>
      </c>
      <c r="B689" s="84">
        <v>2</v>
      </c>
      <c r="C689" s="118">
        <v>0.004874979686866092</v>
      </c>
      <c r="D689" s="84" t="s">
        <v>3650</v>
      </c>
      <c r="E689" s="84" t="b">
        <v>0</v>
      </c>
      <c r="F689" s="84" t="b">
        <v>0</v>
      </c>
      <c r="G689" s="84" t="b">
        <v>0</v>
      </c>
    </row>
    <row r="690" spans="1:7" ht="15">
      <c r="A690" s="84" t="s">
        <v>4562</v>
      </c>
      <c r="B690" s="84">
        <v>2</v>
      </c>
      <c r="C690" s="118">
        <v>0.004874979686866092</v>
      </c>
      <c r="D690" s="84" t="s">
        <v>3650</v>
      </c>
      <c r="E690" s="84" t="b">
        <v>0</v>
      </c>
      <c r="F690" s="84" t="b">
        <v>0</v>
      </c>
      <c r="G690" s="84" t="b">
        <v>0</v>
      </c>
    </row>
    <row r="691" spans="1:7" ht="15">
      <c r="A691" s="84" t="s">
        <v>4921</v>
      </c>
      <c r="B691" s="84">
        <v>2</v>
      </c>
      <c r="C691" s="118">
        <v>0.006093724608582616</v>
      </c>
      <c r="D691" s="84" t="s">
        <v>3650</v>
      </c>
      <c r="E691" s="84" t="b">
        <v>0</v>
      </c>
      <c r="F691" s="84" t="b">
        <v>0</v>
      </c>
      <c r="G691" s="84" t="b">
        <v>0</v>
      </c>
    </row>
    <row r="692" spans="1:7" ht="15">
      <c r="A692" s="84" t="s">
        <v>4490</v>
      </c>
      <c r="B692" s="84">
        <v>2</v>
      </c>
      <c r="C692" s="118">
        <v>0.004874979686866092</v>
      </c>
      <c r="D692" s="84" t="s">
        <v>3650</v>
      </c>
      <c r="E692" s="84" t="b">
        <v>0</v>
      </c>
      <c r="F692" s="84" t="b">
        <v>0</v>
      </c>
      <c r="G692" s="84" t="b">
        <v>0</v>
      </c>
    </row>
    <row r="693" spans="1:7" ht="15">
      <c r="A693" s="84" t="s">
        <v>4491</v>
      </c>
      <c r="B693" s="84">
        <v>2</v>
      </c>
      <c r="C693" s="118">
        <v>0.004874979686866092</v>
      </c>
      <c r="D693" s="84" t="s">
        <v>3650</v>
      </c>
      <c r="E693" s="84" t="b">
        <v>0</v>
      </c>
      <c r="F693" s="84" t="b">
        <v>0</v>
      </c>
      <c r="G693" s="84" t="b">
        <v>0</v>
      </c>
    </row>
    <row r="694" spans="1:7" ht="15">
      <c r="A694" s="84" t="s">
        <v>4500</v>
      </c>
      <c r="B694" s="84">
        <v>2</v>
      </c>
      <c r="C694" s="118">
        <v>0.006093724608582616</v>
      </c>
      <c r="D694" s="84" t="s">
        <v>3650</v>
      </c>
      <c r="E694" s="84" t="b">
        <v>0</v>
      </c>
      <c r="F694" s="84" t="b">
        <v>0</v>
      </c>
      <c r="G694" s="84" t="b">
        <v>0</v>
      </c>
    </row>
    <row r="695" spans="1:7" ht="15">
      <c r="A695" s="84" t="s">
        <v>4920</v>
      </c>
      <c r="B695" s="84">
        <v>2</v>
      </c>
      <c r="C695" s="118">
        <v>0.006093724608582616</v>
      </c>
      <c r="D695" s="84" t="s">
        <v>3650</v>
      </c>
      <c r="E695" s="84" t="b">
        <v>0</v>
      </c>
      <c r="F695" s="84" t="b">
        <v>0</v>
      </c>
      <c r="G695" s="84" t="b">
        <v>0</v>
      </c>
    </row>
    <row r="696" spans="1:7" ht="15">
      <c r="A696" s="84" t="s">
        <v>4520</v>
      </c>
      <c r="B696" s="84">
        <v>2</v>
      </c>
      <c r="C696" s="118">
        <v>0.006093724608582616</v>
      </c>
      <c r="D696" s="84" t="s">
        <v>3650</v>
      </c>
      <c r="E696" s="84" t="b">
        <v>0</v>
      </c>
      <c r="F696" s="84" t="b">
        <v>0</v>
      </c>
      <c r="G696" s="84" t="b">
        <v>0</v>
      </c>
    </row>
    <row r="697" spans="1:7" ht="15">
      <c r="A697" s="84" t="s">
        <v>3888</v>
      </c>
      <c r="B697" s="84">
        <v>2</v>
      </c>
      <c r="C697" s="118">
        <v>0.004874979686866092</v>
      </c>
      <c r="D697" s="84" t="s">
        <v>3650</v>
      </c>
      <c r="E697" s="84" t="b">
        <v>0</v>
      </c>
      <c r="F697" s="84" t="b">
        <v>0</v>
      </c>
      <c r="G697" s="84" t="b">
        <v>0</v>
      </c>
    </row>
    <row r="698" spans="1:7" ht="15">
      <c r="A698" s="84" t="s">
        <v>4915</v>
      </c>
      <c r="B698" s="84">
        <v>2</v>
      </c>
      <c r="C698" s="118">
        <v>0.006093724608582616</v>
      </c>
      <c r="D698" s="84" t="s">
        <v>3650</v>
      </c>
      <c r="E698" s="84" t="b">
        <v>0</v>
      </c>
      <c r="F698" s="84" t="b">
        <v>0</v>
      </c>
      <c r="G698" s="84" t="b">
        <v>0</v>
      </c>
    </row>
    <row r="699" spans="1:7" ht="15">
      <c r="A699" s="84" t="s">
        <v>4916</v>
      </c>
      <c r="B699" s="84">
        <v>2</v>
      </c>
      <c r="C699" s="118">
        <v>0.006093724608582616</v>
      </c>
      <c r="D699" s="84" t="s">
        <v>3650</v>
      </c>
      <c r="E699" s="84" t="b">
        <v>0</v>
      </c>
      <c r="F699" s="84" t="b">
        <v>0</v>
      </c>
      <c r="G699" s="84" t="b">
        <v>0</v>
      </c>
    </row>
    <row r="700" spans="1:7" ht="15">
      <c r="A700" s="84" t="s">
        <v>4729</v>
      </c>
      <c r="B700" s="84">
        <v>2</v>
      </c>
      <c r="C700" s="118">
        <v>0.004874979686866092</v>
      </c>
      <c r="D700" s="84" t="s">
        <v>3650</v>
      </c>
      <c r="E700" s="84" t="b">
        <v>0</v>
      </c>
      <c r="F700" s="84" t="b">
        <v>0</v>
      </c>
      <c r="G700" s="84" t="b">
        <v>0</v>
      </c>
    </row>
    <row r="701" spans="1:7" ht="15">
      <c r="A701" s="84" t="s">
        <v>4901</v>
      </c>
      <c r="B701" s="84">
        <v>2</v>
      </c>
      <c r="C701" s="118">
        <v>0.004874979686866092</v>
      </c>
      <c r="D701" s="84" t="s">
        <v>3650</v>
      </c>
      <c r="E701" s="84" t="b">
        <v>0</v>
      </c>
      <c r="F701" s="84" t="b">
        <v>0</v>
      </c>
      <c r="G701" s="84" t="b">
        <v>0</v>
      </c>
    </row>
    <row r="702" spans="1:7" ht="15">
      <c r="A702" s="84" t="s">
        <v>4715</v>
      </c>
      <c r="B702" s="84">
        <v>2</v>
      </c>
      <c r="C702" s="118">
        <v>0.004874979686866092</v>
      </c>
      <c r="D702" s="84" t="s">
        <v>3650</v>
      </c>
      <c r="E702" s="84" t="b">
        <v>0</v>
      </c>
      <c r="F702" s="84" t="b">
        <v>0</v>
      </c>
      <c r="G702" s="84" t="b">
        <v>0</v>
      </c>
    </row>
    <row r="703" spans="1:7" ht="15">
      <c r="A703" s="84" t="s">
        <v>4711</v>
      </c>
      <c r="B703" s="84">
        <v>2</v>
      </c>
      <c r="C703" s="118">
        <v>0.004874979686866092</v>
      </c>
      <c r="D703" s="84" t="s">
        <v>3650</v>
      </c>
      <c r="E703" s="84" t="b">
        <v>0</v>
      </c>
      <c r="F703" s="84" t="b">
        <v>0</v>
      </c>
      <c r="G703" s="84" t="b">
        <v>0</v>
      </c>
    </row>
    <row r="704" spans="1:7" ht="15">
      <c r="A704" s="84" t="s">
        <v>3758</v>
      </c>
      <c r="B704" s="84">
        <v>2</v>
      </c>
      <c r="C704" s="118">
        <v>0.006093724608582616</v>
      </c>
      <c r="D704" s="84" t="s">
        <v>3650</v>
      </c>
      <c r="E704" s="84" t="b">
        <v>0</v>
      </c>
      <c r="F704" s="84" t="b">
        <v>0</v>
      </c>
      <c r="G704" s="84" t="b">
        <v>0</v>
      </c>
    </row>
    <row r="705" spans="1:7" ht="15">
      <c r="A705" s="84" t="s">
        <v>4477</v>
      </c>
      <c r="B705" s="84">
        <v>2</v>
      </c>
      <c r="C705" s="118">
        <v>0.004874979686866092</v>
      </c>
      <c r="D705" s="84" t="s">
        <v>3650</v>
      </c>
      <c r="E705" s="84" t="b">
        <v>0</v>
      </c>
      <c r="F705" s="84" t="b">
        <v>0</v>
      </c>
      <c r="G705" s="84" t="b">
        <v>0</v>
      </c>
    </row>
    <row r="706" spans="1:7" ht="15">
      <c r="A706" s="84" t="s">
        <v>4540</v>
      </c>
      <c r="B706" s="84">
        <v>2</v>
      </c>
      <c r="C706" s="118">
        <v>0.004874979686866092</v>
      </c>
      <c r="D706" s="84" t="s">
        <v>3650</v>
      </c>
      <c r="E706" s="84" t="b">
        <v>0</v>
      </c>
      <c r="F706" s="84" t="b">
        <v>0</v>
      </c>
      <c r="G706" s="84" t="b">
        <v>0</v>
      </c>
    </row>
    <row r="707" spans="1:7" ht="15">
      <c r="A707" s="84" t="s">
        <v>4884</v>
      </c>
      <c r="B707" s="84">
        <v>2</v>
      </c>
      <c r="C707" s="118">
        <v>0.006093724608582616</v>
      </c>
      <c r="D707" s="84" t="s">
        <v>3650</v>
      </c>
      <c r="E707" s="84" t="b">
        <v>0</v>
      </c>
      <c r="F707" s="84" t="b">
        <v>0</v>
      </c>
      <c r="G707" s="84" t="b">
        <v>0</v>
      </c>
    </row>
    <row r="708" spans="1:7" ht="15">
      <c r="A708" s="84" t="s">
        <v>4872</v>
      </c>
      <c r="B708" s="84">
        <v>2</v>
      </c>
      <c r="C708" s="118">
        <v>0.004874979686866092</v>
      </c>
      <c r="D708" s="84" t="s">
        <v>3650</v>
      </c>
      <c r="E708" s="84" t="b">
        <v>0</v>
      </c>
      <c r="F708" s="84" t="b">
        <v>0</v>
      </c>
      <c r="G708" s="84" t="b">
        <v>0</v>
      </c>
    </row>
    <row r="709" spans="1:7" ht="15">
      <c r="A709" s="84" t="s">
        <v>4873</v>
      </c>
      <c r="B709" s="84">
        <v>2</v>
      </c>
      <c r="C709" s="118">
        <v>0.004874979686866092</v>
      </c>
      <c r="D709" s="84" t="s">
        <v>3650</v>
      </c>
      <c r="E709" s="84" t="b">
        <v>0</v>
      </c>
      <c r="F709" s="84" t="b">
        <v>0</v>
      </c>
      <c r="G709" s="84" t="b">
        <v>0</v>
      </c>
    </row>
    <row r="710" spans="1:7" ht="15">
      <c r="A710" s="84" t="s">
        <v>4874</v>
      </c>
      <c r="B710" s="84">
        <v>2</v>
      </c>
      <c r="C710" s="118">
        <v>0.004874979686866092</v>
      </c>
      <c r="D710" s="84" t="s">
        <v>3650</v>
      </c>
      <c r="E710" s="84" t="b">
        <v>0</v>
      </c>
      <c r="F710" s="84" t="b">
        <v>0</v>
      </c>
      <c r="G710" s="84" t="b">
        <v>0</v>
      </c>
    </row>
    <row r="711" spans="1:7" ht="15">
      <c r="A711" s="84" t="s">
        <v>4875</v>
      </c>
      <c r="B711" s="84">
        <v>2</v>
      </c>
      <c r="C711" s="118">
        <v>0.004874979686866092</v>
      </c>
      <c r="D711" s="84" t="s">
        <v>3650</v>
      </c>
      <c r="E711" s="84" t="b">
        <v>0</v>
      </c>
      <c r="F711" s="84" t="b">
        <v>0</v>
      </c>
      <c r="G711" s="84" t="b">
        <v>0</v>
      </c>
    </row>
    <row r="712" spans="1:7" ht="15">
      <c r="A712" s="84" t="s">
        <v>4876</v>
      </c>
      <c r="B712" s="84">
        <v>2</v>
      </c>
      <c r="C712" s="118">
        <v>0.004874979686866092</v>
      </c>
      <c r="D712" s="84" t="s">
        <v>3650</v>
      </c>
      <c r="E712" s="84" t="b">
        <v>0</v>
      </c>
      <c r="F712" s="84" t="b">
        <v>0</v>
      </c>
      <c r="G712" s="84" t="b">
        <v>0</v>
      </c>
    </row>
    <row r="713" spans="1:7" ht="15">
      <c r="A713" s="84" t="s">
        <v>4877</v>
      </c>
      <c r="B713" s="84">
        <v>2</v>
      </c>
      <c r="C713" s="118">
        <v>0.004874979686866092</v>
      </c>
      <c r="D713" s="84" t="s">
        <v>3650</v>
      </c>
      <c r="E713" s="84" t="b">
        <v>0</v>
      </c>
      <c r="F713" s="84" t="b">
        <v>0</v>
      </c>
      <c r="G713" s="84" t="b">
        <v>0</v>
      </c>
    </row>
    <row r="714" spans="1:7" ht="15">
      <c r="A714" s="84" t="s">
        <v>4878</v>
      </c>
      <c r="B714" s="84">
        <v>2</v>
      </c>
      <c r="C714" s="118">
        <v>0.004874979686866092</v>
      </c>
      <c r="D714" s="84" t="s">
        <v>3650</v>
      </c>
      <c r="E714" s="84" t="b">
        <v>0</v>
      </c>
      <c r="F714" s="84" t="b">
        <v>0</v>
      </c>
      <c r="G714" s="84" t="b">
        <v>0</v>
      </c>
    </row>
    <row r="715" spans="1:7" ht="15">
      <c r="A715" s="84" t="s">
        <v>4879</v>
      </c>
      <c r="B715" s="84">
        <v>2</v>
      </c>
      <c r="C715" s="118">
        <v>0.004874979686866092</v>
      </c>
      <c r="D715" s="84" t="s">
        <v>3650</v>
      </c>
      <c r="E715" s="84" t="b">
        <v>0</v>
      </c>
      <c r="F715" s="84" t="b">
        <v>0</v>
      </c>
      <c r="G715" s="84" t="b">
        <v>0</v>
      </c>
    </row>
    <row r="716" spans="1:7" ht="15">
      <c r="A716" s="84" t="s">
        <v>4880</v>
      </c>
      <c r="B716" s="84">
        <v>2</v>
      </c>
      <c r="C716" s="118">
        <v>0.004874979686866092</v>
      </c>
      <c r="D716" s="84" t="s">
        <v>3650</v>
      </c>
      <c r="E716" s="84" t="b">
        <v>0</v>
      </c>
      <c r="F716" s="84" t="b">
        <v>0</v>
      </c>
      <c r="G716" s="84" t="b">
        <v>0</v>
      </c>
    </row>
    <row r="717" spans="1:7" ht="15">
      <c r="A717" s="84" t="s">
        <v>4881</v>
      </c>
      <c r="B717" s="84">
        <v>2</v>
      </c>
      <c r="C717" s="118">
        <v>0.004874979686866092</v>
      </c>
      <c r="D717" s="84" t="s">
        <v>3650</v>
      </c>
      <c r="E717" s="84" t="b">
        <v>0</v>
      </c>
      <c r="F717" s="84" t="b">
        <v>0</v>
      </c>
      <c r="G717" s="84" t="b">
        <v>0</v>
      </c>
    </row>
    <row r="718" spans="1:7" ht="15">
      <c r="A718" s="84" t="s">
        <v>4882</v>
      </c>
      <c r="B718" s="84">
        <v>2</v>
      </c>
      <c r="C718" s="118">
        <v>0.004874979686866092</v>
      </c>
      <c r="D718" s="84" t="s">
        <v>3650</v>
      </c>
      <c r="E718" s="84" t="b">
        <v>0</v>
      </c>
      <c r="F718" s="84" t="b">
        <v>0</v>
      </c>
      <c r="G718" s="84" t="b">
        <v>0</v>
      </c>
    </row>
    <row r="719" spans="1:7" ht="15">
      <c r="A719" s="84" t="s">
        <v>4883</v>
      </c>
      <c r="B719" s="84">
        <v>2</v>
      </c>
      <c r="C719" s="118">
        <v>0.006093724608582616</v>
      </c>
      <c r="D719" s="84" t="s">
        <v>3650</v>
      </c>
      <c r="E719" s="84" t="b">
        <v>0</v>
      </c>
      <c r="F719" s="84" t="b">
        <v>0</v>
      </c>
      <c r="G719" s="84" t="b">
        <v>0</v>
      </c>
    </row>
    <row r="720" spans="1:7" ht="15">
      <c r="A720" s="84" t="s">
        <v>4870</v>
      </c>
      <c r="B720" s="84">
        <v>2</v>
      </c>
      <c r="C720" s="118">
        <v>0.006093724608582616</v>
      </c>
      <c r="D720" s="84" t="s">
        <v>3650</v>
      </c>
      <c r="E720" s="84" t="b">
        <v>0</v>
      </c>
      <c r="F720" s="84" t="b">
        <v>0</v>
      </c>
      <c r="G720" s="84" t="b">
        <v>0</v>
      </c>
    </row>
    <row r="721" spans="1:7" ht="15">
      <c r="A721" s="84" t="s">
        <v>4871</v>
      </c>
      <c r="B721" s="84">
        <v>2</v>
      </c>
      <c r="C721" s="118">
        <v>0.006093724608582616</v>
      </c>
      <c r="D721" s="84" t="s">
        <v>3650</v>
      </c>
      <c r="E721" s="84" t="b">
        <v>0</v>
      </c>
      <c r="F721" s="84" t="b">
        <v>0</v>
      </c>
      <c r="G721" s="84" t="b">
        <v>0</v>
      </c>
    </row>
    <row r="722" spans="1:7" ht="15">
      <c r="A722" s="84" t="s">
        <v>4868</v>
      </c>
      <c r="B722" s="84">
        <v>2</v>
      </c>
      <c r="C722" s="118">
        <v>0.004874979686866092</v>
      </c>
      <c r="D722" s="84" t="s">
        <v>3650</v>
      </c>
      <c r="E722" s="84" t="b">
        <v>0</v>
      </c>
      <c r="F722" s="84" t="b">
        <v>0</v>
      </c>
      <c r="G722" s="84" t="b">
        <v>0</v>
      </c>
    </row>
    <row r="723" spans="1:7" ht="15">
      <c r="A723" s="84" t="s">
        <v>4867</v>
      </c>
      <c r="B723" s="84">
        <v>2</v>
      </c>
      <c r="C723" s="118">
        <v>0.004874979686866092</v>
      </c>
      <c r="D723" s="84" t="s">
        <v>3650</v>
      </c>
      <c r="E723" s="84" t="b">
        <v>0</v>
      </c>
      <c r="F723" s="84" t="b">
        <v>0</v>
      </c>
      <c r="G723" s="84" t="b">
        <v>0</v>
      </c>
    </row>
    <row r="724" spans="1:7" ht="15">
      <c r="A724" s="84" t="s">
        <v>4869</v>
      </c>
      <c r="B724" s="84">
        <v>2</v>
      </c>
      <c r="C724" s="118">
        <v>0.004874979686866092</v>
      </c>
      <c r="D724" s="84" t="s">
        <v>3650</v>
      </c>
      <c r="E724" s="84" t="b">
        <v>0</v>
      </c>
      <c r="F724" s="84" t="b">
        <v>0</v>
      </c>
      <c r="G724" s="84" t="b">
        <v>0</v>
      </c>
    </row>
    <row r="725" spans="1:7" ht="15">
      <c r="A725" s="84" t="s">
        <v>4864</v>
      </c>
      <c r="B725" s="84">
        <v>2</v>
      </c>
      <c r="C725" s="118">
        <v>0.006093724608582616</v>
      </c>
      <c r="D725" s="84" t="s">
        <v>3650</v>
      </c>
      <c r="E725" s="84" t="b">
        <v>0</v>
      </c>
      <c r="F725" s="84" t="b">
        <v>0</v>
      </c>
      <c r="G725" s="84" t="b">
        <v>0</v>
      </c>
    </row>
    <row r="726" spans="1:7" ht="15">
      <c r="A726" s="84" t="s">
        <v>4865</v>
      </c>
      <c r="B726" s="84">
        <v>2</v>
      </c>
      <c r="C726" s="118">
        <v>0.006093724608582616</v>
      </c>
      <c r="D726" s="84" t="s">
        <v>3650</v>
      </c>
      <c r="E726" s="84" t="b">
        <v>0</v>
      </c>
      <c r="F726" s="84" t="b">
        <v>0</v>
      </c>
      <c r="G726" s="84" t="b">
        <v>0</v>
      </c>
    </row>
    <row r="727" spans="1:7" ht="15">
      <c r="A727" s="84" t="s">
        <v>4774</v>
      </c>
      <c r="B727" s="84">
        <v>2</v>
      </c>
      <c r="C727" s="118">
        <v>0.004874979686866092</v>
      </c>
      <c r="D727" s="84" t="s">
        <v>3650</v>
      </c>
      <c r="E727" s="84" t="b">
        <v>0</v>
      </c>
      <c r="F727" s="84" t="b">
        <v>0</v>
      </c>
      <c r="G727" s="84" t="b">
        <v>0</v>
      </c>
    </row>
    <row r="728" spans="1:7" ht="15">
      <c r="A728" s="84" t="s">
        <v>4775</v>
      </c>
      <c r="B728" s="84">
        <v>2</v>
      </c>
      <c r="C728" s="118">
        <v>0.004874979686866092</v>
      </c>
      <c r="D728" s="84" t="s">
        <v>3650</v>
      </c>
      <c r="E728" s="84" t="b">
        <v>0</v>
      </c>
      <c r="F728" s="84" t="b">
        <v>0</v>
      </c>
      <c r="G728" s="84" t="b">
        <v>0</v>
      </c>
    </row>
    <row r="729" spans="1:7" ht="15">
      <c r="A729" s="84" t="s">
        <v>4776</v>
      </c>
      <c r="B729" s="84">
        <v>2</v>
      </c>
      <c r="C729" s="118">
        <v>0.004874979686866092</v>
      </c>
      <c r="D729" s="84" t="s">
        <v>3650</v>
      </c>
      <c r="E729" s="84" t="b">
        <v>0</v>
      </c>
      <c r="F729" s="84" t="b">
        <v>0</v>
      </c>
      <c r="G729" s="84" t="b">
        <v>0</v>
      </c>
    </row>
    <row r="730" spans="1:7" ht="15">
      <c r="A730" s="84" t="s">
        <v>3820</v>
      </c>
      <c r="B730" s="84">
        <v>2</v>
      </c>
      <c r="C730" s="118">
        <v>0.004874979686866092</v>
      </c>
      <c r="D730" s="84" t="s">
        <v>3650</v>
      </c>
      <c r="E730" s="84" t="b">
        <v>0</v>
      </c>
      <c r="F730" s="84" t="b">
        <v>0</v>
      </c>
      <c r="G730" s="84" t="b">
        <v>0</v>
      </c>
    </row>
    <row r="731" spans="1:7" ht="15">
      <c r="A731" s="84" t="s">
        <v>4806</v>
      </c>
      <c r="B731" s="84">
        <v>2</v>
      </c>
      <c r="C731" s="118">
        <v>0.004874979686866092</v>
      </c>
      <c r="D731" s="84" t="s">
        <v>3650</v>
      </c>
      <c r="E731" s="84" t="b">
        <v>0</v>
      </c>
      <c r="F731" s="84" t="b">
        <v>0</v>
      </c>
      <c r="G731" s="84" t="b">
        <v>0</v>
      </c>
    </row>
    <row r="732" spans="1:7" ht="15">
      <c r="A732" s="84" t="s">
        <v>4808</v>
      </c>
      <c r="B732" s="84">
        <v>2</v>
      </c>
      <c r="C732" s="118">
        <v>0.004874979686866092</v>
      </c>
      <c r="D732" s="84" t="s">
        <v>3650</v>
      </c>
      <c r="E732" s="84" t="b">
        <v>0</v>
      </c>
      <c r="F732" s="84" t="b">
        <v>0</v>
      </c>
      <c r="G732" s="84" t="b">
        <v>0</v>
      </c>
    </row>
    <row r="733" spans="1:7" ht="15">
      <c r="A733" s="84" t="s">
        <v>3819</v>
      </c>
      <c r="B733" s="84">
        <v>2</v>
      </c>
      <c r="C733" s="118">
        <v>0.004874979686866092</v>
      </c>
      <c r="D733" s="84" t="s">
        <v>3650</v>
      </c>
      <c r="E733" s="84" t="b">
        <v>0</v>
      </c>
      <c r="F733" s="84" t="b">
        <v>0</v>
      </c>
      <c r="G733" s="84" t="b">
        <v>0</v>
      </c>
    </row>
    <row r="734" spans="1:7" ht="15">
      <c r="A734" s="84" t="s">
        <v>4804</v>
      </c>
      <c r="B734" s="84">
        <v>2</v>
      </c>
      <c r="C734" s="118">
        <v>0.004874979686866092</v>
      </c>
      <c r="D734" s="84" t="s">
        <v>3650</v>
      </c>
      <c r="E734" s="84" t="b">
        <v>0</v>
      </c>
      <c r="F734" s="84" t="b">
        <v>0</v>
      </c>
      <c r="G734" s="84" t="b">
        <v>0</v>
      </c>
    </row>
    <row r="735" spans="1:7" ht="15">
      <c r="A735" s="84" t="s">
        <v>4805</v>
      </c>
      <c r="B735" s="84">
        <v>2</v>
      </c>
      <c r="C735" s="118">
        <v>0.004874979686866092</v>
      </c>
      <c r="D735" s="84" t="s">
        <v>3650</v>
      </c>
      <c r="E735" s="84" t="b">
        <v>0</v>
      </c>
      <c r="F735" s="84" t="b">
        <v>0</v>
      </c>
      <c r="G735" s="84" t="b">
        <v>0</v>
      </c>
    </row>
    <row r="736" spans="1:7" ht="15">
      <c r="A736" s="84" t="s">
        <v>4607</v>
      </c>
      <c r="B736" s="84">
        <v>2</v>
      </c>
      <c r="C736" s="118">
        <v>0.004874979686866092</v>
      </c>
      <c r="D736" s="84" t="s">
        <v>3650</v>
      </c>
      <c r="E736" s="84" t="b">
        <v>0</v>
      </c>
      <c r="F736" s="84" t="b">
        <v>0</v>
      </c>
      <c r="G736" s="84" t="b">
        <v>0</v>
      </c>
    </row>
    <row r="737" spans="1:7" ht="15">
      <c r="A737" s="84" t="s">
        <v>4807</v>
      </c>
      <c r="B737" s="84">
        <v>2</v>
      </c>
      <c r="C737" s="118">
        <v>0.004874979686866092</v>
      </c>
      <c r="D737" s="84" t="s">
        <v>3650</v>
      </c>
      <c r="E737" s="84" t="b">
        <v>0</v>
      </c>
      <c r="F737" s="84" t="b">
        <v>0</v>
      </c>
      <c r="G737" s="84" t="b">
        <v>0</v>
      </c>
    </row>
    <row r="738" spans="1:7" ht="15">
      <c r="A738" s="84" t="s">
        <v>4809</v>
      </c>
      <c r="B738" s="84">
        <v>2</v>
      </c>
      <c r="C738" s="118">
        <v>0.004874979686866092</v>
      </c>
      <c r="D738" s="84" t="s">
        <v>3650</v>
      </c>
      <c r="E738" s="84" t="b">
        <v>0</v>
      </c>
      <c r="F738" s="84" t="b">
        <v>0</v>
      </c>
      <c r="G738" s="84" t="b">
        <v>0</v>
      </c>
    </row>
    <row r="739" spans="1:7" ht="15">
      <c r="A739" s="84" t="s">
        <v>4810</v>
      </c>
      <c r="B739" s="84">
        <v>2</v>
      </c>
      <c r="C739" s="118">
        <v>0.004874979686866092</v>
      </c>
      <c r="D739" s="84" t="s">
        <v>3650</v>
      </c>
      <c r="E739" s="84" t="b">
        <v>0</v>
      </c>
      <c r="F739" s="84" t="b">
        <v>0</v>
      </c>
      <c r="G739" s="84" t="b">
        <v>0</v>
      </c>
    </row>
    <row r="740" spans="1:7" ht="15">
      <c r="A740" s="84" t="s">
        <v>3818</v>
      </c>
      <c r="B740" s="84">
        <v>29</v>
      </c>
      <c r="C740" s="118">
        <v>0</v>
      </c>
      <c r="D740" s="84" t="s">
        <v>3651</v>
      </c>
      <c r="E740" s="84" t="b">
        <v>0</v>
      </c>
      <c r="F740" s="84" t="b">
        <v>0</v>
      </c>
      <c r="G740" s="84" t="b">
        <v>0</v>
      </c>
    </row>
    <row r="741" spans="1:7" ht="15">
      <c r="A741" s="84" t="s">
        <v>417</v>
      </c>
      <c r="B741" s="84">
        <v>17</v>
      </c>
      <c r="C741" s="118">
        <v>0.008801639064400884</v>
      </c>
      <c r="D741" s="84" t="s">
        <v>3651</v>
      </c>
      <c r="E741" s="84" t="b">
        <v>0</v>
      </c>
      <c r="F741" s="84" t="b">
        <v>0</v>
      </c>
      <c r="G741" s="84" t="b">
        <v>0</v>
      </c>
    </row>
    <row r="742" spans="1:7" ht="15">
      <c r="A742" s="84" t="s">
        <v>3846</v>
      </c>
      <c r="B742" s="84">
        <v>16</v>
      </c>
      <c r="C742" s="118">
        <v>0.01503590402645468</v>
      </c>
      <c r="D742" s="84" t="s">
        <v>3651</v>
      </c>
      <c r="E742" s="84" t="b">
        <v>0</v>
      </c>
      <c r="F742" s="84" t="b">
        <v>0</v>
      </c>
      <c r="G742" s="84" t="b">
        <v>0</v>
      </c>
    </row>
    <row r="743" spans="1:7" ht="15">
      <c r="A743" s="84" t="s">
        <v>3847</v>
      </c>
      <c r="B743" s="84">
        <v>15</v>
      </c>
      <c r="C743" s="118">
        <v>0.0255612051416162</v>
      </c>
      <c r="D743" s="84" t="s">
        <v>3651</v>
      </c>
      <c r="E743" s="84" t="b">
        <v>0</v>
      </c>
      <c r="F743" s="84" t="b">
        <v>0</v>
      </c>
      <c r="G743" s="84" t="b">
        <v>0</v>
      </c>
    </row>
    <row r="744" spans="1:7" ht="15">
      <c r="A744" s="84" t="s">
        <v>3848</v>
      </c>
      <c r="B744" s="84">
        <v>15</v>
      </c>
      <c r="C744" s="118">
        <v>0.0255612051416162</v>
      </c>
      <c r="D744" s="84" t="s">
        <v>3651</v>
      </c>
      <c r="E744" s="84" t="b">
        <v>0</v>
      </c>
      <c r="F744" s="84" t="b">
        <v>0</v>
      </c>
      <c r="G744" s="84" t="b">
        <v>0</v>
      </c>
    </row>
    <row r="745" spans="1:7" ht="15">
      <c r="A745" s="84" t="s">
        <v>3849</v>
      </c>
      <c r="B745" s="84">
        <v>12</v>
      </c>
      <c r="C745" s="118">
        <v>0.01026473442458923</v>
      </c>
      <c r="D745" s="84" t="s">
        <v>3651</v>
      </c>
      <c r="E745" s="84" t="b">
        <v>0</v>
      </c>
      <c r="F745" s="84" t="b">
        <v>1</v>
      </c>
      <c r="G745" s="84" t="b">
        <v>0</v>
      </c>
    </row>
    <row r="746" spans="1:7" ht="15">
      <c r="A746" s="84" t="s">
        <v>3850</v>
      </c>
      <c r="B746" s="84">
        <v>12</v>
      </c>
      <c r="C746" s="118">
        <v>0.01026473442458923</v>
      </c>
      <c r="D746" s="84" t="s">
        <v>3651</v>
      </c>
      <c r="E746" s="84" t="b">
        <v>0</v>
      </c>
      <c r="F746" s="84" t="b">
        <v>0</v>
      </c>
      <c r="G746" s="84" t="b">
        <v>0</v>
      </c>
    </row>
    <row r="747" spans="1:7" ht="15">
      <c r="A747" s="84" t="s">
        <v>3851</v>
      </c>
      <c r="B747" s="84">
        <v>10</v>
      </c>
      <c r="C747" s="118">
        <v>0.010321383881673127</v>
      </c>
      <c r="D747" s="84" t="s">
        <v>3651</v>
      </c>
      <c r="E747" s="84" t="b">
        <v>0</v>
      </c>
      <c r="F747" s="84" t="b">
        <v>0</v>
      </c>
      <c r="G747" s="84" t="b">
        <v>0</v>
      </c>
    </row>
    <row r="748" spans="1:7" ht="15">
      <c r="A748" s="84" t="s">
        <v>3852</v>
      </c>
      <c r="B748" s="84">
        <v>10</v>
      </c>
      <c r="C748" s="118">
        <v>0.010321383881673127</v>
      </c>
      <c r="D748" s="84" t="s">
        <v>3651</v>
      </c>
      <c r="E748" s="84" t="b">
        <v>0</v>
      </c>
      <c r="F748" s="84" t="b">
        <v>0</v>
      </c>
      <c r="G748" s="84" t="b">
        <v>0</v>
      </c>
    </row>
    <row r="749" spans="1:7" ht="15">
      <c r="A749" s="84" t="s">
        <v>3853</v>
      </c>
      <c r="B749" s="84">
        <v>9</v>
      </c>
      <c r="C749" s="118">
        <v>0.010208480794947948</v>
      </c>
      <c r="D749" s="84" t="s">
        <v>3651</v>
      </c>
      <c r="E749" s="84" t="b">
        <v>0</v>
      </c>
      <c r="F749" s="84" t="b">
        <v>0</v>
      </c>
      <c r="G749" s="84" t="b">
        <v>0</v>
      </c>
    </row>
    <row r="750" spans="1:7" ht="15">
      <c r="A750" s="84" t="s">
        <v>3895</v>
      </c>
      <c r="B750" s="84">
        <v>8</v>
      </c>
      <c r="C750" s="118">
        <v>0.009987643051910938</v>
      </c>
      <c r="D750" s="84" t="s">
        <v>3651</v>
      </c>
      <c r="E750" s="84" t="b">
        <v>0</v>
      </c>
      <c r="F750" s="84" t="b">
        <v>0</v>
      </c>
      <c r="G750" s="84" t="b">
        <v>0</v>
      </c>
    </row>
    <row r="751" spans="1:7" ht="15">
      <c r="A751" s="84" t="s">
        <v>4507</v>
      </c>
      <c r="B751" s="84">
        <v>8</v>
      </c>
      <c r="C751" s="118">
        <v>0.009987643051910938</v>
      </c>
      <c r="D751" s="84" t="s">
        <v>3651</v>
      </c>
      <c r="E751" s="84" t="b">
        <v>0</v>
      </c>
      <c r="F751" s="84" t="b">
        <v>1</v>
      </c>
      <c r="G751" s="84" t="b">
        <v>0</v>
      </c>
    </row>
    <row r="752" spans="1:7" ht="15">
      <c r="A752" s="84" t="s">
        <v>4508</v>
      </c>
      <c r="B752" s="84">
        <v>8</v>
      </c>
      <c r="C752" s="118">
        <v>0.009987643051910938</v>
      </c>
      <c r="D752" s="84" t="s">
        <v>3651</v>
      </c>
      <c r="E752" s="84" t="b">
        <v>0</v>
      </c>
      <c r="F752" s="84" t="b">
        <v>0</v>
      </c>
      <c r="G752" s="84" t="b">
        <v>0</v>
      </c>
    </row>
    <row r="753" spans="1:7" ht="15">
      <c r="A753" s="84" t="s">
        <v>492</v>
      </c>
      <c r="B753" s="84">
        <v>8</v>
      </c>
      <c r="C753" s="118">
        <v>0.009987643051910938</v>
      </c>
      <c r="D753" s="84" t="s">
        <v>3651</v>
      </c>
      <c r="E753" s="84" t="b">
        <v>0</v>
      </c>
      <c r="F753" s="84" t="b">
        <v>0</v>
      </c>
      <c r="G753" s="84" t="b">
        <v>0</v>
      </c>
    </row>
    <row r="754" spans="1:7" ht="15">
      <c r="A754" s="84" t="s">
        <v>4509</v>
      </c>
      <c r="B754" s="84">
        <v>8</v>
      </c>
      <c r="C754" s="118">
        <v>0.009987643051910938</v>
      </c>
      <c r="D754" s="84" t="s">
        <v>3651</v>
      </c>
      <c r="E754" s="84" t="b">
        <v>0</v>
      </c>
      <c r="F754" s="84" t="b">
        <v>0</v>
      </c>
      <c r="G754" s="84" t="b">
        <v>0</v>
      </c>
    </row>
    <row r="755" spans="1:7" ht="15">
      <c r="A755" s="84" t="s">
        <v>4510</v>
      </c>
      <c r="B755" s="84">
        <v>8</v>
      </c>
      <c r="C755" s="118">
        <v>0.009987643051910938</v>
      </c>
      <c r="D755" s="84" t="s">
        <v>3651</v>
      </c>
      <c r="E755" s="84" t="b">
        <v>0</v>
      </c>
      <c r="F755" s="84" t="b">
        <v>0</v>
      </c>
      <c r="G755" s="84" t="b">
        <v>0</v>
      </c>
    </row>
    <row r="756" spans="1:7" ht="15">
      <c r="A756" s="84" t="s">
        <v>4511</v>
      </c>
      <c r="B756" s="84">
        <v>8</v>
      </c>
      <c r="C756" s="118">
        <v>0.009987643051910938</v>
      </c>
      <c r="D756" s="84" t="s">
        <v>3651</v>
      </c>
      <c r="E756" s="84" t="b">
        <v>0</v>
      </c>
      <c r="F756" s="84" t="b">
        <v>0</v>
      </c>
      <c r="G756" s="84" t="b">
        <v>0</v>
      </c>
    </row>
    <row r="757" spans="1:7" ht="15">
      <c r="A757" s="84" t="s">
        <v>4512</v>
      </c>
      <c r="B757" s="84">
        <v>8</v>
      </c>
      <c r="C757" s="118">
        <v>0.009987643051910938</v>
      </c>
      <c r="D757" s="84" t="s">
        <v>3651</v>
      </c>
      <c r="E757" s="84" t="b">
        <v>0</v>
      </c>
      <c r="F757" s="84" t="b">
        <v>0</v>
      </c>
      <c r="G757" s="84" t="b">
        <v>0</v>
      </c>
    </row>
    <row r="758" spans="1:7" ht="15">
      <c r="A758" s="84" t="s">
        <v>3758</v>
      </c>
      <c r="B758" s="84">
        <v>8</v>
      </c>
      <c r="C758" s="118">
        <v>0.015363178688767744</v>
      </c>
      <c r="D758" s="84" t="s">
        <v>3651</v>
      </c>
      <c r="E758" s="84" t="b">
        <v>0</v>
      </c>
      <c r="F758" s="84" t="b">
        <v>0</v>
      </c>
      <c r="G758" s="84" t="b">
        <v>0</v>
      </c>
    </row>
    <row r="759" spans="1:7" ht="15">
      <c r="A759" s="84" t="s">
        <v>3771</v>
      </c>
      <c r="B759" s="84">
        <v>6</v>
      </c>
      <c r="C759" s="118">
        <v>0.00916401893993722</v>
      </c>
      <c r="D759" s="84" t="s">
        <v>3651</v>
      </c>
      <c r="E759" s="84" t="b">
        <v>0</v>
      </c>
      <c r="F759" s="84" t="b">
        <v>0</v>
      </c>
      <c r="G759" s="84" t="b">
        <v>0</v>
      </c>
    </row>
    <row r="760" spans="1:7" ht="15">
      <c r="A760" s="84" t="s">
        <v>4498</v>
      </c>
      <c r="B760" s="84">
        <v>6</v>
      </c>
      <c r="C760" s="118">
        <v>0.00916401893993722</v>
      </c>
      <c r="D760" s="84" t="s">
        <v>3651</v>
      </c>
      <c r="E760" s="84" t="b">
        <v>0</v>
      </c>
      <c r="F760" s="84" t="b">
        <v>0</v>
      </c>
      <c r="G760" s="84" t="b">
        <v>0</v>
      </c>
    </row>
    <row r="761" spans="1:7" ht="15">
      <c r="A761" s="84" t="s">
        <v>3865</v>
      </c>
      <c r="B761" s="84">
        <v>6</v>
      </c>
      <c r="C761" s="118">
        <v>0.00916401893993722</v>
      </c>
      <c r="D761" s="84" t="s">
        <v>3651</v>
      </c>
      <c r="E761" s="84" t="b">
        <v>0</v>
      </c>
      <c r="F761" s="84" t="b">
        <v>0</v>
      </c>
      <c r="G761" s="84" t="b">
        <v>0</v>
      </c>
    </row>
    <row r="762" spans="1:7" ht="15">
      <c r="A762" s="84" t="s">
        <v>4552</v>
      </c>
      <c r="B762" s="84">
        <v>6</v>
      </c>
      <c r="C762" s="118">
        <v>0.00916401893993722</v>
      </c>
      <c r="D762" s="84" t="s">
        <v>3651</v>
      </c>
      <c r="E762" s="84" t="b">
        <v>0</v>
      </c>
      <c r="F762" s="84" t="b">
        <v>0</v>
      </c>
      <c r="G762" s="84" t="b">
        <v>0</v>
      </c>
    </row>
    <row r="763" spans="1:7" ht="15">
      <c r="A763" s="84" t="s">
        <v>4553</v>
      </c>
      <c r="B763" s="84">
        <v>6</v>
      </c>
      <c r="C763" s="118">
        <v>0.00916401893993722</v>
      </c>
      <c r="D763" s="84" t="s">
        <v>3651</v>
      </c>
      <c r="E763" s="84" t="b">
        <v>1</v>
      </c>
      <c r="F763" s="84" t="b">
        <v>0</v>
      </c>
      <c r="G763" s="84" t="b">
        <v>0</v>
      </c>
    </row>
    <row r="764" spans="1:7" ht="15">
      <c r="A764" s="84" t="s">
        <v>4518</v>
      </c>
      <c r="B764" s="84">
        <v>6</v>
      </c>
      <c r="C764" s="118">
        <v>0.00916401893993722</v>
      </c>
      <c r="D764" s="84" t="s">
        <v>3651</v>
      </c>
      <c r="E764" s="84" t="b">
        <v>1</v>
      </c>
      <c r="F764" s="84" t="b">
        <v>0</v>
      </c>
      <c r="G764" s="84" t="b">
        <v>0</v>
      </c>
    </row>
    <row r="765" spans="1:7" ht="15">
      <c r="A765" s="84" t="s">
        <v>4554</v>
      </c>
      <c r="B765" s="84">
        <v>6</v>
      </c>
      <c r="C765" s="118">
        <v>0.00916401893993722</v>
      </c>
      <c r="D765" s="84" t="s">
        <v>3651</v>
      </c>
      <c r="E765" s="84" t="b">
        <v>1</v>
      </c>
      <c r="F765" s="84" t="b">
        <v>0</v>
      </c>
      <c r="G765" s="84" t="b">
        <v>0</v>
      </c>
    </row>
    <row r="766" spans="1:7" ht="15">
      <c r="A766" s="84" t="s">
        <v>4525</v>
      </c>
      <c r="B766" s="84">
        <v>6</v>
      </c>
      <c r="C766" s="118">
        <v>0.00916401893993722</v>
      </c>
      <c r="D766" s="84" t="s">
        <v>3651</v>
      </c>
      <c r="E766" s="84" t="b">
        <v>0</v>
      </c>
      <c r="F766" s="84" t="b">
        <v>0</v>
      </c>
      <c r="G766" s="84" t="b">
        <v>0</v>
      </c>
    </row>
    <row r="767" spans="1:7" ht="15">
      <c r="A767" s="84" t="s">
        <v>4555</v>
      </c>
      <c r="B767" s="84">
        <v>6</v>
      </c>
      <c r="C767" s="118">
        <v>0.00916401893993722</v>
      </c>
      <c r="D767" s="84" t="s">
        <v>3651</v>
      </c>
      <c r="E767" s="84" t="b">
        <v>1</v>
      </c>
      <c r="F767" s="84" t="b">
        <v>0</v>
      </c>
      <c r="G767" s="84" t="b">
        <v>0</v>
      </c>
    </row>
    <row r="768" spans="1:7" ht="15">
      <c r="A768" s="84" t="s">
        <v>4556</v>
      </c>
      <c r="B768" s="84">
        <v>6</v>
      </c>
      <c r="C768" s="118">
        <v>0.00916401893993722</v>
      </c>
      <c r="D768" s="84" t="s">
        <v>3651</v>
      </c>
      <c r="E768" s="84" t="b">
        <v>0</v>
      </c>
      <c r="F768" s="84" t="b">
        <v>0</v>
      </c>
      <c r="G768" s="84" t="b">
        <v>0</v>
      </c>
    </row>
    <row r="769" spans="1:7" ht="15">
      <c r="A769" s="84" t="s">
        <v>4572</v>
      </c>
      <c r="B769" s="84">
        <v>5</v>
      </c>
      <c r="C769" s="118">
        <v>0.008520401713872068</v>
      </c>
      <c r="D769" s="84" t="s">
        <v>3651</v>
      </c>
      <c r="E769" s="84" t="b">
        <v>0</v>
      </c>
      <c r="F769" s="84" t="b">
        <v>0</v>
      </c>
      <c r="G769" s="84" t="b">
        <v>0</v>
      </c>
    </row>
    <row r="770" spans="1:7" ht="15">
      <c r="A770" s="84" t="s">
        <v>4573</v>
      </c>
      <c r="B770" s="84">
        <v>5</v>
      </c>
      <c r="C770" s="118">
        <v>0.008520401713872068</v>
      </c>
      <c r="D770" s="84" t="s">
        <v>3651</v>
      </c>
      <c r="E770" s="84" t="b">
        <v>0</v>
      </c>
      <c r="F770" s="84" t="b">
        <v>0</v>
      </c>
      <c r="G770" s="84" t="b">
        <v>0</v>
      </c>
    </row>
    <row r="771" spans="1:7" ht="15">
      <c r="A771" s="84" t="s">
        <v>4574</v>
      </c>
      <c r="B771" s="84">
        <v>5</v>
      </c>
      <c r="C771" s="118">
        <v>0.008520401713872068</v>
      </c>
      <c r="D771" s="84" t="s">
        <v>3651</v>
      </c>
      <c r="E771" s="84" t="b">
        <v>0</v>
      </c>
      <c r="F771" s="84" t="b">
        <v>0</v>
      </c>
      <c r="G771" s="84" t="b">
        <v>0</v>
      </c>
    </row>
    <row r="772" spans="1:7" ht="15">
      <c r="A772" s="84" t="s">
        <v>3840</v>
      </c>
      <c r="B772" s="84">
        <v>5</v>
      </c>
      <c r="C772" s="118">
        <v>0.008520401713872068</v>
      </c>
      <c r="D772" s="84" t="s">
        <v>3651</v>
      </c>
      <c r="E772" s="84" t="b">
        <v>0</v>
      </c>
      <c r="F772" s="84" t="b">
        <v>0</v>
      </c>
      <c r="G772" s="84" t="b">
        <v>0</v>
      </c>
    </row>
    <row r="773" spans="1:7" ht="15">
      <c r="A773" s="84" t="s">
        <v>3878</v>
      </c>
      <c r="B773" s="84">
        <v>5</v>
      </c>
      <c r="C773" s="118">
        <v>0.008520401713872068</v>
      </c>
      <c r="D773" s="84" t="s">
        <v>3651</v>
      </c>
      <c r="E773" s="84" t="b">
        <v>0</v>
      </c>
      <c r="F773" s="84" t="b">
        <v>0</v>
      </c>
      <c r="G773" s="84" t="b">
        <v>0</v>
      </c>
    </row>
    <row r="774" spans="1:7" ht="15">
      <c r="A774" s="84" t="s">
        <v>4575</v>
      </c>
      <c r="B774" s="84">
        <v>5</v>
      </c>
      <c r="C774" s="118">
        <v>0.008520401713872068</v>
      </c>
      <c r="D774" s="84" t="s">
        <v>3651</v>
      </c>
      <c r="E774" s="84" t="b">
        <v>1</v>
      </c>
      <c r="F774" s="84" t="b">
        <v>0</v>
      </c>
      <c r="G774" s="84" t="b">
        <v>0</v>
      </c>
    </row>
    <row r="775" spans="1:7" ht="15">
      <c r="A775" s="84" t="s">
        <v>4538</v>
      </c>
      <c r="B775" s="84">
        <v>5</v>
      </c>
      <c r="C775" s="118">
        <v>0.008520401713872068</v>
      </c>
      <c r="D775" s="84" t="s">
        <v>3651</v>
      </c>
      <c r="E775" s="84" t="b">
        <v>0</v>
      </c>
      <c r="F775" s="84" t="b">
        <v>0</v>
      </c>
      <c r="G775" s="84" t="b">
        <v>0</v>
      </c>
    </row>
    <row r="776" spans="1:7" ht="15">
      <c r="A776" s="84" t="s">
        <v>4576</v>
      </c>
      <c r="B776" s="84">
        <v>5</v>
      </c>
      <c r="C776" s="118">
        <v>0.008520401713872068</v>
      </c>
      <c r="D776" s="84" t="s">
        <v>3651</v>
      </c>
      <c r="E776" s="84" t="b">
        <v>0</v>
      </c>
      <c r="F776" s="84" t="b">
        <v>0</v>
      </c>
      <c r="G776" s="84" t="b">
        <v>0</v>
      </c>
    </row>
    <row r="777" spans="1:7" ht="15">
      <c r="A777" s="84" t="s">
        <v>4577</v>
      </c>
      <c r="B777" s="84">
        <v>5</v>
      </c>
      <c r="C777" s="118">
        <v>0.008520401713872068</v>
      </c>
      <c r="D777" s="84" t="s">
        <v>3651</v>
      </c>
      <c r="E777" s="84" t="b">
        <v>0</v>
      </c>
      <c r="F777" s="84" t="b">
        <v>0</v>
      </c>
      <c r="G777" s="84" t="b">
        <v>0</v>
      </c>
    </row>
    <row r="778" spans="1:7" ht="15">
      <c r="A778" s="84" t="s">
        <v>4578</v>
      </c>
      <c r="B778" s="84">
        <v>5</v>
      </c>
      <c r="C778" s="118">
        <v>0.008520401713872068</v>
      </c>
      <c r="D778" s="84" t="s">
        <v>3651</v>
      </c>
      <c r="E778" s="84" t="b">
        <v>0</v>
      </c>
      <c r="F778" s="84" t="b">
        <v>0</v>
      </c>
      <c r="G778" s="84" t="b">
        <v>0</v>
      </c>
    </row>
    <row r="779" spans="1:7" ht="15">
      <c r="A779" s="84" t="s">
        <v>4492</v>
      </c>
      <c r="B779" s="84">
        <v>5</v>
      </c>
      <c r="C779" s="118">
        <v>0.008520401713872068</v>
      </c>
      <c r="D779" s="84" t="s">
        <v>3651</v>
      </c>
      <c r="E779" s="84" t="b">
        <v>0</v>
      </c>
      <c r="F779" s="84" t="b">
        <v>0</v>
      </c>
      <c r="G779" s="84" t="b">
        <v>0</v>
      </c>
    </row>
    <row r="780" spans="1:7" ht="15">
      <c r="A780" s="84" t="s">
        <v>4579</v>
      </c>
      <c r="B780" s="84">
        <v>5</v>
      </c>
      <c r="C780" s="118">
        <v>0.008520401713872068</v>
      </c>
      <c r="D780" s="84" t="s">
        <v>3651</v>
      </c>
      <c r="E780" s="84" t="b">
        <v>0</v>
      </c>
      <c r="F780" s="84" t="b">
        <v>0</v>
      </c>
      <c r="G780" s="84" t="b">
        <v>0</v>
      </c>
    </row>
    <row r="781" spans="1:7" ht="15">
      <c r="A781" s="84" t="s">
        <v>4580</v>
      </c>
      <c r="B781" s="84">
        <v>5</v>
      </c>
      <c r="C781" s="118">
        <v>0.008520401713872068</v>
      </c>
      <c r="D781" s="84" t="s">
        <v>3651</v>
      </c>
      <c r="E781" s="84" t="b">
        <v>0</v>
      </c>
      <c r="F781" s="84" t="b">
        <v>0</v>
      </c>
      <c r="G781" s="84" t="b">
        <v>0</v>
      </c>
    </row>
    <row r="782" spans="1:7" ht="15">
      <c r="A782" s="84" t="s">
        <v>4539</v>
      </c>
      <c r="B782" s="84">
        <v>4</v>
      </c>
      <c r="C782" s="118">
        <v>0.007681589344383872</v>
      </c>
      <c r="D782" s="84" t="s">
        <v>3651</v>
      </c>
      <c r="E782" s="84" t="b">
        <v>0</v>
      </c>
      <c r="F782" s="84" t="b">
        <v>0</v>
      </c>
      <c r="G782" s="84" t="b">
        <v>0</v>
      </c>
    </row>
    <row r="783" spans="1:7" ht="15">
      <c r="A783" s="84" t="s">
        <v>4537</v>
      </c>
      <c r="B783" s="84">
        <v>4</v>
      </c>
      <c r="C783" s="118">
        <v>0.007681589344383872</v>
      </c>
      <c r="D783" s="84" t="s">
        <v>3651</v>
      </c>
      <c r="E783" s="84" t="b">
        <v>0</v>
      </c>
      <c r="F783" s="84" t="b">
        <v>0</v>
      </c>
      <c r="G783" s="84" t="b">
        <v>0</v>
      </c>
    </row>
    <row r="784" spans="1:7" ht="15">
      <c r="A784" s="84" t="s">
        <v>4622</v>
      </c>
      <c r="B784" s="84">
        <v>4</v>
      </c>
      <c r="C784" s="118">
        <v>0.007681589344383872</v>
      </c>
      <c r="D784" s="84" t="s">
        <v>3651</v>
      </c>
      <c r="E784" s="84" t="b">
        <v>0</v>
      </c>
      <c r="F784" s="84" t="b">
        <v>0</v>
      </c>
      <c r="G784" s="84" t="b">
        <v>0</v>
      </c>
    </row>
    <row r="785" spans="1:7" ht="15">
      <c r="A785" s="84" t="s">
        <v>3883</v>
      </c>
      <c r="B785" s="84">
        <v>4</v>
      </c>
      <c r="C785" s="118">
        <v>0.007681589344383872</v>
      </c>
      <c r="D785" s="84" t="s">
        <v>3651</v>
      </c>
      <c r="E785" s="84" t="b">
        <v>0</v>
      </c>
      <c r="F785" s="84" t="b">
        <v>0</v>
      </c>
      <c r="G785" s="84" t="b">
        <v>0</v>
      </c>
    </row>
    <row r="786" spans="1:7" ht="15">
      <c r="A786" s="84" t="s">
        <v>4623</v>
      </c>
      <c r="B786" s="84">
        <v>4</v>
      </c>
      <c r="C786" s="118">
        <v>0.007681589344383872</v>
      </c>
      <c r="D786" s="84" t="s">
        <v>3651</v>
      </c>
      <c r="E786" s="84" t="b">
        <v>0</v>
      </c>
      <c r="F786" s="84" t="b">
        <v>0</v>
      </c>
      <c r="G786" s="84" t="b">
        <v>0</v>
      </c>
    </row>
    <row r="787" spans="1:7" ht="15">
      <c r="A787" s="84" t="s">
        <v>4571</v>
      </c>
      <c r="B787" s="84">
        <v>4</v>
      </c>
      <c r="C787" s="118">
        <v>0.007681589344383872</v>
      </c>
      <c r="D787" s="84" t="s">
        <v>3651</v>
      </c>
      <c r="E787" s="84" t="b">
        <v>0</v>
      </c>
      <c r="F787" s="84" t="b">
        <v>0</v>
      </c>
      <c r="G787" s="84" t="b">
        <v>0</v>
      </c>
    </row>
    <row r="788" spans="1:7" ht="15">
      <c r="A788" s="84" t="s">
        <v>4624</v>
      </c>
      <c r="B788" s="84">
        <v>4</v>
      </c>
      <c r="C788" s="118">
        <v>0.007681589344383872</v>
      </c>
      <c r="D788" s="84" t="s">
        <v>3651</v>
      </c>
      <c r="E788" s="84" t="b">
        <v>0</v>
      </c>
      <c r="F788" s="84" t="b">
        <v>0</v>
      </c>
      <c r="G788" s="84" t="b">
        <v>0</v>
      </c>
    </row>
    <row r="789" spans="1:7" ht="15">
      <c r="A789" s="84" t="s">
        <v>4625</v>
      </c>
      <c r="B789" s="84">
        <v>4</v>
      </c>
      <c r="C789" s="118">
        <v>0.007681589344383872</v>
      </c>
      <c r="D789" s="84" t="s">
        <v>3651</v>
      </c>
      <c r="E789" s="84" t="b">
        <v>0</v>
      </c>
      <c r="F789" s="84" t="b">
        <v>0</v>
      </c>
      <c r="G789" s="84" t="b">
        <v>0</v>
      </c>
    </row>
    <row r="790" spans="1:7" ht="15">
      <c r="A790" s="84" t="s">
        <v>4651</v>
      </c>
      <c r="B790" s="84">
        <v>4</v>
      </c>
      <c r="C790" s="118">
        <v>0.007681589344383872</v>
      </c>
      <c r="D790" s="84" t="s">
        <v>3651</v>
      </c>
      <c r="E790" s="84" t="b">
        <v>0</v>
      </c>
      <c r="F790" s="84" t="b">
        <v>0</v>
      </c>
      <c r="G790" s="84" t="b">
        <v>0</v>
      </c>
    </row>
    <row r="791" spans="1:7" ht="15">
      <c r="A791" s="84" t="s">
        <v>4652</v>
      </c>
      <c r="B791" s="84">
        <v>4</v>
      </c>
      <c r="C791" s="118">
        <v>0.007681589344383872</v>
      </c>
      <c r="D791" s="84" t="s">
        <v>3651</v>
      </c>
      <c r="E791" s="84" t="b">
        <v>0</v>
      </c>
      <c r="F791" s="84" t="b">
        <v>0</v>
      </c>
      <c r="G791" s="84" t="b">
        <v>0</v>
      </c>
    </row>
    <row r="792" spans="1:7" ht="15">
      <c r="A792" s="84" t="s">
        <v>4653</v>
      </c>
      <c r="B792" s="84">
        <v>4</v>
      </c>
      <c r="C792" s="118">
        <v>0.007681589344383872</v>
      </c>
      <c r="D792" s="84" t="s">
        <v>3651</v>
      </c>
      <c r="E792" s="84" t="b">
        <v>0</v>
      </c>
      <c r="F792" s="84" t="b">
        <v>0</v>
      </c>
      <c r="G792" s="84" t="b">
        <v>0</v>
      </c>
    </row>
    <row r="793" spans="1:7" ht="15">
      <c r="A793" s="84" t="s">
        <v>3773</v>
      </c>
      <c r="B793" s="84">
        <v>4</v>
      </c>
      <c r="C793" s="118">
        <v>0.007681589344383872</v>
      </c>
      <c r="D793" s="84" t="s">
        <v>3651</v>
      </c>
      <c r="E793" s="84" t="b">
        <v>0</v>
      </c>
      <c r="F793" s="84" t="b">
        <v>0</v>
      </c>
      <c r="G793" s="84" t="b">
        <v>0</v>
      </c>
    </row>
    <row r="794" spans="1:7" ht="15">
      <c r="A794" s="84" t="s">
        <v>4591</v>
      </c>
      <c r="B794" s="84">
        <v>4</v>
      </c>
      <c r="C794" s="118">
        <v>0.007681589344383872</v>
      </c>
      <c r="D794" s="84" t="s">
        <v>3651</v>
      </c>
      <c r="E794" s="84" t="b">
        <v>0</v>
      </c>
      <c r="F794" s="84" t="b">
        <v>0</v>
      </c>
      <c r="G794" s="84" t="b">
        <v>0</v>
      </c>
    </row>
    <row r="795" spans="1:7" ht="15">
      <c r="A795" s="84" t="s">
        <v>4654</v>
      </c>
      <c r="B795" s="84">
        <v>4</v>
      </c>
      <c r="C795" s="118">
        <v>0.007681589344383872</v>
      </c>
      <c r="D795" s="84" t="s">
        <v>3651</v>
      </c>
      <c r="E795" s="84" t="b">
        <v>0</v>
      </c>
      <c r="F795" s="84" t="b">
        <v>0</v>
      </c>
      <c r="G795" s="84" t="b">
        <v>0</v>
      </c>
    </row>
    <row r="796" spans="1:7" ht="15">
      <c r="A796" s="84" t="s">
        <v>396</v>
      </c>
      <c r="B796" s="84">
        <v>4</v>
      </c>
      <c r="C796" s="118">
        <v>0.007681589344383872</v>
      </c>
      <c r="D796" s="84" t="s">
        <v>3651</v>
      </c>
      <c r="E796" s="84" t="b">
        <v>0</v>
      </c>
      <c r="F796" s="84" t="b">
        <v>0</v>
      </c>
      <c r="G796" s="84" t="b">
        <v>0</v>
      </c>
    </row>
    <row r="797" spans="1:7" ht="15">
      <c r="A797" s="84" t="s">
        <v>4666</v>
      </c>
      <c r="B797" s="84">
        <v>4</v>
      </c>
      <c r="C797" s="118">
        <v>0.007681589344383872</v>
      </c>
      <c r="D797" s="84" t="s">
        <v>3651</v>
      </c>
      <c r="E797" s="84" t="b">
        <v>0</v>
      </c>
      <c r="F797" s="84" t="b">
        <v>0</v>
      </c>
      <c r="G797" s="84" t="b">
        <v>0</v>
      </c>
    </row>
    <row r="798" spans="1:7" ht="15">
      <c r="A798" s="84" t="s">
        <v>4701</v>
      </c>
      <c r="B798" s="84">
        <v>3</v>
      </c>
      <c r="C798" s="118">
        <v>0.006597835333789912</v>
      </c>
      <c r="D798" s="84" t="s">
        <v>3651</v>
      </c>
      <c r="E798" s="84" t="b">
        <v>0</v>
      </c>
      <c r="F798" s="84" t="b">
        <v>0</v>
      </c>
      <c r="G798" s="84" t="b">
        <v>0</v>
      </c>
    </row>
    <row r="799" spans="1:7" ht="15">
      <c r="A799" s="84" t="s">
        <v>270</v>
      </c>
      <c r="B799" s="84">
        <v>3</v>
      </c>
      <c r="C799" s="118">
        <v>0.006597835333789912</v>
      </c>
      <c r="D799" s="84" t="s">
        <v>3651</v>
      </c>
      <c r="E799" s="84" t="b">
        <v>0</v>
      </c>
      <c r="F799" s="84" t="b">
        <v>0</v>
      </c>
      <c r="G799" s="84" t="b">
        <v>0</v>
      </c>
    </row>
    <row r="800" spans="1:7" ht="15">
      <c r="A800" s="84" t="s">
        <v>4843</v>
      </c>
      <c r="B800" s="84">
        <v>2</v>
      </c>
      <c r="C800" s="118">
        <v>0.0051846785814061375</v>
      </c>
      <c r="D800" s="84" t="s">
        <v>3651</v>
      </c>
      <c r="E800" s="84" t="b">
        <v>0</v>
      </c>
      <c r="F800" s="84" t="b">
        <v>0</v>
      </c>
      <c r="G800" s="84" t="b">
        <v>0</v>
      </c>
    </row>
    <row r="801" spans="1:7" ht="15">
      <c r="A801" s="84" t="s">
        <v>4844</v>
      </c>
      <c r="B801" s="84">
        <v>2</v>
      </c>
      <c r="C801" s="118">
        <v>0.0051846785814061375</v>
      </c>
      <c r="D801" s="84" t="s">
        <v>3651</v>
      </c>
      <c r="E801" s="84" t="b">
        <v>0</v>
      </c>
      <c r="F801" s="84" t="b">
        <v>0</v>
      </c>
      <c r="G801" s="84" t="b">
        <v>0</v>
      </c>
    </row>
    <row r="802" spans="1:7" ht="15">
      <c r="A802" s="84" t="s">
        <v>3888</v>
      </c>
      <c r="B802" s="84">
        <v>2</v>
      </c>
      <c r="C802" s="118">
        <v>0.0051846785814061375</v>
      </c>
      <c r="D802" s="84" t="s">
        <v>3651</v>
      </c>
      <c r="E802" s="84" t="b">
        <v>0</v>
      </c>
      <c r="F802" s="84" t="b">
        <v>0</v>
      </c>
      <c r="G802" s="84" t="b">
        <v>0</v>
      </c>
    </row>
    <row r="803" spans="1:7" ht="15">
      <c r="A803" s="84" t="s">
        <v>4845</v>
      </c>
      <c r="B803" s="84">
        <v>2</v>
      </c>
      <c r="C803" s="118">
        <v>0.0051846785814061375</v>
      </c>
      <c r="D803" s="84" t="s">
        <v>3651</v>
      </c>
      <c r="E803" s="84" t="b">
        <v>0</v>
      </c>
      <c r="F803" s="84" t="b">
        <v>0</v>
      </c>
      <c r="G803" s="84" t="b">
        <v>0</v>
      </c>
    </row>
    <row r="804" spans="1:7" ht="15">
      <c r="A804" s="84" t="s">
        <v>4620</v>
      </c>
      <c r="B804" s="84">
        <v>2</v>
      </c>
      <c r="C804" s="118">
        <v>0.0051846785814061375</v>
      </c>
      <c r="D804" s="84" t="s">
        <v>3651</v>
      </c>
      <c r="E804" s="84" t="b">
        <v>0</v>
      </c>
      <c r="F804" s="84" t="b">
        <v>0</v>
      </c>
      <c r="G804" s="84" t="b">
        <v>0</v>
      </c>
    </row>
    <row r="805" spans="1:7" ht="15">
      <c r="A805" s="84" t="s">
        <v>4614</v>
      </c>
      <c r="B805" s="84">
        <v>2</v>
      </c>
      <c r="C805" s="118">
        <v>0.0051846785814061375</v>
      </c>
      <c r="D805" s="84" t="s">
        <v>3651</v>
      </c>
      <c r="E805" s="84" t="b">
        <v>0</v>
      </c>
      <c r="F805" s="84" t="b">
        <v>0</v>
      </c>
      <c r="G805" s="84" t="b">
        <v>0</v>
      </c>
    </row>
    <row r="806" spans="1:7" ht="15">
      <c r="A806" s="84" t="s">
        <v>4621</v>
      </c>
      <c r="B806" s="84">
        <v>2</v>
      </c>
      <c r="C806" s="118">
        <v>0.0051846785814061375</v>
      </c>
      <c r="D806" s="84" t="s">
        <v>3651</v>
      </c>
      <c r="E806" s="84" t="b">
        <v>0</v>
      </c>
      <c r="F806" s="84" t="b">
        <v>0</v>
      </c>
      <c r="G806" s="84" t="b">
        <v>0</v>
      </c>
    </row>
    <row r="807" spans="1:7" ht="15">
      <c r="A807" s="84" t="s">
        <v>4477</v>
      </c>
      <c r="B807" s="84">
        <v>2</v>
      </c>
      <c r="C807" s="118">
        <v>0.0051846785814061375</v>
      </c>
      <c r="D807" s="84" t="s">
        <v>3651</v>
      </c>
      <c r="E807" s="84" t="b">
        <v>0</v>
      </c>
      <c r="F807" s="84" t="b">
        <v>0</v>
      </c>
      <c r="G807" s="84" t="b">
        <v>0</v>
      </c>
    </row>
    <row r="808" spans="1:7" ht="15">
      <c r="A808" s="84" t="s">
        <v>3855</v>
      </c>
      <c r="B808" s="84">
        <v>17</v>
      </c>
      <c r="C808" s="118">
        <v>0</v>
      </c>
      <c r="D808" s="84" t="s">
        <v>3652</v>
      </c>
      <c r="E808" s="84" t="b">
        <v>0</v>
      </c>
      <c r="F808" s="84" t="b">
        <v>0</v>
      </c>
      <c r="G808" s="84" t="b">
        <v>0</v>
      </c>
    </row>
    <row r="809" spans="1:7" ht="15">
      <c r="A809" s="84" t="s">
        <v>3819</v>
      </c>
      <c r="B809" s="84">
        <v>16</v>
      </c>
      <c r="C809" s="118">
        <v>0</v>
      </c>
      <c r="D809" s="84" t="s">
        <v>3652</v>
      </c>
      <c r="E809" s="84" t="b">
        <v>0</v>
      </c>
      <c r="F809" s="84" t="b">
        <v>0</v>
      </c>
      <c r="G809" s="84" t="b">
        <v>0</v>
      </c>
    </row>
    <row r="810" spans="1:7" ht="15">
      <c r="A810" s="84" t="s">
        <v>3856</v>
      </c>
      <c r="B810" s="84">
        <v>16</v>
      </c>
      <c r="C810" s="118">
        <v>0</v>
      </c>
      <c r="D810" s="84" t="s">
        <v>3652</v>
      </c>
      <c r="E810" s="84" t="b">
        <v>0</v>
      </c>
      <c r="F810" s="84" t="b">
        <v>0</v>
      </c>
      <c r="G810" s="84" t="b">
        <v>0</v>
      </c>
    </row>
    <row r="811" spans="1:7" ht="15">
      <c r="A811" s="84" t="s">
        <v>3857</v>
      </c>
      <c r="B811" s="84">
        <v>16</v>
      </c>
      <c r="C811" s="118">
        <v>0</v>
      </c>
      <c r="D811" s="84" t="s">
        <v>3652</v>
      </c>
      <c r="E811" s="84" t="b">
        <v>0</v>
      </c>
      <c r="F811" s="84" t="b">
        <v>0</v>
      </c>
      <c r="G811" s="84" t="b">
        <v>0</v>
      </c>
    </row>
    <row r="812" spans="1:7" ht="15">
      <c r="A812" s="84" t="s">
        <v>3858</v>
      </c>
      <c r="B812" s="84">
        <v>16</v>
      </c>
      <c r="C812" s="118">
        <v>0</v>
      </c>
      <c r="D812" s="84" t="s">
        <v>3652</v>
      </c>
      <c r="E812" s="84" t="b">
        <v>0</v>
      </c>
      <c r="F812" s="84" t="b">
        <v>0</v>
      </c>
      <c r="G812" s="84" t="b">
        <v>0</v>
      </c>
    </row>
    <row r="813" spans="1:7" ht="15">
      <c r="A813" s="84" t="s">
        <v>3859</v>
      </c>
      <c r="B813" s="84">
        <v>16</v>
      </c>
      <c r="C813" s="118">
        <v>0</v>
      </c>
      <c r="D813" s="84" t="s">
        <v>3652</v>
      </c>
      <c r="E813" s="84" t="b">
        <v>0</v>
      </c>
      <c r="F813" s="84" t="b">
        <v>0</v>
      </c>
      <c r="G813" s="84" t="b">
        <v>0</v>
      </c>
    </row>
    <row r="814" spans="1:7" ht="15">
      <c r="A814" s="84" t="s">
        <v>3860</v>
      </c>
      <c r="B814" s="84">
        <v>16</v>
      </c>
      <c r="C814" s="118">
        <v>0</v>
      </c>
      <c r="D814" s="84" t="s">
        <v>3652</v>
      </c>
      <c r="E814" s="84" t="b">
        <v>0</v>
      </c>
      <c r="F814" s="84" t="b">
        <v>0</v>
      </c>
      <c r="G814" s="84" t="b">
        <v>0</v>
      </c>
    </row>
    <row r="815" spans="1:7" ht="15">
      <c r="A815" s="84" t="s">
        <v>3818</v>
      </c>
      <c r="B815" s="84">
        <v>16</v>
      </c>
      <c r="C815" s="118">
        <v>0</v>
      </c>
      <c r="D815" s="84" t="s">
        <v>3652</v>
      </c>
      <c r="E815" s="84" t="b">
        <v>0</v>
      </c>
      <c r="F815" s="84" t="b">
        <v>0</v>
      </c>
      <c r="G815" s="84" t="b">
        <v>0</v>
      </c>
    </row>
    <row r="816" spans="1:7" ht="15">
      <c r="A816" s="84" t="s">
        <v>3861</v>
      </c>
      <c r="B816" s="84">
        <v>16</v>
      </c>
      <c r="C816" s="118">
        <v>0</v>
      </c>
      <c r="D816" s="84" t="s">
        <v>3652</v>
      </c>
      <c r="E816" s="84" t="b">
        <v>0</v>
      </c>
      <c r="F816" s="84" t="b">
        <v>0</v>
      </c>
      <c r="G816" s="84" t="b">
        <v>0</v>
      </c>
    </row>
    <row r="817" spans="1:7" ht="15">
      <c r="A817" s="84" t="s">
        <v>3862</v>
      </c>
      <c r="B817" s="84">
        <v>16</v>
      </c>
      <c r="C817" s="118">
        <v>0</v>
      </c>
      <c r="D817" s="84" t="s">
        <v>3652</v>
      </c>
      <c r="E817" s="84" t="b">
        <v>0</v>
      </c>
      <c r="F817" s="84" t="b">
        <v>0</v>
      </c>
      <c r="G817" s="84" t="b">
        <v>0</v>
      </c>
    </row>
    <row r="818" spans="1:7" ht="15">
      <c r="A818" s="84" t="s">
        <v>4476</v>
      </c>
      <c r="B818" s="84">
        <v>16</v>
      </c>
      <c r="C818" s="118">
        <v>0</v>
      </c>
      <c r="D818" s="84" t="s">
        <v>3652</v>
      </c>
      <c r="E818" s="84" t="b">
        <v>0</v>
      </c>
      <c r="F818" s="84" t="b">
        <v>0</v>
      </c>
      <c r="G818" s="84" t="b">
        <v>0</v>
      </c>
    </row>
    <row r="819" spans="1:7" ht="15">
      <c r="A819" s="84" t="s">
        <v>4478</v>
      </c>
      <c r="B819" s="84">
        <v>16</v>
      </c>
      <c r="C819" s="118">
        <v>0</v>
      </c>
      <c r="D819" s="84" t="s">
        <v>3652</v>
      </c>
      <c r="E819" s="84" t="b">
        <v>0</v>
      </c>
      <c r="F819" s="84" t="b">
        <v>0</v>
      </c>
      <c r="G819" s="84" t="b">
        <v>0</v>
      </c>
    </row>
    <row r="820" spans="1:7" ht="15">
      <c r="A820" s="84" t="s">
        <v>426</v>
      </c>
      <c r="B820" s="84">
        <v>15</v>
      </c>
      <c r="C820" s="118">
        <v>0.0017591249121491758</v>
      </c>
      <c r="D820" s="84" t="s">
        <v>3652</v>
      </c>
      <c r="E820" s="84" t="b">
        <v>0</v>
      </c>
      <c r="F820" s="84" t="b">
        <v>0</v>
      </c>
      <c r="G820" s="84" t="b">
        <v>0</v>
      </c>
    </row>
    <row r="821" spans="1:7" ht="15">
      <c r="A821" s="84" t="s">
        <v>4479</v>
      </c>
      <c r="B821" s="84">
        <v>15</v>
      </c>
      <c r="C821" s="118">
        <v>0.0017591249121491758</v>
      </c>
      <c r="D821" s="84" t="s">
        <v>3652</v>
      </c>
      <c r="E821" s="84" t="b">
        <v>0</v>
      </c>
      <c r="F821" s="84" t="b">
        <v>0</v>
      </c>
      <c r="G821" s="84" t="b">
        <v>0</v>
      </c>
    </row>
    <row r="822" spans="1:7" ht="15">
      <c r="A822" s="84" t="s">
        <v>3864</v>
      </c>
      <c r="B822" s="84">
        <v>25</v>
      </c>
      <c r="C822" s="118">
        <v>0.014133115148873103</v>
      </c>
      <c r="D822" s="84" t="s">
        <v>3653</v>
      </c>
      <c r="E822" s="84" t="b">
        <v>0</v>
      </c>
      <c r="F822" s="84" t="b">
        <v>0</v>
      </c>
      <c r="G822" s="84" t="b">
        <v>0</v>
      </c>
    </row>
    <row r="823" spans="1:7" ht="15">
      <c r="A823" s="84" t="s">
        <v>403</v>
      </c>
      <c r="B823" s="84">
        <v>18</v>
      </c>
      <c r="C823" s="118">
        <v>0.004774728787578341</v>
      </c>
      <c r="D823" s="84" t="s">
        <v>3653</v>
      </c>
      <c r="E823" s="84" t="b">
        <v>0</v>
      </c>
      <c r="F823" s="84" t="b">
        <v>0</v>
      </c>
      <c r="G823" s="84" t="b">
        <v>0</v>
      </c>
    </row>
    <row r="824" spans="1:7" ht="15">
      <c r="A824" s="84" t="s">
        <v>3865</v>
      </c>
      <c r="B824" s="84">
        <v>13</v>
      </c>
      <c r="C824" s="118">
        <v>0.0073492198774140136</v>
      </c>
      <c r="D824" s="84" t="s">
        <v>3653</v>
      </c>
      <c r="E824" s="84" t="b">
        <v>0</v>
      </c>
      <c r="F824" s="84" t="b">
        <v>0</v>
      </c>
      <c r="G824" s="84" t="b">
        <v>0</v>
      </c>
    </row>
    <row r="825" spans="1:7" ht="15">
      <c r="A825" s="84" t="s">
        <v>3866</v>
      </c>
      <c r="B825" s="84">
        <v>12</v>
      </c>
      <c r="C825" s="118">
        <v>0.007669554029655573</v>
      </c>
      <c r="D825" s="84" t="s">
        <v>3653</v>
      </c>
      <c r="E825" s="84" t="b">
        <v>0</v>
      </c>
      <c r="F825" s="84" t="b">
        <v>0</v>
      </c>
      <c r="G825" s="84" t="b">
        <v>0</v>
      </c>
    </row>
    <row r="826" spans="1:7" ht="15">
      <c r="A826" s="84" t="s">
        <v>3867</v>
      </c>
      <c r="B826" s="84">
        <v>12</v>
      </c>
      <c r="C826" s="118">
        <v>0.007669554029655573</v>
      </c>
      <c r="D826" s="84" t="s">
        <v>3653</v>
      </c>
      <c r="E826" s="84" t="b">
        <v>0</v>
      </c>
      <c r="F826" s="84" t="b">
        <v>0</v>
      </c>
      <c r="G826" s="84" t="b">
        <v>0</v>
      </c>
    </row>
    <row r="827" spans="1:7" ht="15">
      <c r="A827" s="84" t="s">
        <v>3868</v>
      </c>
      <c r="B827" s="84">
        <v>12</v>
      </c>
      <c r="C827" s="118">
        <v>0.007669554029655573</v>
      </c>
      <c r="D827" s="84" t="s">
        <v>3653</v>
      </c>
      <c r="E827" s="84" t="b">
        <v>0</v>
      </c>
      <c r="F827" s="84" t="b">
        <v>0</v>
      </c>
      <c r="G827" s="84" t="b">
        <v>0</v>
      </c>
    </row>
    <row r="828" spans="1:7" ht="15">
      <c r="A828" s="84" t="s">
        <v>3869</v>
      </c>
      <c r="B828" s="84">
        <v>12</v>
      </c>
      <c r="C828" s="118">
        <v>0.00863231991218805</v>
      </c>
      <c r="D828" s="84" t="s">
        <v>3653</v>
      </c>
      <c r="E828" s="84" t="b">
        <v>0</v>
      </c>
      <c r="F828" s="84" t="b">
        <v>0</v>
      </c>
      <c r="G828" s="84" t="b">
        <v>0</v>
      </c>
    </row>
    <row r="829" spans="1:7" ht="15">
      <c r="A829" s="84" t="s">
        <v>3870</v>
      </c>
      <c r="B829" s="84">
        <v>12</v>
      </c>
      <c r="C829" s="118">
        <v>0.00863231991218805</v>
      </c>
      <c r="D829" s="84" t="s">
        <v>3653</v>
      </c>
      <c r="E829" s="84" t="b">
        <v>0</v>
      </c>
      <c r="F829" s="84" t="b">
        <v>0</v>
      </c>
      <c r="G829" s="84" t="b">
        <v>0</v>
      </c>
    </row>
    <row r="830" spans="1:7" ht="15">
      <c r="A830" s="84" t="s">
        <v>3871</v>
      </c>
      <c r="B830" s="84">
        <v>11</v>
      </c>
      <c r="C830" s="118">
        <v>0.007912959919505712</v>
      </c>
      <c r="D830" s="84" t="s">
        <v>3653</v>
      </c>
      <c r="E830" s="84" t="b">
        <v>0</v>
      </c>
      <c r="F830" s="84" t="b">
        <v>0</v>
      </c>
      <c r="G830" s="84" t="b">
        <v>0</v>
      </c>
    </row>
    <row r="831" spans="1:7" ht="15">
      <c r="A831" s="84" t="s">
        <v>3872</v>
      </c>
      <c r="B831" s="84">
        <v>11</v>
      </c>
      <c r="C831" s="118">
        <v>0.007912959919505712</v>
      </c>
      <c r="D831" s="84" t="s">
        <v>3653</v>
      </c>
      <c r="E831" s="84" t="b">
        <v>0</v>
      </c>
      <c r="F831" s="84" t="b">
        <v>0</v>
      </c>
      <c r="G831" s="84" t="b">
        <v>0</v>
      </c>
    </row>
    <row r="832" spans="1:7" ht="15">
      <c r="A832" s="84" t="s">
        <v>4487</v>
      </c>
      <c r="B832" s="84">
        <v>11</v>
      </c>
      <c r="C832" s="118">
        <v>0.007912959919505712</v>
      </c>
      <c r="D832" s="84" t="s">
        <v>3653</v>
      </c>
      <c r="E832" s="84" t="b">
        <v>0</v>
      </c>
      <c r="F832" s="84" t="b">
        <v>0</v>
      </c>
      <c r="G832" s="84" t="b">
        <v>0</v>
      </c>
    </row>
    <row r="833" spans="1:7" ht="15">
      <c r="A833" s="84" t="s">
        <v>4474</v>
      </c>
      <c r="B833" s="84">
        <v>11</v>
      </c>
      <c r="C833" s="118">
        <v>0.007912959919505712</v>
      </c>
      <c r="D833" s="84" t="s">
        <v>3653</v>
      </c>
      <c r="E833" s="84" t="b">
        <v>1</v>
      </c>
      <c r="F833" s="84" t="b">
        <v>0</v>
      </c>
      <c r="G833" s="84" t="b">
        <v>0</v>
      </c>
    </row>
    <row r="834" spans="1:7" ht="15">
      <c r="A834" s="84" t="s">
        <v>4488</v>
      </c>
      <c r="B834" s="84">
        <v>11</v>
      </c>
      <c r="C834" s="118">
        <v>0.007912959919505712</v>
      </c>
      <c r="D834" s="84" t="s">
        <v>3653</v>
      </c>
      <c r="E834" s="84" t="b">
        <v>0</v>
      </c>
      <c r="F834" s="84" t="b">
        <v>0</v>
      </c>
      <c r="G834" s="84" t="b">
        <v>0</v>
      </c>
    </row>
    <row r="835" spans="1:7" ht="15">
      <c r="A835" s="84" t="s">
        <v>4489</v>
      </c>
      <c r="B835" s="84">
        <v>11</v>
      </c>
      <c r="C835" s="118">
        <v>0.007912959919505712</v>
      </c>
      <c r="D835" s="84" t="s">
        <v>3653</v>
      </c>
      <c r="E835" s="84" t="b">
        <v>0</v>
      </c>
      <c r="F835" s="84" t="b">
        <v>0</v>
      </c>
      <c r="G835" s="84" t="b">
        <v>0</v>
      </c>
    </row>
    <row r="836" spans="1:7" ht="15">
      <c r="A836" s="84" t="s">
        <v>4502</v>
      </c>
      <c r="B836" s="84">
        <v>9</v>
      </c>
      <c r="C836" s="118">
        <v>0.008139529916030848</v>
      </c>
      <c r="D836" s="84" t="s">
        <v>3653</v>
      </c>
      <c r="E836" s="84" t="b">
        <v>0</v>
      </c>
      <c r="F836" s="84" t="b">
        <v>0</v>
      </c>
      <c r="G836" s="84" t="b">
        <v>0</v>
      </c>
    </row>
    <row r="837" spans="1:7" ht="15">
      <c r="A837" s="84" t="s">
        <v>4503</v>
      </c>
      <c r="B837" s="84">
        <v>9</v>
      </c>
      <c r="C837" s="118">
        <v>0.008139529916030848</v>
      </c>
      <c r="D837" s="84" t="s">
        <v>3653</v>
      </c>
      <c r="E837" s="84" t="b">
        <v>0</v>
      </c>
      <c r="F837" s="84" t="b">
        <v>0</v>
      </c>
      <c r="G837" s="84" t="b">
        <v>0</v>
      </c>
    </row>
    <row r="838" spans="1:7" ht="15">
      <c r="A838" s="84" t="s">
        <v>4504</v>
      </c>
      <c r="B838" s="84">
        <v>9</v>
      </c>
      <c r="C838" s="118">
        <v>0.01301734848488383</v>
      </c>
      <c r="D838" s="84" t="s">
        <v>3653</v>
      </c>
      <c r="E838" s="84" t="b">
        <v>0</v>
      </c>
      <c r="F838" s="84" t="b">
        <v>0</v>
      </c>
      <c r="G838" s="84" t="b">
        <v>0</v>
      </c>
    </row>
    <row r="839" spans="1:7" ht="15">
      <c r="A839" s="84" t="s">
        <v>4526</v>
      </c>
      <c r="B839" s="84">
        <v>7</v>
      </c>
      <c r="C839" s="118">
        <v>0.00795285013138311</v>
      </c>
      <c r="D839" s="84" t="s">
        <v>3653</v>
      </c>
      <c r="E839" s="84" t="b">
        <v>0</v>
      </c>
      <c r="F839" s="84" t="b">
        <v>0</v>
      </c>
      <c r="G839" s="84" t="b">
        <v>0</v>
      </c>
    </row>
    <row r="840" spans="1:7" ht="15">
      <c r="A840" s="84" t="s">
        <v>4524</v>
      </c>
      <c r="B840" s="84">
        <v>7</v>
      </c>
      <c r="C840" s="118">
        <v>0.00795285013138311</v>
      </c>
      <c r="D840" s="84" t="s">
        <v>3653</v>
      </c>
      <c r="E840" s="84" t="b">
        <v>0</v>
      </c>
      <c r="F840" s="84" t="b">
        <v>0</v>
      </c>
      <c r="G840" s="84" t="b">
        <v>0</v>
      </c>
    </row>
    <row r="841" spans="1:7" ht="15">
      <c r="A841" s="84" t="s">
        <v>4523</v>
      </c>
      <c r="B841" s="84">
        <v>7</v>
      </c>
      <c r="C841" s="118">
        <v>0.008947813034598167</v>
      </c>
      <c r="D841" s="84" t="s">
        <v>3653</v>
      </c>
      <c r="E841" s="84" t="b">
        <v>0</v>
      </c>
      <c r="F841" s="84" t="b">
        <v>0</v>
      </c>
      <c r="G841" s="84" t="b">
        <v>0</v>
      </c>
    </row>
    <row r="842" spans="1:7" ht="15">
      <c r="A842" s="84" t="s">
        <v>3818</v>
      </c>
      <c r="B842" s="84">
        <v>6</v>
      </c>
      <c r="C842" s="118">
        <v>0.007669554029655573</v>
      </c>
      <c r="D842" s="84" t="s">
        <v>3653</v>
      </c>
      <c r="E842" s="84" t="b">
        <v>0</v>
      </c>
      <c r="F842" s="84" t="b">
        <v>0</v>
      </c>
      <c r="G842" s="84" t="b">
        <v>0</v>
      </c>
    </row>
    <row r="843" spans="1:7" ht="15">
      <c r="A843" s="84" t="s">
        <v>4550</v>
      </c>
      <c r="B843" s="84">
        <v>6</v>
      </c>
      <c r="C843" s="118">
        <v>0.007669554029655573</v>
      </c>
      <c r="D843" s="84" t="s">
        <v>3653</v>
      </c>
      <c r="E843" s="84" t="b">
        <v>0</v>
      </c>
      <c r="F843" s="84" t="b">
        <v>0</v>
      </c>
      <c r="G843" s="84" t="b">
        <v>0</v>
      </c>
    </row>
    <row r="844" spans="1:7" ht="15">
      <c r="A844" s="84" t="s">
        <v>4501</v>
      </c>
      <c r="B844" s="84">
        <v>6</v>
      </c>
      <c r="C844" s="118">
        <v>0.007669554029655573</v>
      </c>
      <c r="D844" s="84" t="s">
        <v>3653</v>
      </c>
      <c r="E844" s="84" t="b">
        <v>0</v>
      </c>
      <c r="F844" s="84" t="b">
        <v>1</v>
      </c>
      <c r="G844" s="84" t="b">
        <v>0</v>
      </c>
    </row>
    <row r="845" spans="1:7" ht="15">
      <c r="A845" s="84" t="s">
        <v>4593</v>
      </c>
      <c r="B845" s="84">
        <v>5</v>
      </c>
      <c r="C845" s="118">
        <v>0.007231860269379906</v>
      </c>
      <c r="D845" s="84" t="s">
        <v>3653</v>
      </c>
      <c r="E845" s="84" t="b">
        <v>0</v>
      </c>
      <c r="F845" s="84" t="b">
        <v>0</v>
      </c>
      <c r="G845" s="84" t="b">
        <v>0</v>
      </c>
    </row>
    <row r="846" spans="1:7" ht="15">
      <c r="A846" s="84" t="s">
        <v>4594</v>
      </c>
      <c r="B846" s="84">
        <v>5</v>
      </c>
      <c r="C846" s="118">
        <v>0.007231860269379906</v>
      </c>
      <c r="D846" s="84" t="s">
        <v>3653</v>
      </c>
      <c r="E846" s="84" t="b">
        <v>0</v>
      </c>
      <c r="F846" s="84" t="b">
        <v>0</v>
      </c>
      <c r="G846" s="84" t="b">
        <v>0</v>
      </c>
    </row>
    <row r="847" spans="1:7" ht="15">
      <c r="A847" s="84" t="s">
        <v>4551</v>
      </c>
      <c r="B847" s="84">
        <v>5</v>
      </c>
      <c r="C847" s="118">
        <v>0.007231860269379906</v>
      </c>
      <c r="D847" s="84" t="s">
        <v>3653</v>
      </c>
      <c r="E847" s="84" t="b">
        <v>0</v>
      </c>
      <c r="F847" s="84" t="b">
        <v>0</v>
      </c>
      <c r="G847" s="84" t="b">
        <v>0</v>
      </c>
    </row>
    <row r="848" spans="1:7" ht="15">
      <c r="A848" s="84" t="s">
        <v>4570</v>
      </c>
      <c r="B848" s="84">
        <v>4</v>
      </c>
      <c r="C848" s="118">
        <v>0.006608503187971496</v>
      </c>
      <c r="D848" s="84" t="s">
        <v>3653</v>
      </c>
      <c r="E848" s="84" t="b">
        <v>0</v>
      </c>
      <c r="F848" s="84" t="b">
        <v>0</v>
      </c>
      <c r="G848" s="84" t="b">
        <v>0</v>
      </c>
    </row>
    <row r="849" spans="1:7" ht="15">
      <c r="A849" s="84" t="s">
        <v>4667</v>
      </c>
      <c r="B849" s="84">
        <v>4</v>
      </c>
      <c r="C849" s="118">
        <v>0.006608503187971496</v>
      </c>
      <c r="D849" s="84" t="s">
        <v>3653</v>
      </c>
      <c r="E849" s="84" t="b">
        <v>0</v>
      </c>
      <c r="F849" s="84" t="b">
        <v>0</v>
      </c>
      <c r="G849" s="84" t="b">
        <v>0</v>
      </c>
    </row>
    <row r="850" spans="1:7" ht="15">
      <c r="A850" s="84" t="s">
        <v>4658</v>
      </c>
      <c r="B850" s="84">
        <v>4</v>
      </c>
      <c r="C850" s="118">
        <v>0.006608503187971496</v>
      </c>
      <c r="D850" s="84" t="s">
        <v>3653</v>
      </c>
      <c r="E850" s="84" t="b">
        <v>0</v>
      </c>
      <c r="F850" s="84" t="b">
        <v>0</v>
      </c>
      <c r="G850" s="84" t="b">
        <v>0</v>
      </c>
    </row>
    <row r="851" spans="1:7" ht="15">
      <c r="A851" s="84" t="s">
        <v>4659</v>
      </c>
      <c r="B851" s="84">
        <v>4</v>
      </c>
      <c r="C851" s="118">
        <v>0.006608503187971496</v>
      </c>
      <c r="D851" s="84" t="s">
        <v>3653</v>
      </c>
      <c r="E851" s="84" t="b">
        <v>1</v>
      </c>
      <c r="F851" s="84" t="b">
        <v>0</v>
      </c>
      <c r="G851" s="84" t="b">
        <v>0</v>
      </c>
    </row>
    <row r="852" spans="1:7" ht="15">
      <c r="A852" s="84" t="s">
        <v>4660</v>
      </c>
      <c r="B852" s="84">
        <v>4</v>
      </c>
      <c r="C852" s="118">
        <v>0.006608503187971496</v>
      </c>
      <c r="D852" s="84" t="s">
        <v>3653</v>
      </c>
      <c r="E852" s="84" t="b">
        <v>0</v>
      </c>
      <c r="F852" s="84" t="b">
        <v>0</v>
      </c>
      <c r="G852" s="84" t="b">
        <v>0</v>
      </c>
    </row>
    <row r="853" spans="1:7" ht="15">
      <c r="A853" s="84" t="s">
        <v>4475</v>
      </c>
      <c r="B853" s="84">
        <v>4</v>
      </c>
      <c r="C853" s="118">
        <v>0.006608503187971496</v>
      </c>
      <c r="D853" s="84" t="s">
        <v>3653</v>
      </c>
      <c r="E853" s="84" t="b">
        <v>0</v>
      </c>
      <c r="F853" s="84" t="b">
        <v>0</v>
      </c>
      <c r="G853" s="84" t="b">
        <v>0</v>
      </c>
    </row>
    <row r="854" spans="1:7" ht="15">
      <c r="A854" s="84" t="s">
        <v>4661</v>
      </c>
      <c r="B854" s="84">
        <v>4</v>
      </c>
      <c r="C854" s="118">
        <v>0.006608503187971496</v>
      </c>
      <c r="D854" s="84" t="s">
        <v>3653</v>
      </c>
      <c r="E854" s="84" t="b">
        <v>0</v>
      </c>
      <c r="F854" s="84" t="b">
        <v>0</v>
      </c>
      <c r="G854" s="84" t="b">
        <v>0</v>
      </c>
    </row>
    <row r="855" spans="1:7" ht="15">
      <c r="A855" s="84" t="s">
        <v>4662</v>
      </c>
      <c r="B855" s="84">
        <v>4</v>
      </c>
      <c r="C855" s="118">
        <v>0.006608503187971496</v>
      </c>
      <c r="D855" s="84" t="s">
        <v>3653</v>
      </c>
      <c r="E855" s="84" t="b">
        <v>0</v>
      </c>
      <c r="F855" s="84" t="b">
        <v>0</v>
      </c>
      <c r="G855" s="84" t="b">
        <v>0</v>
      </c>
    </row>
    <row r="856" spans="1:7" ht="15">
      <c r="A856" s="84" t="s">
        <v>4663</v>
      </c>
      <c r="B856" s="84">
        <v>4</v>
      </c>
      <c r="C856" s="118">
        <v>0.006608503187971496</v>
      </c>
      <c r="D856" s="84" t="s">
        <v>3653</v>
      </c>
      <c r="E856" s="84" t="b">
        <v>0</v>
      </c>
      <c r="F856" s="84" t="b">
        <v>0</v>
      </c>
      <c r="G856" s="84" t="b">
        <v>0</v>
      </c>
    </row>
    <row r="857" spans="1:7" ht="15">
      <c r="A857" s="84" t="s">
        <v>4664</v>
      </c>
      <c r="B857" s="84">
        <v>4</v>
      </c>
      <c r="C857" s="118">
        <v>0.006608503187971496</v>
      </c>
      <c r="D857" s="84" t="s">
        <v>3653</v>
      </c>
      <c r="E857" s="84" t="b">
        <v>0</v>
      </c>
      <c r="F857" s="84" t="b">
        <v>0</v>
      </c>
      <c r="G857" s="84" t="b">
        <v>0</v>
      </c>
    </row>
    <row r="858" spans="1:7" ht="15">
      <c r="A858" s="84" t="s">
        <v>4665</v>
      </c>
      <c r="B858" s="84">
        <v>4</v>
      </c>
      <c r="C858" s="118">
        <v>0.006608503187971496</v>
      </c>
      <c r="D858" s="84" t="s">
        <v>3653</v>
      </c>
      <c r="E858" s="84" t="b">
        <v>0</v>
      </c>
      <c r="F858" s="84" t="b">
        <v>0</v>
      </c>
      <c r="G858" s="84" t="b">
        <v>0</v>
      </c>
    </row>
    <row r="859" spans="1:7" ht="15">
      <c r="A859" s="84" t="s">
        <v>4484</v>
      </c>
      <c r="B859" s="84">
        <v>4</v>
      </c>
      <c r="C859" s="118">
        <v>0.006608503187971496</v>
      </c>
      <c r="D859" s="84" t="s">
        <v>3653</v>
      </c>
      <c r="E859" s="84" t="b">
        <v>0</v>
      </c>
      <c r="F859" s="84" t="b">
        <v>0</v>
      </c>
      <c r="G859" s="84" t="b">
        <v>0</v>
      </c>
    </row>
    <row r="860" spans="1:7" ht="15">
      <c r="A860" s="84" t="s">
        <v>4648</v>
      </c>
      <c r="B860" s="84">
        <v>4</v>
      </c>
      <c r="C860" s="118">
        <v>0.006608503187971496</v>
      </c>
      <c r="D860" s="84" t="s">
        <v>3653</v>
      </c>
      <c r="E860" s="84" t="b">
        <v>0</v>
      </c>
      <c r="F860" s="84" t="b">
        <v>0</v>
      </c>
      <c r="G860" s="84" t="b">
        <v>0</v>
      </c>
    </row>
    <row r="861" spans="1:7" ht="15">
      <c r="A861" s="84" t="s">
        <v>4527</v>
      </c>
      <c r="B861" s="84">
        <v>4</v>
      </c>
      <c r="C861" s="118">
        <v>0.006608503187971496</v>
      </c>
      <c r="D861" s="84" t="s">
        <v>3653</v>
      </c>
      <c r="E861" s="84" t="b">
        <v>0</v>
      </c>
      <c r="F861" s="84" t="b">
        <v>0</v>
      </c>
      <c r="G861" s="84" t="b">
        <v>0</v>
      </c>
    </row>
    <row r="862" spans="1:7" ht="15">
      <c r="A862" s="84" t="s">
        <v>4595</v>
      </c>
      <c r="B862" s="84">
        <v>4</v>
      </c>
      <c r="C862" s="118">
        <v>0.006608503187971496</v>
      </c>
      <c r="D862" s="84" t="s">
        <v>3653</v>
      </c>
      <c r="E862" s="84" t="b">
        <v>0</v>
      </c>
      <c r="F862" s="84" t="b">
        <v>0</v>
      </c>
      <c r="G862" s="84" t="b">
        <v>0</v>
      </c>
    </row>
    <row r="863" spans="1:7" ht="15">
      <c r="A863" s="84" t="s">
        <v>4649</v>
      </c>
      <c r="B863" s="84">
        <v>4</v>
      </c>
      <c r="C863" s="118">
        <v>0.006608503187971496</v>
      </c>
      <c r="D863" s="84" t="s">
        <v>3653</v>
      </c>
      <c r="E863" s="84" t="b">
        <v>0</v>
      </c>
      <c r="F863" s="84" t="b">
        <v>0</v>
      </c>
      <c r="G863" s="84" t="b">
        <v>0</v>
      </c>
    </row>
    <row r="864" spans="1:7" ht="15">
      <c r="A864" s="84" t="s">
        <v>4670</v>
      </c>
      <c r="B864" s="84">
        <v>4</v>
      </c>
      <c r="C864" s="118">
        <v>0.007669554029655572</v>
      </c>
      <c r="D864" s="84" t="s">
        <v>3653</v>
      </c>
      <c r="E864" s="84" t="b">
        <v>0</v>
      </c>
      <c r="F864" s="84" t="b">
        <v>0</v>
      </c>
      <c r="G864" s="84" t="b">
        <v>0</v>
      </c>
    </row>
    <row r="865" spans="1:7" ht="15">
      <c r="A865" s="84" t="s">
        <v>4707</v>
      </c>
      <c r="B865" s="84">
        <v>3</v>
      </c>
      <c r="C865" s="118">
        <v>0.005752165522241679</v>
      </c>
      <c r="D865" s="84" t="s">
        <v>3653</v>
      </c>
      <c r="E865" s="84" t="b">
        <v>0</v>
      </c>
      <c r="F865" s="84" t="b">
        <v>0</v>
      </c>
      <c r="G865" s="84" t="b">
        <v>0</v>
      </c>
    </row>
    <row r="866" spans="1:7" ht="15">
      <c r="A866" s="84" t="s">
        <v>4519</v>
      </c>
      <c r="B866" s="84">
        <v>3</v>
      </c>
      <c r="C866" s="118">
        <v>0.006873765898392515</v>
      </c>
      <c r="D866" s="84" t="s">
        <v>3653</v>
      </c>
      <c r="E866" s="84" t="b">
        <v>0</v>
      </c>
      <c r="F866" s="84" t="b">
        <v>0</v>
      </c>
      <c r="G866" s="84" t="b">
        <v>0</v>
      </c>
    </row>
    <row r="867" spans="1:7" ht="15">
      <c r="A867" s="84" t="s">
        <v>4744</v>
      </c>
      <c r="B867" s="84">
        <v>3</v>
      </c>
      <c r="C867" s="118">
        <v>0.005752165522241679</v>
      </c>
      <c r="D867" s="84" t="s">
        <v>3653</v>
      </c>
      <c r="E867" s="84" t="b">
        <v>0</v>
      </c>
      <c r="F867" s="84" t="b">
        <v>0</v>
      </c>
      <c r="G867" s="84" t="b">
        <v>0</v>
      </c>
    </row>
    <row r="868" spans="1:7" ht="15">
      <c r="A868" s="84" t="s">
        <v>4745</v>
      </c>
      <c r="B868" s="84">
        <v>3</v>
      </c>
      <c r="C868" s="118">
        <v>0.005752165522241679</v>
      </c>
      <c r="D868" s="84" t="s">
        <v>3653</v>
      </c>
      <c r="E868" s="84" t="b">
        <v>0</v>
      </c>
      <c r="F868" s="84" t="b">
        <v>0</v>
      </c>
      <c r="G868" s="84" t="b">
        <v>0</v>
      </c>
    </row>
    <row r="869" spans="1:7" ht="15">
      <c r="A869" s="84" t="s">
        <v>4746</v>
      </c>
      <c r="B869" s="84">
        <v>3</v>
      </c>
      <c r="C869" s="118">
        <v>0.005752165522241679</v>
      </c>
      <c r="D869" s="84" t="s">
        <v>3653</v>
      </c>
      <c r="E869" s="84" t="b">
        <v>0</v>
      </c>
      <c r="F869" s="84" t="b">
        <v>0</v>
      </c>
      <c r="G869" s="84" t="b">
        <v>0</v>
      </c>
    </row>
    <row r="870" spans="1:7" ht="15">
      <c r="A870" s="84" t="s">
        <v>4747</v>
      </c>
      <c r="B870" s="84">
        <v>3</v>
      </c>
      <c r="C870" s="118">
        <v>0.005752165522241679</v>
      </c>
      <c r="D870" s="84" t="s">
        <v>3653</v>
      </c>
      <c r="E870" s="84" t="b">
        <v>0</v>
      </c>
      <c r="F870" s="84" t="b">
        <v>0</v>
      </c>
      <c r="G870" s="84" t="b">
        <v>0</v>
      </c>
    </row>
    <row r="871" spans="1:7" ht="15">
      <c r="A871" s="84" t="s">
        <v>4748</v>
      </c>
      <c r="B871" s="84">
        <v>3</v>
      </c>
      <c r="C871" s="118">
        <v>0.005752165522241679</v>
      </c>
      <c r="D871" s="84" t="s">
        <v>3653</v>
      </c>
      <c r="E871" s="84" t="b">
        <v>0</v>
      </c>
      <c r="F871" s="84" t="b">
        <v>1</v>
      </c>
      <c r="G871" s="84" t="b">
        <v>0</v>
      </c>
    </row>
    <row r="872" spans="1:7" ht="15">
      <c r="A872" s="84" t="s">
        <v>4749</v>
      </c>
      <c r="B872" s="84">
        <v>3</v>
      </c>
      <c r="C872" s="118">
        <v>0.005752165522241679</v>
      </c>
      <c r="D872" s="84" t="s">
        <v>3653</v>
      </c>
      <c r="E872" s="84" t="b">
        <v>0</v>
      </c>
      <c r="F872" s="84" t="b">
        <v>1</v>
      </c>
      <c r="G872" s="84" t="b">
        <v>0</v>
      </c>
    </row>
    <row r="873" spans="1:7" ht="15">
      <c r="A873" s="84" t="s">
        <v>4750</v>
      </c>
      <c r="B873" s="84">
        <v>3</v>
      </c>
      <c r="C873" s="118">
        <v>0.005752165522241679</v>
      </c>
      <c r="D873" s="84" t="s">
        <v>3653</v>
      </c>
      <c r="E873" s="84" t="b">
        <v>0</v>
      </c>
      <c r="F873" s="84" t="b">
        <v>0</v>
      </c>
      <c r="G873" s="84" t="b">
        <v>0</v>
      </c>
    </row>
    <row r="874" spans="1:7" ht="15">
      <c r="A874" s="84" t="s">
        <v>4751</v>
      </c>
      <c r="B874" s="84">
        <v>3</v>
      </c>
      <c r="C874" s="118">
        <v>0.005752165522241679</v>
      </c>
      <c r="D874" s="84" t="s">
        <v>3653</v>
      </c>
      <c r="E874" s="84" t="b">
        <v>0</v>
      </c>
      <c r="F874" s="84" t="b">
        <v>0</v>
      </c>
      <c r="G874" s="84" t="b">
        <v>0</v>
      </c>
    </row>
    <row r="875" spans="1:7" ht="15">
      <c r="A875" s="84" t="s">
        <v>4647</v>
      </c>
      <c r="B875" s="84">
        <v>3</v>
      </c>
      <c r="C875" s="118">
        <v>0.005752165522241679</v>
      </c>
      <c r="D875" s="84" t="s">
        <v>3653</v>
      </c>
      <c r="E875" s="84" t="b">
        <v>0</v>
      </c>
      <c r="F875" s="84" t="b">
        <v>0</v>
      </c>
      <c r="G875" s="84" t="b">
        <v>0</v>
      </c>
    </row>
    <row r="876" spans="1:7" ht="15">
      <c r="A876" s="84" t="s">
        <v>4619</v>
      </c>
      <c r="B876" s="84">
        <v>3</v>
      </c>
      <c r="C876" s="118">
        <v>0.005752165522241679</v>
      </c>
      <c r="D876" s="84" t="s">
        <v>3653</v>
      </c>
      <c r="E876" s="84" t="b">
        <v>0</v>
      </c>
      <c r="F876" s="84" t="b">
        <v>0</v>
      </c>
      <c r="G876" s="84" t="b">
        <v>0</v>
      </c>
    </row>
    <row r="877" spans="1:7" ht="15">
      <c r="A877" s="84" t="s">
        <v>4752</v>
      </c>
      <c r="B877" s="84">
        <v>3</v>
      </c>
      <c r="C877" s="118">
        <v>0.005752165522241679</v>
      </c>
      <c r="D877" s="84" t="s">
        <v>3653</v>
      </c>
      <c r="E877" s="84" t="b">
        <v>0</v>
      </c>
      <c r="F877" s="84" t="b">
        <v>0</v>
      </c>
      <c r="G877" s="84" t="b">
        <v>0</v>
      </c>
    </row>
    <row r="878" spans="1:7" ht="15">
      <c r="A878" s="84" t="s">
        <v>4753</v>
      </c>
      <c r="B878" s="84">
        <v>3</v>
      </c>
      <c r="C878" s="118">
        <v>0.005752165522241679</v>
      </c>
      <c r="D878" s="84" t="s">
        <v>3653</v>
      </c>
      <c r="E878" s="84" t="b">
        <v>0</v>
      </c>
      <c r="F878" s="84" t="b">
        <v>0</v>
      </c>
      <c r="G878" s="84" t="b">
        <v>0</v>
      </c>
    </row>
    <row r="879" spans="1:7" ht="15">
      <c r="A879" s="84" t="s">
        <v>4633</v>
      </c>
      <c r="B879" s="84">
        <v>3</v>
      </c>
      <c r="C879" s="118">
        <v>0.005752165522241679</v>
      </c>
      <c r="D879" s="84" t="s">
        <v>3653</v>
      </c>
      <c r="E879" s="84" t="b">
        <v>0</v>
      </c>
      <c r="F879" s="84" t="b">
        <v>0</v>
      </c>
      <c r="G879" s="84" t="b">
        <v>0</v>
      </c>
    </row>
    <row r="880" spans="1:7" ht="15">
      <c r="A880" s="84" t="s">
        <v>746</v>
      </c>
      <c r="B880" s="84">
        <v>3</v>
      </c>
      <c r="C880" s="118">
        <v>0.005752165522241679</v>
      </c>
      <c r="D880" s="84" t="s">
        <v>3653</v>
      </c>
      <c r="E880" s="84" t="b">
        <v>0</v>
      </c>
      <c r="F880" s="84" t="b">
        <v>0</v>
      </c>
      <c r="G880" s="84" t="b">
        <v>0</v>
      </c>
    </row>
    <row r="881" spans="1:7" ht="15">
      <c r="A881" s="84" t="s">
        <v>4764</v>
      </c>
      <c r="B881" s="84">
        <v>3</v>
      </c>
      <c r="C881" s="118">
        <v>0.005752165522241679</v>
      </c>
      <c r="D881" s="84" t="s">
        <v>3653</v>
      </c>
      <c r="E881" s="84" t="b">
        <v>0</v>
      </c>
      <c r="F881" s="84" t="b">
        <v>0</v>
      </c>
      <c r="G881" s="84" t="b">
        <v>0</v>
      </c>
    </row>
    <row r="882" spans="1:7" ht="15">
      <c r="A882" s="84" t="s">
        <v>4765</v>
      </c>
      <c r="B882" s="84">
        <v>3</v>
      </c>
      <c r="C882" s="118">
        <v>0.005752165522241679</v>
      </c>
      <c r="D882" s="84" t="s">
        <v>3653</v>
      </c>
      <c r="E882" s="84" t="b">
        <v>1</v>
      </c>
      <c r="F882" s="84" t="b">
        <v>0</v>
      </c>
      <c r="G882" s="84" t="b">
        <v>0</v>
      </c>
    </row>
    <row r="883" spans="1:7" ht="15">
      <c r="A883" s="84" t="s">
        <v>4766</v>
      </c>
      <c r="B883" s="84">
        <v>3</v>
      </c>
      <c r="C883" s="118">
        <v>0.005752165522241679</v>
      </c>
      <c r="D883" s="84" t="s">
        <v>3653</v>
      </c>
      <c r="E883" s="84" t="b">
        <v>0</v>
      </c>
      <c r="F883" s="84" t="b">
        <v>0</v>
      </c>
      <c r="G883" s="84" t="b">
        <v>0</v>
      </c>
    </row>
    <row r="884" spans="1:7" ht="15">
      <c r="A884" s="84" t="s">
        <v>4763</v>
      </c>
      <c r="B884" s="84">
        <v>3</v>
      </c>
      <c r="C884" s="118">
        <v>0.005752165522241679</v>
      </c>
      <c r="D884" s="84" t="s">
        <v>3653</v>
      </c>
      <c r="E884" s="84" t="b">
        <v>0</v>
      </c>
      <c r="F884" s="84" t="b">
        <v>0</v>
      </c>
      <c r="G884" s="84" t="b">
        <v>0</v>
      </c>
    </row>
    <row r="885" spans="1:7" ht="15">
      <c r="A885" s="84" t="s">
        <v>4728</v>
      </c>
      <c r="B885" s="84">
        <v>3</v>
      </c>
      <c r="C885" s="118">
        <v>0.005752165522241679</v>
      </c>
      <c r="D885" s="84" t="s">
        <v>3653</v>
      </c>
      <c r="E885" s="84" t="b">
        <v>0</v>
      </c>
      <c r="F885" s="84" t="b">
        <v>0</v>
      </c>
      <c r="G885" s="84" t="b">
        <v>0</v>
      </c>
    </row>
    <row r="886" spans="1:7" ht="15">
      <c r="A886" s="84" t="s">
        <v>4735</v>
      </c>
      <c r="B886" s="84">
        <v>3</v>
      </c>
      <c r="C886" s="118">
        <v>0.005752165522241679</v>
      </c>
      <c r="D886" s="84" t="s">
        <v>3653</v>
      </c>
      <c r="E886" s="84" t="b">
        <v>0</v>
      </c>
      <c r="F886" s="84" t="b">
        <v>0</v>
      </c>
      <c r="G886" s="84" t="b">
        <v>0</v>
      </c>
    </row>
    <row r="887" spans="1:7" ht="15">
      <c r="A887" s="84" t="s">
        <v>4493</v>
      </c>
      <c r="B887" s="84">
        <v>2</v>
      </c>
      <c r="C887" s="118">
        <v>0.004582510598928343</v>
      </c>
      <c r="D887" s="84" t="s">
        <v>3653</v>
      </c>
      <c r="E887" s="84" t="b">
        <v>0</v>
      </c>
      <c r="F887" s="84" t="b">
        <v>0</v>
      </c>
      <c r="G887" s="84" t="b">
        <v>0</v>
      </c>
    </row>
    <row r="888" spans="1:7" ht="15">
      <c r="A888" s="84" t="s">
        <v>4946</v>
      </c>
      <c r="B888" s="84">
        <v>2</v>
      </c>
      <c r="C888" s="118">
        <v>0.004582510598928343</v>
      </c>
      <c r="D888" s="84" t="s">
        <v>3653</v>
      </c>
      <c r="E888" s="84" t="b">
        <v>0</v>
      </c>
      <c r="F888" s="84" t="b">
        <v>0</v>
      </c>
      <c r="G888" s="84" t="b">
        <v>0</v>
      </c>
    </row>
    <row r="889" spans="1:7" ht="15">
      <c r="A889" s="84" t="s">
        <v>4945</v>
      </c>
      <c r="B889" s="84">
        <v>2</v>
      </c>
      <c r="C889" s="118">
        <v>0.004582510598928343</v>
      </c>
      <c r="D889" s="84" t="s">
        <v>3653</v>
      </c>
      <c r="E889" s="84" t="b">
        <v>0</v>
      </c>
      <c r="F889" s="84" t="b">
        <v>0</v>
      </c>
      <c r="G889" s="84" t="b">
        <v>0</v>
      </c>
    </row>
    <row r="890" spans="1:7" ht="15">
      <c r="A890" s="84" t="s">
        <v>4944</v>
      </c>
      <c r="B890" s="84">
        <v>2</v>
      </c>
      <c r="C890" s="118">
        <v>0.004582510598928343</v>
      </c>
      <c r="D890" s="84" t="s">
        <v>3653</v>
      </c>
      <c r="E890" s="84" t="b">
        <v>0</v>
      </c>
      <c r="F890" s="84" t="b">
        <v>0</v>
      </c>
      <c r="G890" s="84" t="b">
        <v>0</v>
      </c>
    </row>
    <row r="891" spans="1:7" ht="15">
      <c r="A891" s="84" t="s">
        <v>3847</v>
      </c>
      <c r="B891" s="84">
        <v>2</v>
      </c>
      <c r="C891" s="118">
        <v>0.004582510598928343</v>
      </c>
      <c r="D891" s="84" t="s">
        <v>3653</v>
      </c>
      <c r="E891" s="84" t="b">
        <v>0</v>
      </c>
      <c r="F891" s="84" t="b">
        <v>0</v>
      </c>
      <c r="G891" s="84" t="b">
        <v>0</v>
      </c>
    </row>
    <row r="892" spans="1:7" ht="15">
      <c r="A892" s="84" t="s">
        <v>3874</v>
      </c>
      <c r="B892" s="84">
        <v>10</v>
      </c>
      <c r="C892" s="118">
        <v>0</v>
      </c>
      <c r="D892" s="84" t="s">
        <v>3654</v>
      </c>
      <c r="E892" s="84" t="b">
        <v>0</v>
      </c>
      <c r="F892" s="84" t="b">
        <v>0</v>
      </c>
      <c r="G892" s="84" t="b">
        <v>0</v>
      </c>
    </row>
    <row r="893" spans="1:7" ht="15">
      <c r="A893" s="84" t="s">
        <v>3875</v>
      </c>
      <c r="B893" s="84">
        <v>10</v>
      </c>
      <c r="C893" s="118">
        <v>0</v>
      </c>
      <c r="D893" s="84" t="s">
        <v>3654</v>
      </c>
      <c r="E893" s="84" t="b">
        <v>0</v>
      </c>
      <c r="F893" s="84" t="b">
        <v>0</v>
      </c>
      <c r="G893" s="84" t="b">
        <v>0</v>
      </c>
    </row>
    <row r="894" spans="1:7" ht="15">
      <c r="A894" s="84" t="s">
        <v>3822</v>
      </c>
      <c r="B894" s="84">
        <v>10</v>
      </c>
      <c r="C894" s="118">
        <v>0</v>
      </c>
      <c r="D894" s="84" t="s">
        <v>3654</v>
      </c>
      <c r="E894" s="84" t="b">
        <v>0</v>
      </c>
      <c r="F894" s="84" t="b">
        <v>0</v>
      </c>
      <c r="G894" s="84" t="b">
        <v>0</v>
      </c>
    </row>
    <row r="895" spans="1:7" ht="15">
      <c r="A895" s="84" t="s">
        <v>3820</v>
      </c>
      <c r="B895" s="84">
        <v>10</v>
      </c>
      <c r="C895" s="118">
        <v>0</v>
      </c>
      <c r="D895" s="84" t="s">
        <v>3654</v>
      </c>
      <c r="E895" s="84" t="b">
        <v>0</v>
      </c>
      <c r="F895" s="84" t="b">
        <v>0</v>
      </c>
      <c r="G895" s="84" t="b">
        <v>0</v>
      </c>
    </row>
    <row r="896" spans="1:7" ht="15">
      <c r="A896" s="84" t="s">
        <v>3876</v>
      </c>
      <c r="B896" s="84">
        <v>10</v>
      </c>
      <c r="C896" s="118">
        <v>0</v>
      </c>
      <c r="D896" s="84" t="s">
        <v>3654</v>
      </c>
      <c r="E896" s="84" t="b">
        <v>0</v>
      </c>
      <c r="F896" s="84" t="b">
        <v>0</v>
      </c>
      <c r="G896" s="84" t="b">
        <v>0</v>
      </c>
    </row>
    <row r="897" spans="1:7" ht="15">
      <c r="A897" s="84" t="s">
        <v>3877</v>
      </c>
      <c r="B897" s="84">
        <v>10</v>
      </c>
      <c r="C897" s="118">
        <v>0</v>
      </c>
      <c r="D897" s="84" t="s">
        <v>3654</v>
      </c>
      <c r="E897" s="84" t="b">
        <v>0</v>
      </c>
      <c r="F897" s="84" t="b">
        <v>0</v>
      </c>
      <c r="G897" s="84" t="b">
        <v>0</v>
      </c>
    </row>
    <row r="898" spans="1:7" ht="15">
      <c r="A898" s="84" t="s">
        <v>3878</v>
      </c>
      <c r="B898" s="84">
        <v>10</v>
      </c>
      <c r="C898" s="118">
        <v>0</v>
      </c>
      <c r="D898" s="84" t="s">
        <v>3654</v>
      </c>
      <c r="E898" s="84" t="b">
        <v>0</v>
      </c>
      <c r="F898" s="84" t="b">
        <v>0</v>
      </c>
      <c r="G898" s="84" t="b">
        <v>0</v>
      </c>
    </row>
    <row r="899" spans="1:7" ht="15">
      <c r="A899" s="84" t="s">
        <v>356</v>
      </c>
      <c r="B899" s="84">
        <v>9</v>
      </c>
      <c r="C899" s="118">
        <v>0.003922070619486441</v>
      </c>
      <c r="D899" s="84" t="s">
        <v>3654</v>
      </c>
      <c r="E899" s="84" t="b">
        <v>0</v>
      </c>
      <c r="F899" s="84" t="b">
        <v>0</v>
      </c>
      <c r="G899" s="84" t="b">
        <v>0</v>
      </c>
    </row>
    <row r="900" spans="1:7" ht="15">
      <c r="A900" s="84" t="s">
        <v>3879</v>
      </c>
      <c r="B900" s="84">
        <v>9</v>
      </c>
      <c r="C900" s="118">
        <v>0.003922070619486441</v>
      </c>
      <c r="D900" s="84" t="s">
        <v>3654</v>
      </c>
      <c r="E900" s="84" t="b">
        <v>0</v>
      </c>
      <c r="F900" s="84" t="b">
        <v>0</v>
      </c>
      <c r="G900" s="84" t="b">
        <v>0</v>
      </c>
    </row>
    <row r="901" spans="1:7" ht="15">
      <c r="A901" s="84" t="s">
        <v>3881</v>
      </c>
      <c r="B901" s="84">
        <v>10</v>
      </c>
      <c r="C901" s="118">
        <v>0</v>
      </c>
      <c r="D901" s="84" t="s">
        <v>3655</v>
      </c>
      <c r="E901" s="84" t="b">
        <v>0</v>
      </c>
      <c r="F901" s="84" t="b">
        <v>0</v>
      </c>
      <c r="G901" s="84" t="b">
        <v>0</v>
      </c>
    </row>
    <row r="902" spans="1:7" ht="15">
      <c r="A902" s="84" t="s">
        <v>3882</v>
      </c>
      <c r="B902" s="84">
        <v>10</v>
      </c>
      <c r="C902" s="118">
        <v>0</v>
      </c>
      <c r="D902" s="84" t="s">
        <v>3655</v>
      </c>
      <c r="E902" s="84" t="b">
        <v>0</v>
      </c>
      <c r="F902" s="84" t="b">
        <v>0</v>
      </c>
      <c r="G902" s="84" t="b">
        <v>0</v>
      </c>
    </row>
    <row r="903" spans="1:7" ht="15">
      <c r="A903" s="84" t="s">
        <v>3883</v>
      </c>
      <c r="B903" s="84">
        <v>10</v>
      </c>
      <c r="C903" s="118">
        <v>0</v>
      </c>
      <c r="D903" s="84" t="s">
        <v>3655</v>
      </c>
      <c r="E903" s="84" t="b">
        <v>0</v>
      </c>
      <c r="F903" s="84" t="b">
        <v>0</v>
      </c>
      <c r="G903" s="84" t="b">
        <v>0</v>
      </c>
    </row>
    <row r="904" spans="1:7" ht="15">
      <c r="A904" s="84" t="s">
        <v>3884</v>
      </c>
      <c r="B904" s="84">
        <v>10</v>
      </c>
      <c r="C904" s="118">
        <v>0</v>
      </c>
      <c r="D904" s="84" t="s">
        <v>3655</v>
      </c>
      <c r="E904" s="84" t="b">
        <v>0</v>
      </c>
      <c r="F904" s="84" t="b">
        <v>0</v>
      </c>
      <c r="G904" s="84" t="b">
        <v>0</v>
      </c>
    </row>
    <row r="905" spans="1:7" ht="15">
      <c r="A905" s="84" t="s">
        <v>3885</v>
      </c>
      <c r="B905" s="84">
        <v>10</v>
      </c>
      <c r="C905" s="118">
        <v>0</v>
      </c>
      <c r="D905" s="84" t="s">
        <v>3655</v>
      </c>
      <c r="E905" s="84" t="b">
        <v>0</v>
      </c>
      <c r="F905" s="84" t="b">
        <v>0</v>
      </c>
      <c r="G905" s="84" t="b">
        <v>0</v>
      </c>
    </row>
    <row r="906" spans="1:7" ht="15">
      <c r="A906" s="84" t="s">
        <v>3886</v>
      </c>
      <c r="B906" s="84">
        <v>10</v>
      </c>
      <c r="C906" s="118">
        <v>0</v>
      </c>
      <c r="D906" s="84" t="s">
        <v>3655</v>
      </c>
      <c r="E906" s="84" t="b">
        <v>0</v>
      </c>
      <c r="F906" s="84" t="b">
        <v>0</v>
      </c>
      <c r="G906" s="84" t="b">
        <v>0</v>
      </c>
    </row>
    <row r="907" spans="1:7" ht="15">
      <c r="A907" s="84" t="s">
        <v>3887</v>
      </c>
      <c r="B907" s="84">
        <v>10</v>
      </c>
      <c r="C907" s="118">
        <v>0</v>
      </c>
      <c r="D907" s="84" t="s">
        <v>3655</v>
      </c>
      <c r="E907" s="84" t="b">
        <v>0</v>
      </c>
      <c r="F907" s="84" t="b">
        <v>0</v>
      </c>
      <c r="G907" s="84" t="b">
        <v>0</v>
      </c>
    </row>
    <row r="908" spans="1:7" ht="15">
      <c r="A908" s="84" t="s">
        <v>3888</v>
      </c>
      <c r="B908" s="84">
        <v>10</v>
      </c>
      <c r="C908" s="118">
        <v>0</v>
      </c>
      <c r="D908" s="84" t="s">
        <v>3655</v>
      </c>
      <c r="E908" s="84" t="b">
        <v>0</v>
      </c>
      <c r="F908" s="84" t="b">
        <v>0</v>
      </c>
      <c r="G908" s="84" t="b">
        <v>0</v>
      </c>
    </row>
    <row r="909" spans="1:7" ht="15">
      <c r="A909" s="84" t="s">
        <v>3889</v>
      </c>
      <c r="B909" s="84">
        <v>10</v>
      </c>
      <c r="C909" s="118">
        <v>0</v>
      </c>
      <c r="D909" s="84" t="s">
        <v>3655</v>
      </c>
      <c r="E909" s="84" t="b">
        <v>0</v>
      </c>
      <c r="F909" s="84" t="b">
        <v>0</v>
      </c>
      <c r="G909" s="84" t="b">
        <v>0</v>
      </c>
    </row>
    <row r="910" spans="1:7" ht="15">
      <c r="A910" s="84" t="s">
        <v>350</v>
      </c>
      <c r="B910" s="84">
        <v>9</v>
      </c>
      <c r="C910" s="118">
        <v>0.004077400148971052</v>
      </c>
      <c r="D910" s="84" t="s">
        <v>3655</v>
      </c>
      <c r="E910" s="84" t="b">
        <v>0</v>
      </c>
      <c r="F910" s="84" t="b">
        <v>0</v>
      </c>
      <c r="G910" s="84" t="b">
        <v>0</v>
      </c>
    </row>
    <row r="911" spans="1:7" ht="15">
      <c r="A911" s="84" t="s">
        <v>3891</v>
      </c>
      <c r="B911" s="84">
        <v>7</v>
      </c>
      <c r="C911" s="118">
        <v>0.006611669023781722</v>
      </c>
      <c r="D911" s="84" t="s">
        <v>3656</v>
      </c>
      <c r="E911" s="84" t="b">
        <v>0</v>
      </c>
      <c r="F911" s="84" t="b">
        <v>0</v>
      </c>
      <c r="G911" s="84" t="b">
        <v>0</v>
      </c>
    </row>
    <row r="912" spans="1:7" ht="15">
      <c r="A912" s="84" t="s">
        <v>3892</v>
      </c>
      <c r="B912" s="84">
        <v>6</v>
      </c>
      <c r="C912" s="118">
        <v>0.008116417668891087</v>
      </c>
      <c r="D912" s="84" t="s">
        <v>3656</v>
      </c>
      <c r="E912" s="84" t="b">
        <v>1</v>
      </c>
      <c r="F912" s="84" t="b">
        <v>0</v>
      </c>
      <c r="G912" s="84" t="b">
        <v>0</v>
      </c>
    </row>
    <row r="913" spans="1:7" ht="15">
      <c r="A913" s="84" t="s">
        <v>3893</v>
      </c>
      <c r="B913" s="84">
        <v>6</v>
      </c>
      <c r="C913" s="118">
        <v>0.008116417668891087</v>
      </c>
      <c r="D913" s="84" t="s">
        <v>3656</v>
      </c>
      <c r="E913" s="84" t="b">
        <v>0</v>
      </c>
      <c r="F913" s="84" t="b">
        <v>0</v>
      </c>
      <c r="G913" s="84" t="b">
        <v>0</v>
      </c>
    </row>
    <row r="914" spans="1:7" ht="15">
      <c r="A914" s="84" t="s">
        <v>453</v>
      </c>
      <c r="B914" s="84">
        <v>6</v>
      </c>
      <c r="C914" s="118">
        <v>0.008116417668891087</v>
      </c>
      <c r="D914" s="84" t="s">
        <v>3656</v>
      </c>
      <c r="E914" s="84" t="b">
        <v>0</v>
      </c>
      <c r="F914" s="84" t="b">
        <v>0</v>
      </c>
      <c r="G914" s="84" t="b">
        <v>0</v>
      </c>
    </row>
    <row r="915" spans="1:7" ht="15">
      <c r="A915" s="84" t="s">
        <v>422</v>
      </c>
      <c r="B915" s="84">
        <v>6</v>
      </c>
      <c r="C915" s="118">
        <v>0.008116417668891087</v>
      </c>
      <c r="D915" s="84" t="s">
        <v>3656</v>
      </c>
      <c r="E915" s="84" t="b">
        <v>0</v>
      </c>
      <c r="F915" s="84" t="b">
        <v>0</v>
      </c>
      <c r="G915" s="84" t="b">
        <v>0</v>
      </c>
    </row>
    <row r="916" spans="1:7" ht="15">
      <c r="A916" s="84" t="s">
        <v>3894</v>
      </c>
      <c r="B916" s="84">
        <v>6</v>
      </c>
      <c r="C916" s="118">
        <v>0.008116417668891087</v>
      </c>
      <c r="D916" s="84" t="s">
        <v>3656</v>
      </c>
      <c r="E916" s="84" t="b">
        <v>0</v>
      </c>
      <c r="F916" s="84" t="b">
        <v>0</v>
      </c>
      <c r="G916" s="84" t="b">
        <v>0</v>
      </c>
    </row>
    <row r="917" spans="1:7" ht="15">
      <c r="A917" s="84" t="s">
        <v>3895</v>
      </c>
      <c r="B917" s="84">
        <v>6</v>
      </c>
      <c r="C917" s="118">
        <v>0.008116417668891087</v>
      </c>
      <c r="D917" s="84" t="s">
        <v>3656</v>
      </c>
      <c r="E917" s="84" t="b">
        <v>0</v>
      </c>
      <c r="F917" s="84" t="b">
        <v>0</v>
      </c>
      <c r="G917" s="84" t="b">
        <v>0</v>
      </c>
    </row>
    <row r="918" spans="1:7" ht="15">
      <c r="A918" s="84" t="s">
        <v>3896</v>
      </c>
      <c r="B918" s="84">
        <v>6</v>
      </c>
      <c r="C918" s="118">
        <v>0.008116417668891087</v>
      </c>
      <c r="D918" s="84" t="s">
        <v>3656</v>
      </c>
      <c r="E918" s="84" t="b">
        <v>0</v>
      </c>
      <c r="F918" s="84" t="b">
        <v>0</v>
      </c>
      <c r="G918" s="84" t="b">
        <v>0</v>
      </c>
    </row>
    <row r="919" spans="1:7" ht="15">
      <c r="A919" s="84" t="s">
        <v>3897</v>
      </c>
      <c r="B919" s="84">
        <v>6</v>
      </c>
      <c r="C919" s="118">
        <v>0.008116417668891087</v>
      </c>
      <c r="D919" s="84" t="s">
        <v>3656</v>
      </c>
      <c r="E919" s="84" t="b">
        <v>0</v>
      </c>
      <c r="F919" s="84" t="b">
        <v>0</v>
      </c>
      <c r="G919" s="84" t="b">
        <v>0</v>
      </c>
    </row>
    <row r="920" spans="1:7" ht="15">
      <c r="A920" s="84" t="s">
        <v>3898</v>
      </c>
      <c r="B920" s="84">
        <v>6</v>
      </c>
      <c r="C920" s="118">
        <v>0.008116417668891087</v>
      </c>
      <c r="D920" s="84" t="s">
        <v>3656</v>
      </c>
      <c r="E920" s="84" t="b">
        <v>0</v>
      </c>
      <c r="F920" s="84" t="b">
        <v>0</v>
      </c>
      <c r="G920" s="84" t="b">
        <v>0</v>
      </c>
    </row>
    <row r="921" spans="1:7" ht="15">
      <c r="A921" s="84" t="s">
        <v>4529</v>
      </c>
      <c r="B921" s="84">
        <v>6</v>
      </c>
      <c r="C921" s="118">
        <v>0.008116417668891087</v>
      </c>
      <c r="D921" s="84" t="s">
        <v>3656</v>
      </c>
      <c r="E921" s="84" t="b">
        <v>0</v>
      </c>
      <c r="F921" s="84" t="b">
        <v>0</v>
      </c>
      <c r="G921" s="84" t="b">
        <v>0</v>
      </c>
    </row>
    <row r="922" spans="1:7" ht="15">
      <c r="A922" s="84" t="s">
        <v>3885</v>
      </c>
      <c r="B922" s="84">
        <v>6</v>
      </c>
      <c r="C922" s="118">
        <v>0.008116417668891087</v>
      </c>
      <c r="D922" s="84" t="s">
        <v>3656</v>
      </c>
      <c r="E922" s="84" t="b">
        <v>0</v>
      </c>
      <c r="F922" s="84" t="b">
        <v>0</v>
      </c>
      <c r="G922" s="84" t="b">
        <v>0</v>
      </c>
    </row>
    <row r="923" spans="1:7" ht="15">
      <c r="A923" s="84" t="s">
        <v>4530</v>
      </c>
      <c r="B923" s="84">
        <v>6</v>
      </c>
      <c r="C923" s="118">
        <v>0.008116417668891087</v>
      </c>
      <c r="D923" s="84" t="s">
        <v>3656</v>
      </c>
      <c r="E923" s="84" t="b">
        <v>0</v>
      </c>
      <c r="F923" s="84" t="b">
        <v>0</v>
      </c>
      <c r="G923" s="84" t="b">
        <v>0</v>
      </c>
    </row>
    <row r="924" spans="1:7" ht="15">
      <c r="A924" s="84" t="s">
        <v>4495</v>
      </c>
      <c r="B924" s="84">
        <v>6</v>
      </c>
      <c r="C924" s="118">
        <v>0.008116417668891087</v>
      </c>
      <c r="D924" s="84" t="s">
        <v>3656</v>
      </c>
      <c r="E924" s="84" t="b">
        <v>0</v>
      </c>
      <c r="F924" s="84" t="b">
        <v>0</v>
      </c>
      <c r="G924" s="84" t="b">
        <v>0</v>
      </c>
    </row>
    <row r="925" spans="1:7" ht="15">
      <c r="A925" s="84" t="s">
        <v>420</v>
      </c>
      <c r="B925" s="84">
        <v>5</v>
      </c>
      <c r="C925" s="118">
        <v>0.00917774377024333</v>
      </c>
      <c r="D925" s="84" t="s">
        <v>3656</v>
      </c>
      <c r="E925" s="84" t="b">
        <v>0</v>
      </c>
      <c r="F925" s="84" t="b">
        <v>0</v>
      </c>
      <c r="G925" s="84" t="b">
        <v>0</v>
      </c>
    </row>
    <row r="926" spans="1:7" ht="15">
      <c r="A926" s="84" t="s">
        <v>3818</v>
      </c>
      <c r="B926" s="84">
        <v>5</v>
      </c>
      <c r="C926" s="118">
        <v>0.00917774377024333</v>
      </c>
      <c r="D926" s="84" t="s">
        <v>3656</v>
      </c>
      <c r="E926" s="84" t="b">
        <v>0</v>
      </c>
      <c r="F926" s="84" t="b">
        <v>0</v>
      </c>
      <c r="G926" s="84" t="b">
        <v>0</v>
      </c>
    </row>
    <row r="927" spans="1:7" ht="15">
      <c r="A927" s="84" t="s">
        <v>4561</v>
      </c>
      <c r="B927" s="84">
        <v>4</v>
      </c>
      <c r="C927" s="118">
        <v>0.009705853870049698</v>
      </c>
      <c r="D927" s="84" t="s">
        <v>3656</v>
      </c>
      <c r="E927" s="84" t="b">
        <v>0</v>
      </c>
      <c r="F927" s="84" t="b">
        <v>0</v>
      </c>
      <c r="G927" s="84" t="b">
        <v>0</v>
      </c>
    </row>
    <row r="928" spans="1:7" ht="15">
      <c r="A928" s="84" t="s">
        <v>3842</v>
      </c>
      <c r="B928" s="84">
        <v>3</v>
      </c>
      <c r="C928" s="118">
        <v>0.009564855096591541</v>
      </c>
      <c r="D928" s="84" t="s">
        <v>3656</v>
      </c>
      <c r="E928" s="84" t="b">
        <v>0</v>
      </c>
      <c r="F928" s="84" t="b">
        <v>0</v>
      </c>
      <c r="G928" s="84" t="b">
        <v>0</v>
      </c>
    </row>
    <row r="929" spans="1:7" ht="15">
      <c r="A929" s="84" t="s">
        <v>4490</v>
      </c>
      <c r="B929" s="84">
        <v>2</v>
      </c>
      <c r="C929" s="118">
        <v>0.008524024443122181</v>
      </c>
      <c r="D929" s="84" t="s">
        <v>3656</v>
      </c>
      <c r="E929" s="84" t="b">
        <v>0</v>
      </c>
      <c r="F929" s="84" t="b">
        <v>0</v>
      </c>
      <c r="G929" s="84" t="b">
        <v>0</v>
      </c>
    </row>
    <row r="930" spans="1:7" ht="15">
      <c r="A930" s="84" t="s">
        <v>4481</v>
      </c>
      <c r="B930" s="84">
        <v>2</v>
      </c>
      <c r="C930" s="118">
        <v>0.008524024443122181</v>
      </c>
      <c r="D930" s="84" t="s">
        <v>3656</v>
      </c>
      <c r="E930" s="84" t="b">
        <v>0</v>
      </c>
      <c r="F930" s="84" t="b">
        <v>0</v>
      </c>
      <c r="G930" s="84" t="b">
        <v>0</v>
      </c>
    </row>
    <row r="931" spans="1:7" ht="15">
      <c r="A931" s="84" t="s">
        <v>4790</v>
      </c>
      <c r="B931" s="84">
        <v>2</v>
      </c>
      <c r="C931" s="118">
        <v>0.008524024443122181</v>
      </c>
      <c r="D931" s="84" t="s">
        <v>3656</v>
      </c>
      <c r="E931" s="84" t="b">
        <v>0</v>
      </c>
      <c r="F931" s="84" t="b">
        <v>0</v>
      </c>
      <c r="G931" s="84" t="b">
        <v>0</v>
      </c>
    </row>
    <row r="932" spans="1:7" ht="15">
      <c r="A932" s="84" t="s">
        <v>3877</v>
      </c>
      <c r="B932" s="84">
        <v>2</v>
      </c>
      <c r="C932" s="118">
        <v>0.008524024443122181</v>
      </c>
      <c r="D932" s="84" t="s">
        <v>3656</v>
      </c>
      <c r="E932" s="84" t="b">
        <v>0</v>
      </c>
      <c r="F932" s="84" t="b">
        <v>0</v>
      </c>
      <c r="G932" s="84" t="b">
        <v>0</v>
      </c>
    </row>
    <row r="933" spans="1:7" ht="15">
      <c r="A933" s="84" t="s">
        <v>4791</v>
      </c>
      <c r="B933" s="84">
        <v>2</v>
      </c>
      <c r="C933" s="118">
        <v>0.008524024443122181</v>
      </c>
      <c r="D933" s="84" t="s">
        <v>3656</v>
      </c>
      <c r="E933" s="84" t="b">
        <v>0</v>
      </c>
      <c r="F933" s="84" t="b">
        <v>0</v>
      </c>
      <c r="G933" s="84" t="b">
        <v>0</v>
      </c>
    </row>
    <row r="934" spans="1:7" ht="15">
      <c r="A934" s="84" t="s">
        <v>4531</v>
      </c>
      <c r="B934" s="84">
        <v>2</v>
      </c>
      <c r="C934" s="118">
        <v>0.008524024443122181</v>
      </c>
      <c r="D934" s="84" t="s">
        <v>3656</v>
      </c>
      <c r="E934" s="84" t="b">
        <v>1</v>
      </c>
      <c r="F934" s="84" t="b">
        <v>0</v>
      </c>
      <c r="G934" s="84" t="b">
        <v>0</v>
      </c>
    </row>
    <row r="935" spans="1:7" ht="15">
      <c r="A935" s="84" t="s">
        <v>4474</v>
      </c>
      <c r="B935" s="84">
        <v>2</v>
      </c>
      <c r="C935" s="118">
        <v>0.008524024443122181</v>
      </c>
      <c r="D935" s="84" t="s">
        <v>3656</v>
      </c>
      <c r="E935" s="84" t="b">
        <v>1</v>
      </c>
      <c r="F935" s="84" t="b">
        <v>0</v>
      </c>
      <c r="G935" s="84" t="b">
        <v>0</v>
      </c>
    </row>
    <row r="936" spans="1:7" ht="15">
      <c r="A936" s="84" t="s">
        <v>4605</v>
      </c>
      <c r="B936" s="84">
        <v>2</v>
      </c>
      <c r="C936" s="118">
        <v>0.008524024443122181</v>
      </c>
      <c r="D936" s="84" t="s">
        <v>3656</v>
      </c>
      <c r="E936" s="84" t="b">
        <v>0</v>
      </c>
      <c r="F936" s="84" t="b">
        <v>0</v>
      </c>
      <c r="G936" s="84" t="b">
        <v>0</v>
      </c>
    </row>
    <row r="937" spans="1:7" ht="15">
      <c r="A937" s="84" t="s">
        <v>4792</v>
      </c>
      <c r="B937" s="84">
        <v>2</v>
      </c>
      <c r="C937" s="118">
        <v>0.008524024443122181</v>
      </c>
      <c r="D937" s="84" t="s">
        <v>3656</v>
      </c>
      <c r="E937" s="84" t="b">
        <v>0</v>
      </c>
      <c r="F937" s="84" t="b">
        <v>0</v>
      </c>
      <c r="G937" s="84" t="b">
        <v>0</v>
      </c>
    </row>
    <row r="938" spans="1:7" ht="15">
      <c r="A938" s="84" t="s">
        <v>4793</v>
      </c>
      <c r="B938" s="84">
        <v>2</v>
      </c>
      <c r="C938" s="118">
        <v>0.008524024443122181</v>
      </c>
      <c r="D938" s="84" t="s">
        <v>3656</v>
      </c>
      <c r="E938" s="84" t="b">
        <v>0</v>
      </c>
      <c r="F938" s="84" t="b">
        <v>0</v>
      </c>
      <c r="G938" s="84" t="b">
        <v>0</v>
      </c>
    </row>
    <row r="939" spans="1:7" ht="15">
      <c r="A939" s="84" t="s">
        <v>4794</v>
      </c>
      <c r="B939" s="84">
        <v>2</v>
      </c>
      <c r="C939" s="118">
        <v>0.008524024443122181</v>
      </c>
      <c r="D939" s="84" t="s">
        <v>3656</v>
      </c>
      <c r="E939" s="84" t="b">
        <v>0</v>
      </c>
      <c r="F939" s="84" t="b">
        <v>0</v>
      </c>
      <c r="G939" s="84" t="b">
        <v>0</v>
      </c>
    </row>
    <row r="940" spans="1:7" ht="15">
      <c r="A940" s="84" t="s">
        <v>4566</v>
      </c>
      <c r="B940" s="84">
        <v>2</v>
      </c>
      <c r="C940" s="118">
        <v>0.008524024443122181</v>
      </c>
      <c r="D940" s="84" t="s">
        <v>3656</v>
      </c>
      <c r="E940" s="84" t="b">
        <v>0</v>
      </c>
      <c r="F940" s="84" t="b">
        <v>0</v>
      </c>
      <c r="G940" s="84" t="b">
        <v>0</v>
      </c>
    </row>
    <row r="941" spans="1:7" ht="15">
      <c r="A941" s="84" t="s">
        <v>4828</v>
      </c>
      <c r="B941" s="84">
        <v>2</v>
      </c>
      <c r="C941" s="118">
        <v>0.008524024443122181</v>
      </c>
      <c r="D941" s="84" t="s">
        <v>3656</v>
      </c>
      <c r="E941" s="84" t="b">
        <v>0</v>
      </c>
      <c r="F941" s="84" t="b">
        <v>0</v>
      </c>
      <c r="G941" s="84" t="b">
        <v>0</v>
      </c>
    </row>
    <row r="942" spans="1:7" ht="15">
      <c r="A942" s="84" t="s">
        <v>4485</v>
      </c>
      <c r="B942" s="84">
        <v>2</v>
      </c>
      <c r="C942" s="118">
        <v>0.008524024443122181</v>
      </c>
      <c r="D942" s="84" t="s">
        <v>3656</v>
      </c>
      <c r="E942" s="84" t="b">
        <v>0</v>
      </c>
      <c r="F942" s="84" t="b">
        <v>0</v>
      </c>
      <c r="G942" s="84" t="b">
        <v>0</v>
      </c>
    </row>
    <row r="943" spans="1:7" ht="15">
      <c r="A943" s="84" t="s">
        <v>4829</v>
      </c>
      <c r="B943" s="84">
        <v>2</v>
      </c>
      <c r="C943" s="118">
        <v>0.008524024443122181</v>
      </c>
      <c r="D943" s="84" t="s">
        <v>3656</v>
      </c>
      <c r="E943" s="84" t="b">
        <v>0</v>
      </c>
      <c r="F943" s="84" t="b">
        <v>0</v>
      </c>
      <c r="G943" s="84" t="b">
        <v>0</v>
      </c>
    </row>
    <row r="944" spans="1:7" ht="15">
      <c r="A944" s="84" t="s">
        <v>4601</v>
      </c>
      <c r="B944" s="84">
        <v>2</v>
      </c>
      <c r="C944" s="118">
        <v>0.008524024443122181</v>
      </c>
      <c r="D944" s="84" t="s">
        <v>3656</v>
      </c>
      <c r="E944" s="84" t="b">
        <v>0</v>
      </c>
      <c r="F944" s="84" t="b">
        <v>0</v>
      </c>
      <c r="G944" s="84" t="b">
        <v>0</v>
      </c>
    </row>
    <row r="945" spans="1:7" ht="15">
      <c r="A945" s="84" t="s">
        <v>746</v>
      </c>
      <c r="B945" s="84">
        <v>2</v>
      </c>
      <c r="C945" s="118">
        <v>0.008524024443122181</v>
      </c>
      <c r="D945" s="84" t="s">
        <v>3656</v>
      </c>
      <c r="E945" s="84" t="b">
        <v>0</v>
      </c>
      <c r="F945" s="84" t="b">
        <v>0</v>
      </c>
      <c r="G945" s="84" t="b">
        <v>0</v>
      </c>
    </row>
    <row r="946" spans="1:7" ht="15">
      <c r="A946" s="84" t="s">
        <v>3851</v>
      </c>
      <c r="B946" s="84">
        <v>2</v>
      </c>
      <c r="C946" s="118">
        <v>0.008524024443122181</v>
      </c>
      <c r="D946" s="84" t="s">
        <v>3656</v>
      </c>
      <c r="E946" s="84" t="b">
        <v>0</v>
      </c>
      <c r="F946" s="84" t="b">
        <v>0</v>
      </c>
      <c r="G946" s="84" t="b">
        <v>0</v>
      </c>
    </row>
    <row r="947" spans="1:7" ht="15">
      <c r="A947" s="84" t="s">
        <v>4602</v>
      </c>
      <c r="B947" s="84">
        <v>2</v>
      </c>
      <c r="C947" s="118">
        <v>0.008524024443122181</v>
      </c>
      <c r="D947" s="84" t="s">
        <v>3656</v>
      </c>
      <c r="E947" s="84" t="b">
        <v>0</v>
      </c>
      <c r="F947" s="84" t="b">
        <v>0</v>
      </c>
      <c r="G947" s="84" t="b">
        <v>0</v>
      </c>
    </row>
    <row r="948" spans="1:7" ht="15">
      <c r="A948" s="84" t="s">
        <v>4830</v>
      </c>
      <c r="B948" s="84">
        <v>2</v>
      </c>
      <c r="C948" s="118">
        <v>0.008524024443122181</v>
      </c>
      <c r="D948" s="84" t="s">
        <v>3656</v>
      </c>
      <c r="E948" s="84" t="b">
        <v>0</v>
      </c>
      <c r="F948" s="84" t="b">
        <v>0</v>
      </c>
      <c r="G948" s="84" t="b">
        <v>0</v>
      </c>
    </row>
    <row r="949" spans="1:7" ht="15">
      <c r="A949" s="84" t="s">
        <v>4831</v>
      </c>
      <c r="B949" s="84">
        <v>2</v>
      </c>
      <c r="C949" s="118">
        <v>0.008524024443122181</v>
      </c>
      <c r="D949" s="84" t="s">
        <v>3656</v>
      </c>
      <c r="E949" s="84" t="b">
        <v>0</v>
      </c>
      <c r="F949" s="84" t="b">
        <v>0</v>
      </c>
      <c r="G949" s="84" t="b">
        <v>0</v>
      </c>
    </row>
    <row r="950" spans="1:7" ht="15">
      <c r="A950" s="84" t="s">
        <v>4477</v>
      </c>
      <c r="B950" s="84">
        <v>2</v>
      </c>
      <c r="C950" s="118">
        <v>0.008524024443122181</v>
      </c>
      <c r="D950" s="84" t="s">
        <v>3656</v>
      </c>
      <c r="E950" s="84" t="b">
        <v>0</v>
      </c>
      <c r="F950" s="84" t="b">
        <v>0</v>
      </c>
      <c r="G950" s="84" t="b">
        <v>0</v>
      </c>
    </row>
    <row r="951" spans="1:7" ht="15">
      <c r="A951" s="84" t="s">
        <v>3818</v>
      </c>
      <c r="B951" s="84">
        <v>12</v>
      </c>
      <c r="C951" s="118">
        <v>0</v>
      </c>
      <c r="D951" s="84" t="s">
        <v>3657</v>
      </c>
      <c r="E951" s="84" t="b">
        <v>0</v>
      </c>
      <c r="F951" s="84" t="b">
        <v>0</v>
      </c>
      <c r="G951" s="84" t="b">
        <v>0</v>
      </c>
    </row>
    <row r="952" spans="1:7" ht="15">
      <c r="A952" s="84" t="s">
        <v>3900</v>
      </c>
      <c r="B952" s="84">
        <v>7</v>
      </c>
      <c r="C952" s="118">
        <v>0.007218424855654519</v>
      </c>
      <c r="D952" s="84" t="s">
        <v>3657</v>
      </c>
      <c r="E952" s="84" t="b">
        <v>0</v>
      </c>
      <c r="F952" s="84" t="b">
        <v>0</v>
      </c>
      <c r="G952" s="84" t="b">
        <v>0</v>
      </c>
    </row>
    <row r="953" spans="1:7" ht="15">
      <c r="A953" s="84" t="s">
        <v>3901</v>
      </c>
      <c r="B953" s="84">
        <v>6</v>
      </c>
      <c r="C953" s="118">
        <v>0.007956739973497301</v>
      </c>
      <c r="D953" s="84" t="s">
        <v>3657</v>
      </c>
      <c r="E953" s="84" t="b">
        <v>0</v>
      </c>
      <c r="F953" s="84" t="b">
        <v>0</v>
      </c>
      <c r="G953" s="84" t="b">
        <v>0</v>
      </c>
    </row>
    <row r="954" spans="1:7" ht="15">
      <c r="A954" s="84" t="s">
        <v>3902</v>
      </c>
      <c r="B954" s="84">
        <v>5</v>
      </c>
      <c r="C954" s="118">
        <v>0.008374696954000133</v>
      </c>
      <c r="D954" s="84" t="s">
        <v>3657</v>
      </c>
      <c r="E954" s="84" t="b">
        <v>0</v>
      </c>
      <c r="F954" s="84" t="b">
        <v>0</v>
      </c>
      <c r="G954" s="84" t="b">
        <v>0</v>
      </c>
    </row>
    <row r="955" spans="1:7" ht="15">
      <c r="A955" s="84" t="s">
        <v>3903</v>
      </c>
      <c r="B955" s="84">
        <v>5</v>
      </c>
      <c r="C955" s="118">
        <v>0.008374696954000133</v>
      </c>
      <c r="D955" s="84" t="s">
        <v>3657</v>
      </c>
      <c r="E955" s="84" t="b">
        <v>0</v>
      </c>
      <c r="F955" s="84" t="b">
        <v>0</v>
      </c>
      <c r="G955" s="84" t="b">
        <v>0</v>
      </c>
    </row>
    <row r="956" spans="1:7" ht="15">
      <c r="A956" s="84" t="s">
        <v>3904</v>
      </c>
      <c r="B956" s="84">
        <v>5</v>
      </c>
      <c r="C956" s="118">
        <v>0.008374696954000133</v>
      </c>
      <c r="D956" s="84" t="s">
        <v>3657</v>
      </c>
      <c r="E956" s="84" t="b">
        <v>0</v>
      </c>
      <c r="F956" s="84" t="b">
        <v>0</v>
      </c>
      <c r="G956" s="84" t="b">
        <v>0</v>
      </c>
    </row>
    <row r="957" spans="1:7" ht="15">
      <c r="A957" s="84" t="s">
        <v>3905</v>
      </c>
      <c r="B957" s="84">
        <v>5</v>
      </c>
      <c r="C957" s="118">
        <v>0.008374696954000133</v>
      </c>
      <c r="D957" s="84" t="s">
        <v>3657</v>
      </c>
      <c r="E957" s="84" t="b">
        <v>0</v>
      </c>
      <c r="F957" s="84" t="b">
        <v>0</v>
      </c>
      <c r="G957" s="84" t="b">
        <v>0</v>
      </c>
    </row>
    <row r="958" spans="1:7" ht="15">
      <c r="A958" s="84" t="s">
        <v>3906</v>
      </c>
      <c r="B958" s="84">
        <v>5</v>
      </c>
      <c r="C958" s="118">
        <v>0.008374696954000133</v>
      </c>
      <c r="D958" s="84" t="s">
        <v>3657</v>
      </c>
      <c r="E958" s="84" t="b">
        <v>0</v>
      </c>
      <c r="F958" s="84" t="b">
        <v>0</v>
      </c>
      <c r="G958" s="84" t="b">
        <v>0</v>
      </c>
    </row>
    <row r="959" spans="1:7" ht="15">
      <c r="A959" s="84" t="s">
        <v>3907</v>
      </c>
      <c r="B959" s="84">
        <v>5</v>
      </c>
      <c r="C959" s="118">
        <v>0.008374696954000133</v>
      </c>
      <c r="D959" s="84" t="s">
        <v>3657</v>
      </c>
      <c r="E959" s="84" t="b">
        <v>0</v>
      </c>
      <c r="F959" s="84" t="b">
        <v>0</v>
      </c>
      <c r="G959" s="84" t="b">
        <v>0</v>
      </c>
    </row>
    <row r="960" spans="1:7" ht="15">
      <c r="A960" s="84" t="s">
        <v>3908</v>
      </c>
      <c r="B960" s="84">
        <v>5</v>
      </c>
      <c r="C960" s="118">
        <v>0.008374696954000133</v>
      </c>
      <c r="D960" s="84" t="s">
        <v>3657</v>
      </c>
      <c r="E960" s="84" t="b">
        <v>0</v>
      </c>
      <c r="F960" s="84" t="b">
        <v>0</v>
      </c>
      <c r="G960" s="84" t="b">
        <v>0</v>
      </c>
    </row>
    <row r="961" spans="1:7" ht="15">
      <c r="A961" s="84" t="s">
        <v>3877</v>
      </c>
      <c r="B961" s="84">
        <v>5</v>
      </c>
      <c r="C961" s="118">
        <v>0.010509278738318556</v>
      </c>
      <c r="D961" s="84" t="s">
        <v>3657</v>
      </c>
      <c r="E961" s="84" t="b">
        <v>0</v>
      </c>
      <c r="F961" s="84" t="b">
        <v>0</v>
      </c>
      <c r="G961" s="84" t="b">
        <v>0</v>
      </c>
    </row>
    <row r="962" spans="1:7" ht="15">
      <c r="A962" s="84" t="s">
        <v>313</v>
      </c>
      <c r="B962" s="84">
        <v>5</v>
      </c>
      <c r="C962" s="118">
        <v>0.008374696954000133</v>
      </c>
      <c r="D962" s="84" t="s">
        <v>3657</v>
      </c>
      <c r="E962" s="84" t="b">
        <v>0</v>
      </c>
      <c r="F962" s="84" t="b">
        <v>0</v>
      </c>
      <c r="G962" s="84" t="b">
        <v>0</v>
      </c>
    </row>
    <row r="963" spans="1:7" ht="15">
      <c r="A963" s="84" t="s">
        <v>3847</v>
      </c>
      <c r="B963" s="84">
        <v>4</v>
      </c>
      <c r="C963" s="118">
        <v>0.008407422990654846</v>
      </c>
      <c r="D963" s="84" t="s">
        <v>3657</v>
      </c>
      <c r="E963" s="84" t="b">
        <v>0</v>
      </c>
      <c r="F963" s="84" t="b">
        <v>0</v>
      </c>
      <c r="G963" s="84" t="b">
        <v>0</v>
      </c>
    </row>
    <row r="964" spans="1:7" ht="15">
      <c r="A964" s="84" t="s">
        <v>4718</v>
      </c>
      <c r="B964" s="84">
        <v>3</v>
      </c>
      <c r="C964" s="118">
        <v>0.007956739973497301</v>
      </c>
      <c r="D964" s="84" t="s">
        <v>3657</v>
      </c>
      <c r="E964" s="84" t="b">
        <v>0</v>
      </c>
      <c r="F964" s="84" t="b">
        <v>0</v>
      </c>
      <c r="G964" s="84" t="b">
        <v>0</v>
      </c>
    </row>
    <row r="965" spans="1:7" ht="15">
      <c r="A965" s="84" t="s">
        <v>4719</v>
      </c>
      <c r="B965" s="84">
        <v>3</v>
      </c>
      <c r="C965" s="118">
        <v>0.007956739973497301</v>
      </c>
      <c r="D965" s="84" t="s">
        <v>3657</v>
      </c>
      <c r="E965" s="84" t="b">
        <v>0</v>
      </c>
      <c r="F965" s="84" t="b">
        <v>0</v>
      </c>
      <c r="G965" s="84" t="b">
        <v>0</v>
      </c>
    </row>
    <row r="966" spans="1:7" ht="15">
      <c r="A966" s="84" t="s">
        <v>4720</v>
      </c>
      <c r="B966" s="84">
        <v>3</v>
      </c>
      <c r="C966" s="118">
        <v>0.007956739973497301</v>
      </c>
      <c r="D966" s="84" t="s">
        <v>3657</v>
      </c>
      <c r="E966" s="84" t="b">
        <v>0</v>
      </c>
      <c r="F966" s="84" t="b">
        <v>0</v>
      </c>
      <c r="G966" s="84" t="b">
        <v>0</v>
      </c>
    </row>
    <row r="967" spans="1:7" ht="15">
      <c r="A967" s="84" t="s">
        <v>4721</v>
      </c>
      <c r="B967" s="84">
        <v>3</v>
      </c>
      <c r="C967" s="118">
        <v>0.007956739973497301</v>
      </c>
      <c r="D967" s="84" t="s">
        <v>3657</v>
      </c>
      <c r="E967" s="84" t="b">
        <v>0</v>
      </c>
      <c r="F967" s="84" t="b">
        <v>0</v>
      </c>
      <c r="G967" s="84" t="b">
        <v>0</v>
      </c>
    </row>
    <row r="968" spans="1:7" ht="15">
      <c r="A968" s="84" t="s">
        <v>4483</v>
      </c>
      <c r="B968" s="84">
        <v>3</v>
      </c>
      <c r="C968" s="118">
        <v>0.007956739973497301</v>
      </c>
      <c r="D968" s="84" t="s">
        <v>3657</v>
      </c>
      <c r="E968" s="84" t="b">
        <v>0</v>
      </c>
      <c r="F968" s="84" t="b">
        <v>0</v>
      </c>
      <c r="G968" s="84" t="b">
        <v>0</v>
      </c>
    </row>
    <row r="969" spans="1:7" ht="15">
      <c r="A969" s="84" t="s">
        <v>4761</v>
      </c>
      <c r="B969" s="84">
        <v>3</v>
      </c>
      <c r="C969" s="118">
        <v>0.010283937229739784</v>
      </c>
      <c r="D969" s="84" t="s">
        <v>3657</v>
      </c>
      <c r="E969" s="84" t="b">
        <v>0</v>
      </c>
      <c r="F969" s="84" t="b">
        <v>0</v>
      </c>
      <c r="G969" s="84" t="b">
        <v>0</v>
      </c>
    </row>
    <row r="970" spans="1:7" ht="15">
      <c r="A970" s="84" t="s">
        <v>4762</v>
      </c>
      <c r="B970" s="84">
        <v>3</v>
      </c>
      <c r="C970" s="118">
        <v>0.010283937229739784</v>
      </c>
      <c r="D970" s="84" t="s">
        <v>3657</v>
      </c>
      <c r="E970" s="84" t="b">
        <v>1</v>
      </c>
      <c r="F970" s="84" t="b">
        <v>0</v>
      </c>
      <c r="G970" s="84" t="b">
        <v>0</v>
      </c>
    </row>
    <row r="971" spans="1:7" ht="15">
      <c r="A971" s="84" t="s">
        <v>4520</v>
      </c>
      <c r="B971" s="84">
        <v>3</v>
      </c>
      <c r="C971" s="118">
        <v>0.010283937229739784</v>
      </c>
      <c r="D971" s="84" t="s">
        <v>3657</v>
      </c>
      <c r="E971" s="84" t="b">
        <v>0</v>
      </c>
      <c r="F971" s="84" t="b">
        <v>0</v>
      </c>
      <c r="G971" s="84" t="b">
        <v>0</v>
      </c>
    </row>
    <row r="972" spans="1:7" ht="15">
      <c r="A972" s="84" t="s">
        <v>4500</v>
      </c>
      <c r="B972" s="84">
        <v>3</v>
      </c>
      <c r="C972" s="118">
        <v>0.007956739973497301</v>
      </c>
      <c r="D972" s="84" t="s">
        <v>3657</v>
      </c>
      <c r="E972" s="84" t="b">
        <v>0</v>
      </c>
      <c r="F972" s="84" t="b">
        <v>0</v>
      </c>
      <c r="G972" s="84" t="b">
        <v>0</v>
      </c>
    </row>
    <row r="973" spans="1:7" ht="15">
      <c r="A973" s="84" t="s">
        <v>4888</v>
      </c>
      <c r="B973" s="84">
        <v>2</v>
      </c>
      <c r="C973" s="118">
        <v>0.006855958153159857</v>
      </c>
      <c r="D973" s="84" t="s">
        <v>3657</v>
      </c>
      <c r="E973" s="84" t="b">
        <v>0</v>
      </c>
      <c r="F973" s="84" t="b">
        <v>0</v>
      </c>
      <c r="G973" s="84" t="b">
        <v>0</v>
      </c>
    </row>
    <row r="974" spans="1:7" ht="15">
      <c r="A974" s="84" t="s">
        <v>3881</v>
      </c>
      <c r="B974" s="84">
        <v>2</v>
      </c>
      <c r="C974" s="118">
        <v>0.006855958153159857</v>
      </c>
      <c r="D974" s="84" t="s">
        <v>3657</v>
      </c>
      <c r="E974" s="84" t="b">
        <v>0</v>
      </c>
      <c r="F974" s="84" t="b">
        <v>0</v>
      </c>
      <c r="G974" s="84" t="b">
        <v>0</v>
      </c>
    </row>
    <row r="975" spans="1:7" ht="15">
      <c r="A975" s="84" t="s">
        <v>4891</v>
      </c>
      <c r="B975" s="84">
        <v>2</v>
      </c>
      <c r="C975" s="118">
        <v>0.006855958153159857</v>
      </c>
      <c r="D975" s="84" t="s">
        <v>3657</v>
      </c>
      <c r="E975" s="84" t="b">
        <v>0</v>
      </c>
      <c r="F975" s="84" t="b">
        <v>0</v>
      </c>
      <c r="G975" s="84" t="b">
        <v>0</v>
      </c>
    </row>
    <row r="976" spans="1:7" ht="15">
      <c r="A976" s="84" t="s">
        <v>4892</v>
      </c>
      <c r="B976" s="84">
        <v>2</v>
      </c>
      <c r="C976" s="118">
        <v>0.006855958153159857</v>
      </c>
      <c r="D976" s="84" t="s">
        <v>3657</v>
      </c>
      <c r="E976" s="84" t="b">
        <v>0</v>
      </c>
      <c r="F976" s="84" t="b">
        <v>0</v>
      </c>
      <c r="G976" s="84" t="b">
        <v>0</v>
      </c>
    </row>
    <row r="977" spans="1:7" ht="15">
      <c r="A977" s="84" t="s">
        <v>4893</v>
      </c>
      <c r="B977" s="84">
        <v>2</v>
      </c>
      <c r="C977" s="118">
        <v>0.006855958153159857</v>
      </c>
      <c r="D977" s="84" t="s">
        <v>3657</v>
      </c>
      <c r="E977" s="84" t="b">
        <v>0</v>
      </c>
      <c r="F977" s="84" t="b">
        <v>0</v>
      </c>
      <c r="G977" s="84" t="b">
        <v>0</v>
      </c>
    </row>
    <row r="978" spans="1:7" ht="15">
      <c r="A978" s="84" t="s">
        <v>314</v>
      </c>
      <c r="B978" s="84">
        <v>2</v>
      </c>
      <c r="C978" s="118">
        <v>0.006855958153159857</v>
      </c>
      <c r="D978" s="84" t="s">
        <v>3657</v>
      </c>
      <c r="E978" s="84" t="b">
        <v>0</v>
      </c>
      <c r="F978" s="84" t="b">
        <v>0</v>
      </c>
      <c r="G978" s="84" t="b">
        <v>0</v>
      </c>
    </row>
    <row r="979" spans="1:7" ht="15">
      <c r="A979" s="84" t="s">
        <v>4931</v>
      </c>
      <c r="B979" s="84">
        <v>2</v>
      </c>
      <c r="C979" s="118">
        <v>0.006855958153159857</v>
      </c>
      <c r="D979" s="84" t="s">
        <v>3657</v>
      </c>
      <c r="E979" s="84" t="b">
        <v>0</v>
      </c>
      <c r="F979" s="84" t="b">
        <v>0</v>
      </c>
      <c r="G979" s="84" t="b">
        <v>0</v>
      </c>
    </row>
    <row r="980" spans="1:7" ht="15">
      <c r="A980" s="84" t="s">
        <v>4932</v>
      </c>
      <c r="B980" s="84">
        <v>2</v>
      </c>
      <c r="C980" s="118">
        <v>0.00950820481099229</v>
      </c>
      <c r="D980" s="84" t="s">
        <v>3657</v>
      </c>
      <c r="E980" s="84" t="b">
        <v>0</v>
      </c>
      <c r="F980" s="84" t="b">
        <v>0</v>
      </c>
      <c r="G980" s="84" t="b">
        <v>0</v>
      </c>
    </row>
    <row r="981" spans="1:7" ht="15">
      <c r="A981" s="84" t="s">
        <v>4930</v>
      </c>
      <c r="B981" s="84">
        <v>2</v>
      </c>
      <c r="C981" s="118">
        <v>0.00950820481099229</v>
      </c>
      <c r="D981" s="84" t="s">
        <v>3657</v>
      </c>
      <c r="E981" s="84" t="b">
        <v>0</v>
      </c>
      <c r="F981" s="84" t="b">
        <v>0</v>
      </c>
      <c r="G981" s="84" t="b">
        <v>0</v>
      </c>
    </row>
    <row r="982" spans="1:7" ht="15">
      <c r="A982" s="84" t="s">
        <v>4929</v>
      </c>
      <c r="B982" s="84">
        <v>2</v>
      </c>
      <c r="C982" s="118">
        <v>0.00950820481099229</v>
      </c>
      <c r="D982" s="84" t="s">
        <v>3657</v>
      </c>
      <c r="E982" s="84" t="b">
        <v>0</v>
      </c>
      <c r="F982" s="84" t="b">
        <v>0</v>
      </c>
      <c r="G982" s="84" t="b">
        <v>0</v>
      </c>
    </row>
    <row r="983" spans="1:7" ht="15">
      <c r="A983" s="84" t="s">
        <v>3848</v>
      </c>
      <c r="B983" s="84">
        <v>2</v>
      </c>
      <c r="C983" s="118">
        <v>0.00950820481099229</v>
      </c>
      <c r="D983" s="84" t="s">
        <v>3657</v>
      </c>
      <c r="E983" s="84" t="b">
        <v>0</v>
      </c>
      <c r="F983" s="84" t="b">
        <v>0</v>
      </c>
      <c r="G983" s="84" t="b">
        <v>0</v>
      </c>
    </row>
    <row r="984" spans="1:7" ht="15">
      <c r="A984" s="84" t="s">
        <v>4618</v>
      </c>
      <c r="B984" s="84">
        <v>2</v>
      </c>
      <c r="C984" s="118">
        <v>0.00950820481099229</v>
      </c>
      <c r="D984" s="84" t="s">
        <v>3657</v>
      </c>
      <c r="E984" s="84" t="b">
        <v>0</v>
      </c>
      <c r="F984" s="84" t="b">
        <v>0</v>
      </c>
      <c r="G984" s="84" t="b">
        <v>0</v>
      </c>
    </row>
    <row r="985" spans="1:7" ht="15">
      <c r="A985" s="84" t="s">
        <v>4896</v>
      </c>
      <c r="B985" s="84">
        <v>2</v>
      </c>
      <c r="C985" s="118">
        <v>0.006855958153159857</v>
      </c>
      <c r="D985" s="84" t="s">
        <v>3657</v>
      </c>
      <c r="E985" s="84" t="b">
        <v>0</v>
      </c>
      <c r="F985" s="84" t="b">
        <v>0</v>
      </c>
      <c r="G985" s="84" t="b">
        <v>0</v>
      </c>
    </row>
    <row r="986" spans="1:7" ht="15">
      <c r="A986" s="84" t="s">
        <v>4894</v>
      </c>
      <c r="B986" s="84">
        <v>2</v>
      </c>
      <c r="C986" s="118">
        <v>0.006855958153159857</v>
      </c>
      <c r="D986" s="84" t="s">
        <v>3657</v>
      </c>
      <c r="E986" s="84" t="b">
        <v>0</v>
      </c>
      <c r="F986" s="84" t="b">
        <v>0</v>
      </c>
      <c r="G986" s="84" t="b">
        <v>0</v>
      </c>
    </row>
    <row r="987" spans="1:7" ht="15">
      <c r="A987" s="84" t="s">
        <v>3888</v>
      </c>
      <c r="B987" s="84">
        <v>2</v>
      </c>
      <c r="C987" s="118">
        <v>0.006855958153159857</v>
      </c>
      <c r="D987" s="84" t="s">
        <v>3657</v>
      </c>
      <c r="E987" s="84" t="b">
        <v>0</v>
      </c>
      <c r="F987" s="84" t="b">
        <v>0</v>
      </c>
      <c r="G987" s="84" t="b">
        <v>0</v>
      </c>
    </row>
    <row r="988" spans="1:7" ht="15">
      <c r="A988" s="84" t="s">
        <v>3882</v>
      </c>
      <c r="B988" s="84">
        <v>2</v>
      </c>
      <c r="C988" s="118">
        <v>0.006855958153159857</v>
      </c>
      <c r="D988" s="84" t="s">
        <v>3657</v>
      </c>
      <c r="E988" s="84" t="b">
        <v>0</v>
      </c>
      <c r="F988" s="84" t="b">
        <v>0</v>
      </c>
      <c r="G988" s="84" t="b">
        <v>0</v>
      </c>
    </row>
    <row r="989" spans="1:7" ht="15">
      <c r="A989" s="84" t="s">
        <v>4565</v>
      </c>
      <c r="B989" s="84">
        <v>2</v>
      </c>
      <c r="C989" s="118">
        <v>0.006855958153159857</v>
      </c>
      <c r="D989" s="84" t="s">
        <v>3657</v>
      </c>
      <c r="E989" s="84" t="b">
        <v>0</v>
      </c>
      <c r="F989" s="84" t="b">
        <v>0</v>
      </c>
      <c r="G989" s="84" t="b">
        <v>0</v>
      </c>
    </row>
    <row r="990" spans="1:7" ht="15">
      <c r="A990" s="84" t="s">
        <v>4475</v>
      </c>
      <c r="B990" s="84">
        <v>2</v>
      </c>
      <c r="C990" s="118">
        <v>0.006855958153159857</v>
      </c>
      <c r="D990" s="84" t="s">
        <v>3657</v>
      </c>
      <c r="E990" s="84" t="b">
        <v>0</v>
      </c>
      <c r="F990" s="84" t="b">
        <v>0</v>
      </c>
      <c r="G990" s="84" t="b">
        <v>0</v>
      </c>
    </row>
    <row r="991" spans="1:7" ht="15">
      <c r="A991" s="84" t="s">
        <v>3797</v>
      </c>
      <c r="B991" s="84">
        <v>2</v>
      </c>
      <c r="C991" s="118">
        <v>0.006855958153159857</v>
      </c>
      <c r="D991" s="84" t="s">
        <v>3657</v>
      </c>
      <c r="E991" s="84" t="b">
        <v>0</v>
      </c>
      <c r="F991" s="84" t="b">
        <v>0</v>
      </c>
      <c r="G991" s="84" t="b">
        <v>0</v>
      </c>
    </row>
    <row r="992" spans="1:7" ht="15">
      <c r="A992" s="84" t="s">
        <v>4895</v>
      </c>
      <c r="B992" s="84">
        <v>2</v>
      </c>
      <c r="C992" s="118">
        <v>0.006855958153159857</v>
      </c>
      <c r="D992" s="84" t="s">
        <v>3657</v>
      </c>
      <c r="E992" s="84" t="b">
        <v>0</v>
      </c>
      <c r="F992" s="84" t="b">
        <v>0</v>
      </c>
      <c r="G992" s="84" t="b">
        <v>0</v>
      </c>
    </row>
    <row r="993" spans="1:7" ht="15">
      <c r="A993" s="84" t="s">
        <v>4505</v>
      </c>
      <c r="B993" s="84">
        <v>4</v>
      </c>
      <c r="C993" s="118">
        <v>0</v>
      </c>
      <c r="D993" s="84" t="s">
        <v>3658</v>
      </c>
      <c r="E993" s="84" t="b">
        <v>1</v>
      </c>
      <c r="F993" s="84" t="b">
        <v>0</v>
      </c>
      <c r="G993" s="84" t="b">
        <v>0</v>
      </c>
    </row>
    <row r="994" spans="1:7" ht="15">
      <c r="A994" s="84" t="s">
        <v>4481</v>
      </c>
      <c r="B994" s="84">
        <v>4</v>
      </c>
      <c r="C994" s="118">
        <v>0</v>
      </c>
      <c r="D994" s="84" t="s">
        <v>3658</v>
      </c>
      <c r="E994" s="84" t="b">
        <v>0</v>
      </c>
      <c r="F994" s="84" t="b">
        <v>0</v>
      </c>
      <c r="G994" s="84" t="b">
        <v>0</v>
      </c>
    </row>
    <row r="995" spans="1:7" ht="15">
      <c r="A995" s="84" t="s">
        <v>4655</v>
      </c>
      <c r="B995" s="84">
        <v>4</v>
      </c>
      <c r="C995" s="118">
        <v>0</v>
      </c>
      <c r="D995" s="84" t="s">
        <v>3658</v>
      </c>
      <c r="E995" s="84" t="b">
        <v>1</v>
      </c>
      <c r="F995" s="84" t="b">
        <v>0</v>
      </c>
      <c r="G995" s="84" t="b">
        <v>0</v>
      </c>
    </row>
    <row r="996" spans="1:7" ht="15">
      <c r="A996" s="84" t="s">
        <v>4656</v>
      </c>
      <c r="B996" s="84">
        <v>4</v>
      </c>
      <c r="C996" s="118">
        <v>0</v>
      </c>
      <c r="D996" s="84" t="s">
        <v>3658</v>
      </c>
      <c r="E996" s="84" t="b">
        <v>0</v>
      </c>
      <c r="F996" s="84" t="b">
        <v>0</v>
      </c>
      <c r="G996" s="84" t="b">
        <v>0</v>
      </c>
    </row>
    <row r="997" spans="1:7" ht="15">
      <c r="A997" s="84" t="s">
        <v>3818</v>
      </c>
      <c r="B997" s="84">
        <v>4</v>
      </c>
      <c r="C997" s="118">
        <v>0</v>
      </c>
      <c r="D997" s="84" t="s">
        <v>3658</v>
      </c>
      <c r="E997" s="84" t="b">
        <v>0</v>
      </c>
      <c r="F997" s="84" t="b">
        <v>0</v>
      </c>
      <c r="G997" s="84" t="b">
        <v>0</v>
      </c>
    </row>
    <row r="998" spans="1:7" ht="15">
      <c r="A998" s="84" t="s">
        <v>4657</v>
      </c>
      <c r="B998" s="84">
        <v>4</v>
      </c>
      <c r="C998" s="118">
        <v>0</v>
      </c>
      <c r="D998" s="84" t="s">
        <v>3658</v>
      </c>
      <c r="E998" s="84" t="b">
        <v>0</v>
      </c>
      <c r="F998" s="84" t="b">
        <v>0</v>
      </c>
      <c r="G998" s="84" t="b">
        <v>0</v>
      </c>
    </row>
    <row r="999" spans="1:7" ht="15">
      <c r="A999" s="84" t="s">
        <v>258</v>
      </c>
      <c r="B999" s="84">
        <v>4</v>
      </c>
      <c r="C999" s="118">
        <v>0</v>
      </c>
      <c r="D999" s="84" t="s">
        <v>3658</v>
      </c>
      <c r="E999" s="84" t="b">
        <v>0</v>
      </c>
      <c r="F999" s="84" t="b">
        <v>0</v>
      </c>
      <c r="G999" s="84" t="b">
        <v>0</v>
      </c>
    </row>
    <row r="1000" spans="1:7" ht="15">
      <c r="A1000" s="84" t="s">
        <v>472</v>
      </c>
      <c r="B1000" s="84">
        <v>4</v>
      </c>
      <c r="C1000" s="118">
        <v>0</v>
      </c>
      <c r="D1000" s="84" t="s">
        <v>3658</v>
      </c>
      <c r="E1000" s="84" t="b">
        <v>0</v>
      </c>
      <c r="F1000" s="84" t="b">
        <v>0</v>
      </c>
      <c r="G1000" s="84" t="b">
        <v>0</v>
      </c>
    </row>
    <row r="1001" spans="1:7" ht="15">
      <c r="A1001" s="84" t="s">
        <v>471</v>
      </c>
      <c r="B1001" s="84">
        <v>4</v>
      </c>
      <c r="C1001" s="118">
        <v>0</v>
      </c>
      <c r="D1001" s="84" t="s">
        <v>3658</v>
      </c>
      <c r="E1001" s="84" t="b">
        <v>0</v>
      </c>
      <c r="F1001" s="84" t="b">
        <v>0</v>
      </c>
      <c r="G1001" s="84" t="b">
        <v>0</v>
      </c>
    </row>
    <row r="1002" spans="1:7" ht="15">
      <c r="A1002" s="84" t="s">
        <v>259</v>
      </c>
      <c r="B1002" s="84">
        <v>4</v>
      </c>
      <c r="C1002" s="118">
        <v>0</v>
      </c>
      <c r="D1002" s="84" t="s">
        <v>3658</v>
      </c>
      <c r="E1002" s="84" t="b">
        <v>0</v>
      </c>
      <c r="F1002" s="84" t="b">
        <v>0</v>
      </c>
      <c r="G1002" s="84" t="b">
        <v>0</v>
      </c>
    </row>
    <row r="1003" spans="1:7" ht="15">
      <c r="A1003" s="84" t="s">
        <v>470</v>
      </c>
      <c r="B1003" s="84">
        <v>4</v>
      </c>
      <c r="C1003" s="118">
        <v>0</v>
      </c>
      <c r="D1003" s="84" t="s">
        <v>3658</v>
      </c>
      <c r="E1003" s="84" t="b">
        <v>0</v>
      </c>
      <c r="F1003" s="84" t="b">
        <v>0</v>
      </c>
      <c r="G1003" s="84" t="b">
        <v>0</v>
      </c>
    </row>
    <row r="1004" spans="1:7" ht="15">
      <c r="A1004" s="84" t="s">
        <v>257</v>
      </c>
      <c r="B1004" s="84">
        <v>3</v>
      </c>
      <c r="C1004" s="118">
        <v>0.007496324196497995</v>
      </c>
      <c r="D1004" s="84" t="s">
        <v>3658</v>
      </c>
      <c r="E1004" s="84" t="b">
        <v>0</v>
      </c>
      <c r="F1004" s="84" t="b">
        <v>0</v>
      </c>
      <c r="G1004" s="84" t="b">
        <v>0</v>
      </c>
    </row>
    <row r="1005" spans="1:7" ht="15">
      <c r="A1005" s="84" t="s">
        <v>4607</v>
      </c>
      <c r="B1005" s="84">
        <v>2</v>
      </c>
      <c r="C1005" s="118">
        <v>0.012041199826559249</v>
      </c>
      <c r="D1005" s="84" t="s">
        <v>3658</v>
      </c>
      <c r="E1005" s="84" t="b">
        <v>0</v>
      </c>
      <c r="F1005" s="84" t="b">
        <v>0</v>
      </c>
      <c r="G1005" s="84" t="b">
        <v>0</v>
      </c>
    </row>
    <row r="1006" spans="1:7" ht="15">
      <c r="A1006" s="84" t="s">
        <v>4795</v>
      </c>
      <c r="B1006" s="84">
        <v>2</v>
      </c>
      <c r="C1006" s="118">
        <v>0.008190291118868894</v>
      </c>
      <c r="D1006" s="84" t="s">
        <v>3659</v>
      </c>
      <c r="E1006" s="84" t="b">
        <v>0</v>
      </c>
      <c r="F1006" s="84" t="b">
        <v>0</v>
      </c>
      <c r="G1006" s="84" t="b">
        <v>0</v>
      </c>
    </row>
    <row r="1007" spans="1:7" ht="15">
      <c r="A1007" s="84" t="s">
        <v>4682</v>
      </c>
      <c r="B1007" s="84">
        <v>2</v>
      </c>
      <c r="C1007" s="118">
        <v>0.008190291118868894</v>
      </c>
      <c r="D1007" s="84" t="s">
        <v>3659</v>
      </c>
      <c r="E1007" s="84" t="b">
        <v>0</v>
      </c>
      <c r="F1007" s="84" t="b">
        <v>0</v>
      </c>
      <c r="G1007" s="84" t="b">
        <v>0</v>
      </c>
    </row>
    <row r="1008" spans="1:7" ht="15">
      <c r="A1008" s="84" t="s">
        <v>4796</v>
      </c>
      <c r="B1008" s="84">
        <v>2</v>
      </c>
      <c r="C1008" s="118">
        <v>0.008190291118868894</v>
      </c>
      <c r="D1008" s="84" t="s">
        <v>3659</v>
      </c>
      <c r="E1008" s="84" t="b">
        <v>0</v>
      </c>
      <c r="F1008" s="84" t="b">
        <v>0</v>
      </c>
      <c r="G1008" s="84" t="b">
        <v>0</v>
      </c>
    </row>
    <row r="1009" spans="1:7" ht="15">
      <c r="A1009" s="84" t="s">
        <v>4532</v>
      </c>
      <c r="B1009" s="84">
        <v>2</v>
      </c>
      <c r="C1009" s="118">
        <v>0.008190291118868894</v>
      </c>
      <c r="D1009" s="84" t="s">
        <v>3659</v>
      </c>
      <c r="E1009" s="84" t="b">
        <v>0</v>
      </c>
      <c r="F1009" s="84" t="b">
        <v>0</v>
      </c>
      <c r="G1009" s="84" t="b">
        <v>0</v>
      </c>
    </row>
    <row r="1010" spans="1:7" ht="15">
      <c r="A1010" s="84" t="s">
        <v>4797</v>
      </c>
      <c r="B1010" s="84">
        <v>2</v>
      </c>
      <c r="C1010" s="118">
        <v>0.008190291118868894</v>
      </c>
      <c r="D1010" s="84" t="s">
        <v>3659</v>
      </c>
      <c r="E1010" s="84" t="b">
        <v>0</v>
      </c>
      <c r="F1010" s="84" t="b">
        <v>0</v>
      </c>
      <c r="G1010" s="84" t="b">
        <v>0</v>
      </c>
    </row>
    <row r="1011" spans="1:7" ht="15">
      <c r="A1011" s="84" t="s">
        <v>4798</v>
      </c>
      <c r="B1011" s="84">
        <v>2</v>
      </c>
      <c r="C1011" s="118">
        <v>0.008190291118868894</v>
      </c>
      <c r="D1011" s="84" t="s">
        <v>3659</v>
      </c>
      <c r="E1011" s="84" t="b">
        <v>0</v>
      </c>
      <c r="F1011" s="84" t="b">
        <v>0</v>
      </c>
      <c r="G1011" s="84" t="b">
        <v>0</v>
      </c>
    </row>
    <row r="1012" spans="1:7" ht="15">
      <c r="A1012" s="84" t="s">
        <v>4491</v>
      </c>
      <c r="B1012" s="84">
        <v>2</v>
      </c>
      <c r="C1012" s="118">
        <v>0.008190291118868894</v>
      </c>
      <c r="D1012" s="84" t="s">
        <v>3659</v>
      </c>
      <c r="E1012" s="84" t="b">
        <v>0</v>
      </c>
      <c r="F1012" s="84" t="b">
        <v>0</v>
      </c>
      <c r="G1012" s="84" t="b">
        <v>0</v>
      </c>
    </row>
    <row r="1013" spans="1:7" ht="15">
      <c r="A1013" s="84" t="s">
        <v>4799</v>
      </c>
      <c r="B1013" s="84">
        <v>2</v>
      </c>
      <c r="C1013" s="118">
        <v>0.008190291118868894</v>
      </c>
      <c r="D1013" s="84" t="s">
        <v>3659</v>
      </c>
      <c r="E1013" s="84" t="b">
        <v>0</v>
      </c>
      <c r="F1013" s="84" t="b">
        <v>0</v>
      </c>
      <c r="G1013" s="84" t="b">
        <v>0</v>
      </c>
    </row>
    <row r="1014" spans="1:7" ht="15">
      <c r="A1014" s="84" t="s">
        <v>4800</v>
      </c>
      <c r="B1014" s="84">
        <v>2</v>
      </c>
      <c r="C1014" s="118">
        <v>0.008190291118868894</v>
      </c>
      <c r="D1014" s="84" t="s">
        <v>3659</v>
      </c>
      <c r="E1014" s="84" t="b">
        <v>0</v>
      </c>
      <c r="F1014" s="84" t="b">
        <v>0</v>
      </c>
      <c r="G1014" s="84" t="b">
        <v>0</v>
      </c>
    </row>
    <row r="1015" spans="1:7" ht="15">
      <c r="A1015" s="84" t="s">
        <v>4801</v>
      </c>
      <c r="B1015" s="84">
        <v>2</v>
      </c>
      <c r="C1015" s="118">
        <v>0.008190291118868894</v>
      </c>
      <c r="D1015" s="84" t="s">
        <v>3659</v>
      </c>
      <c r="E1015" s="84" t="b">
        <v>0</v>
      </c>
      <c r="F1015" s="84" t="b">
        <v>0</v>
      </c>
      <c r="G1015" s="84" t="b">
        <v>0</v>
      </c>
    </row>
    <row r="1016" spans="1:7" ht="15">
      <c r="A1016" s="84" t="s">
        <v>4802</v>
      </c>
      <c r="B1016" s="84">
        <v>2</v>
      </c>
      <c r="C1016" s="118">
        <v>0.008190291118868894</v>
      </c>
      <c r="D1016" s="84" t="s">
        <v>3659</v>
      </c>
      <c r="E1016" s="84" t="b">
        <v>0</v>
      </c>
      <c r="F1016" s="84" t="b">
        <v>0</v>
      </c>
      <c r="G1016" s="84" t="b">
        <v>0</v>
      </c>
    </row>
    <row r="1017" spans="1:7" ht="15">
      <c r="A1017" s="84" t="s">
        <v>3818</v>
      </c>
      <c r="B1017" s="84">
        <v>2</v>
      </c>
      <c r="C1017" s="118">
        <v>0.008190291118868894</v>
      </c>
      <c r="D1017" s="84" t="s">
        <v>3659</v>
      </c>
      <c r="E1017" s="84" t="b">
        <v>0</v>
      </c>
      <c r="F1017" s="84" t="b">
        <v>0</v>
      </c>
      <c r="G1017" s="84" t="b">
        <v>0</v>
      </c>
    </row>
    <row r="1018" spans="1:7" ht="15">
      <c r="A1018" s="84" t="s">
        <v>4533</v>
      </c>
      <c r="B1018" s="84">
        <v>6</v>
      </c>
      <c r="C1018" s="118">
        <v>0.00723662708448005</v>
      </c>
      <c r="D1018" s="84" t="s">
        <v>3660</v>
      </c>
      <c r="E1018" s="84" t="b">
        <v>0</v>
      </c>
      <c r="F1018" s="84" t="b">
        <v>0</v>
      </c>
      <c r="G1018" s="84" t="b">
        <v>0</v>
      </c>
    </row>
    <row r="1019" spans="1:7" ht="15">
      <c r="A1019" s="84" t="s">
        <v>4475</v>
      </c>
      <c r="B1019" s="84">
        <v>6</v>
      </c>
      <c r="C1019" s="118">
        <v>0.00723662708448005</v>
      </c>
      <c r="D1019" s="84" t="s">
        <v>3660</v>
      </c>
      <c r="E1019" s="84" t="b">
        <v>0</v>
      </c>
      <c r="F1019" s="84" t="b">
        <v>0</v>
      </c>
      <c r="G1019" s="84" t="b">
        <v>0</v>
      </c>
    </row>
    <row r="1020" spans="1:7" ht="15">
      <c r="A1020" s="84" t="s">
        <v>4535</v>
      </c>
      <c r="B1020" s="84">
        <v>6</v>
      </c>
      <c r="C1020" s="118">
        <v>0.019607722796698455</v>
      </c>
      <c r="D1020" s="84" t="s">
        <v>3660</v>
      </c>
      <c r="E1020" s="84" t="b">
        <v>0</v>
      </c>
      <c r="F1020" s="84" t="b">
        <v>0</v>
      </c>
      <c r="G1020" s="84" t="b">
        <v>0</v>
      </c>
    </row>
    <row r="1021" spans="1:7" ht="15">
      <c r="A1021" s="84" t="s">
        <v>3818</v>
      </c>
      <c r="B1021" s="84">
        <v>5</v>
      </c>
      <c r="C1021" s="118">
        <v>0.008742209078880344</v>
      </c>
      <c r="D1021" s="84" t="s">
        <v>3660</v>
      </c>
      <c r="E1021" s="84" t="b">
        <v>0</v>
      </c>
      <c r="F1021" s="84" t="b">
        <v>0</v>
      </c>
      <c r="G1021" s="84" t="b">
        <v>0</v>
      </c>
    </row>
    <row r="1022" spans="1:7" ht="15">
      <c r="A1022" s="84" t="s">
        <v>4534</v>
      </c>
      <c r="B1022" s="84">
        <v>5</v>
      </c>
      <c r="C1022" s="118">
        <v>0.008742209078880344</v>
      </c>
      <c r="D1022" s="84" t="s">
        <v>3660</v>
      </c>
      <c r="E1022" s="84" t="b">
        <v>0</v>
      </c>
      <c r="F1022" s="84" t="b">
        <v>0</v>
      </c>
      <c r="G1022" s="84" t="b">
        <v>0</v>
      </c>
    </row>
    <row r="1023" spans="1:7" ht="15">
      <c r="A1023" s="84" t="s">
        <v>3865</v>
      </c>
      <c r="B1023" s="84">
        <v>5</v>
      </c>
      <c r="C1023" s="118">
        <v>0.008742209078880344</v>
      </c>
      <c r="D1023" s="84" t="s">
        <v>3660</v>
      </c>
      <c r="E1023" s="84" t="b">
        <v>0</v>
      </c>
      <c r="F1023" s="84" t="b">
        <v>0</v>
      </c>
      <c r="G1023" s="84" t="b">
        <v>0</v>
      </c>
    </row>
    <row r="1024" spans="1:7" ht="15">
      <c r="A1024" s="84" t="s">
        <v>446</v>
      </c>
      <c r="B1024" s="84">
        <v>4</v>
      </c>
      <c r="C1024" s="118">
        <v>0.009648836112640067</v>
      </c>
      <c r="D1024" s="84" t="s">
        <v>3660</v>
      </c>
      <c r="E1024" s="84" t="b">
        <v>0</v>
      </c>
      <c r="F1024" s="84" t="b">
        <v>0</v>
      </c>
      <c r="G1024" s="84" t="b">
        <v>0</v>
      </c>
    </row>
    <row r="1025" spans="1:7" ht="15">
      <c r="A1025" s="84" t="s">
        <v>4490</v>
      </c>
      <c r="B1025" s="84">
        <v>4</v>
      </c>
      <c r="C1025" s="118">
        <v>0.009648836112640067</v>
      </c>
      <c r="D1025" s="84" t="s">
        <v>3660</v>
      </c>
      <c r="E1025" s="84" t="b">
        <v>0</v>
      </c>
      <c r="F1025" s="84" t="b">
        <v>0</v>
      </c>
      <c r="G1025" s="84" t="b">
        <v>0</v>
      </c>
    </row>
    <row r="1026" spans="1:7" ht="15">
      <c r="A1026" s="84" t="s">
        <v>4608</v>
      </c>
      <c r="B1026" s="84">
        <v>4</v>
      </c>
      <c r="C1026" s="118">
        <v>0.009648836112640067</v>
      </c>
      <c r="D1026" s="84" t="s">
        <v>3660</v>
      </c>
      <c r="E1026" s="84" t="b">
        <v>0</v>
      </c>
      <c r="F1026" s="84" t="b">
        <v>0</v>
      </c>
      <c r="G1026" s="84" t="b">
        <v>0</v>
      </c>
    </row>
    <row r="1027" spans="1:7" ht="15">
      <c r="A1027" s="84" t="s">
        <v>4609</v>
      </c>
      <c r="B1027" s="84">
        <v>4</v>
      </c>
      <c r="C1027" s="118">
        <v>0.009648836112640067</v>
      </c>
      <c r="D1027" s="84" t="s">
        <v>3660</v>
      </c>
      <c r="E1027" s="84" t="b">
        <v>0</v>
      </c>
      <c r="F1027" s="84" t="b">
        <v>0</v>
      </c>
      <c r="G1027" s="84" t="b">
        <v>0</v>
      </c>
    </row>
    <row r="1028" spans="1:7" ht="15">
      <c r="A1028" s="84" t="s">
        <v>4610</v>
      </c>
      <c r="B1028" s="84">
        <v>4</v>
      </c>
      <c r="C1028" s="118">
        <v>0.009648836112640067</v>
      </c>
      <c r="D1028" s="84" t="s">
        <v>3660</v>
      </c>
      <c r="E1028" s="84" t="b">
        <v>0</v>
      </c>
      <c r="F1028" s="84" t="b">
        <v>0</v>
      </c>
      <c r="G1028" s="84" t="b">
        <v>0</v>
      </c>
    </row>
    <row r="1029" spans="1:7" ht="15">
      <c r="A1029" s="84" t="s">
        <v>4611</v>
      </c>
      <c r="B1029" s="84">
        <v>4</v>
      </c>
      <c r="C1029" s="118">
        <v>0.009648836112640067</v>
      </c>
      <c r="D1029" s="84" t="s">
        <v>3660</v>
      </c>
      <c r="E1029" s="84" t="b">
        <v>0</v>
      </c>
      <c r="F1029" s="84" t="b">
        <v>0</v>
      </c>
      <c r="G1029" s="84" t="b">
        <v>0</v>
      </c>
    </row>
    <row r="1030" spans="1:7" ht="15">
      <c r="A1030" s="84" t="s">
        <v>4612</v>
      </c>
      <c r="B1030" s="84">
        <v>4</v>
      </c>
      <c r="C1030" s="118">
        <v>0.009648836112640067</v>
      </c>
      <c r="D1030" s="84" t="s">
        <v>3660</v>
      </c>
      <c r="E1030" s="84" t="b">
        <v>0</v>
      </c>
      <c r="F1030" s="84" t="b">
        <v>0</v>
      </c>
      <c r="G1030" s="84" t="b">
        <v>0</v>
      </c>
    </row>
    <row r="1031" spans="1:7" ht="15">
      <c r="A1031" s="84" t="s">
        <v>4613</v>
      </c>
      <c r="B1031" s="84">
        <v>4</v>
      </c>
      <c r="C1031" s="118">
        <v>0.009648836112640067</v>
      </c>
      <c r="D1031" s="84" t="s">
        <v>3660</v>
      </c>
      <c r="E1031" s="84" t="b">
        <v>0</v>
      </c>
      <c r="F1031" s="84" t="b">
        <v>0</v>
      </c>
      <c r="G1031" s="84" t="b">
        <v>0</v>
      </c>
    </row>
    <row r="1032" spans="1:7" ht="15">
      <c r="A1032" s="84" t="s">
        <v>4563</v>
      </c>
      <c r="B1032" s="84">
        <v>4</v>
      </c>
      <c r="C1032" s="118">
        <v>0.009648836112640067</v>
      </c>
      <c r="D1032" s="84" t="s">
        <v>3660</v>
      </c>
      <c r="E1032" s="84" t="b">
        <v>0</v>
      </c>
      <c r="F1032" s="84" t="b">
        <v>0</v>
      </c>
      <c r="G1032" s="84" t="b">
        <v>0</v>
      </c>
    </row>
    <row r="1033" spans="1:7" ht="15">
      <c r="A1033" s="84" t="s">
        <v>4564</v>
      </c>
      <c r="B1033" s="84">
        <v>4</v>
      </c>
      <c r="C1033" s="118">
        <v>0.009648836112640067</v>
      </c>
      <c r="D1033" s="84" t="s">
        <v>3660</v>
      </c>
      <c r="E1033" s="84" t="b">
        <v>0</v>
      </c>
      <c r="F1033" s="84" t="b">
        <v>1</v>
      </c>
      <c r="G1033" s="84" t="b">
        <v>0</v>
      </c>
    </row>
    <row r="1034" spans="1:7" ht="15">
      <c r="A1034" s="84" t="s">
        <v>3860</v>
      </c>
      <c r="B1034" s="84">
        <v>4</v>
      </c>
      <c r="C1034" s="118">
        <v>0.009648836112640067</v>
      </c>
      <c r="D1034" s="84" t="s">
        <v>3660</v>
      </c>
      <c r="E1034" s="84" t="b">
        <v>0</v>
      </c>
      <c r="F1034" s="84" t="b">
        <v>0</v>
      </c>
      <c r="G1034" s="84" t="b">
        <v>0</v>
      </c>
    </row>
    <row r="1035" spans="1:7" ht="15">
      <c r="A1035" s="84" t="s">
        <v>4536</v>
      </c>
      <c r="B1035" s="84">
        <v>4</v>
      </c>
      <c r="C1035" s="118">
        <v>0.01307181519779897</v>
      </c>
      <c r="D1035" s="84" t="s">
        <v>3660</v>
      </c>
      <c r="E1035" s="84" t="b">
        <v>0</v>
      </c>
      <c r="F1035" s="84" t="b">
        <v>0</v>
      </c>
      <c r="G1035" s="84" t="b">
        <v>0</v>
      </c>
    </row>
    <row r="1036" spans="1:7" ht="15">
      <c r="A1036" s="84" t="s">
        <v>4565</v>
      </c>
      <c r="B1036" s="84">
        <v>3</v>
      </c>
      <c r="C1036" s="118">
        <v>0.009803861398349227</v>
      </c>
      <c r="D1036" s="84" t="s">
        <v>3660</v>
      </c>
      <c r="E1036" s="84" t="b">
        <v>0</v>
      </c>
      <c r="F1036" s="84" t="b">
        <v>0</v>
      </c>
      <c r="G1036" s="84" t="b">
        <v>0</v>
      </c>
    </row>
    <row r="1037" spans="1:7" ht="15">
      <c r="A1037" s="84" t="s">
        <v>4685</v>
      </c>
      <c r="B1037" s="84">
        <v>3</v>
      </c>
      <c r="C1037" s="118">
        <v>0.009803861398349227</v>
      </c>
      <c r="D1037" s="84" t="s">
        <v>3660</v>
      </c>
      <c r="E1037" s="84" t="b">
        <v>0</v>
      </c>
      <c r="F1037" s="84" t="b">
        <v>0</v>
      </c>
      <c r="G1037" s="84" t="b">
        <v>0</v>
      </c>
    </row>
    <row r="1038" spans="1:7" ht="15">
      <c r="A1038" s="84" t="s">
        <v>4687</v>
      </c>
      <c r="B1038" s="84">
        <v>3</v>
      </c>
      <c r="C1038" s="118">
        <v>0.009803861398349227</v>
      </c>
      <c r="D1038" s="84" t="s">
        <v>3660</v>
      </c>
      <c r="E1038" s="84" t="b">
        <v>0</v>
      </c>
      <c r="F1038" s="84" t="b">
        <v>0</v>
      </c>
      <c r="G1038" s="84" t="b">
        <v>0</v>
      </c>
    </row>
    <row r="1039" spans="1:7" ht="15">
      <c r="A1039" s="84" t="s">
        <v>4496</v>
      </c>
      <c r="B1039" s="84">
        <v>3</v>
      </c>
      <c r="C1039" s="118">
        <v>0.009803861398349227</v>
      </c>
      <c r="D1039" s="84" t="s">
        <v>3660</v>
      </c>
      <c r="E1039" s="84" t="b">
        <v>0</v>
      </c>
      <c r="F1039" s="84" t="b">
        <v>0</v>
      </c>
      <c r="G1039" s="84" t="b">
        <v>0</v>
      </c>
    </row>
    <row r="1040" spans="1:7" ht="15">
      <c r="A1040" s="84" t="s">
        <v>4688</v>
      </c>
      <c r="B1040" s="84">
        <v>3</v>
      </c>
      <c r="C1040" s="118">
        <v>0.009803861398349227</v>
      </c>
      <c r="D1040" s="84" t="s">
        <v>3660</v>
      </c>
      <c r="E1040" s="84" t="b">
        <v>0</v>
      </c>
      <c r="F1040" s="84" t="b">
        <v>0</v>
      </c>
      <c r="G1040" s="84" t="b">
        <v>0</v>
      </c>
    </row>
    <row r="1041" spans="1:7" ht="15">
      <c r="A1041" s="84" t="s">
        <v>4497</v>
      </c>
      <c r="B1041" s="84">
        <v>3</v>
      </c>
      <c r="C1041" s="118">
        <v>0.009803861398349227</v>
      </c>
      <c r="D1041" s="84" t="s">
        <v>3660</v>
      </c>
      <c r="E1041" s="84" t="b">
        <v>0</v>
      </c>
      <c r="F1041" s="84" t="b">
        <v>0</v>
      </c>
      <c r="G1041" s="84" t="b">
        <v>0</v>
      </c>
    </row>
    <row r="1042" spans="1:7" ht="15">
      <c r="A1042" s="84" t="s">
        <v>4689</v>
      </c>
      <c r="B1042" s="84">
        <v>3</v>
      </c>
      <c r="C1042" s="118">
        <v>0.009803861398349227</v>
      </c>
      <c r="D1042" s="84" t="s">
        <v>3660</v>
      </c>
      <c r="E1042" s="84" t="b">
        <v>0</v>
      </c>
      <c r="F1042" s="84" t="b">
        <v>0</v>
      </c>
      <c r="G1042" s="84" t="b">
        <v>0</v>
      </c>
    </row>
    <row r="1043" spans="1:7" ht="15">
      <c r="A1043" s="84" t="s">
        <v>4690</v>
      </c>
      <c r="B1043" s="84">
        <v>3</v>
      </c>
      <c r="C1043" s="118">
        <v>0.009803861398349227</v>
      </c>
      <c r="D1043" s="84" t="s">
        <v>3660</v>
      </c>
      <c r="E1043" s="84" t="b">
        <v>0</v>
      </c>
      <c r="F1043" s="84" t="b">
        <v>0</v>
      </c>
      <c r="G1043" s="84" t="b">
        <v>0</v>
      </c>
    </row>
    <row r="1044" spans="1:7" ht="15">
      <c r="A1044" s="84" t="s">
        <v>4498</v>
      </c>
      <c r="B1044" s="84">
        <v>3</v>
      </c>
      <c r="C1044" s="118">
        <v>0.009803861398349227</v>
      </c>
      <c r="D1044" s="84" t="s">
        <v>3660</v>
      </c>
      <c r="E1044" s="84" t="b">
        <v>0</v>
      </c>
      <c r="F1044" s="84" t="b">
        <v>0</v>
      </c>
      <c r="G1044" s="84" t="b">
        <v>0</v>
      </c>
    </row>
    <row r="1045" spans="1:7" ht="15">
      <c r="A1045" s="84" t="s">
        <v>4517</v>
      </c>
      <c r="B1045" s="84">
        <v>3</v>
      </c>
      <c r="C1045" s="118">
        <v>0.009803861398349227</v>
      </c>
      <c r="D1045" s="84" t="s">
        <v>3660</v>
      </c>
      <c r="E1045" s="84" t="b">
        <v>0</v>
      </c>
      <c r="F1045" s="84" t="b">
        <v>0</v>
      </c>
      <c r="G1045" s="84" t="b">
        <v>0</v>
      </c>
    </row>
    <row r="1046" spans="1:7" ht="15">
      <c r="A1046" s="84" t="s">
        <v>4506</v>
      </c>
      <c r="B1046" s="84">
        <v>3</v>
      </c>
      <c r="C1046" s="118">
        <v>0.009803861398349227</v>
      </c>
      <c r="D1046" s="84" t="s">
        <v>3660</v>
      </c>
      <c r="E1046" s="84" t="b">
        <v>1</v>
      </c>
      <c r="F1046" s="84" t="b">
        <v>0</v>
      </c>
      <c r="G1046" s="84" t="b">
        <v>0</v>
      </c>
    </row>
    <row r="1047" spans="1:7" ht="15">
      <c r="A1047" s="84" t="s">
        <v>4814</v>
      </c>
      <c r="B1047" s="84">
        <v>2</v>
      </c>
      <c r="C1047" s="118">
        <v>0.008948116627059502</v>
      </c>
      <c r="D1047" s="84" t="s">
        <v>3660</v>
      </c>
      <c r="E1047" s="84" t="b">
        <v>0</v>
      </c>
      <c r="F1047" s="84" t="b">
        <v>0</v>
      </c>
      <c r="G1047" s="84" t="b">
        <v>0</v>
      </c>
    </row>
    <row r="1048" spans="1:7" ht="15">
      <c r="A1048" s="84" t="s">
        <v>4684</v>
      </c>
      <c r="B1048" s="84">
        <v>2</v>
      </c>
      <c r="C1048" s="118">
        <v>0.008948116627059502</v>
      </c>
      <c r="D1048" s="84" t="s">
        <v>3660</v>
      </c>
      <c r="E1048" s="84" t="b">
        <v>0</v>
      </c>
      <c r="F1048" s="84" t="b">
        <v>0</v>
      </c>
      <c r="G1048" s="84" t="b">
        <v>0</v>
      </c>
    </row>
    <row r="1049" spans="1:7" ht="15">
      <c r="A1049" s="84" t="s">
        <v>4614</v>
      </c>
      <c r="B1049" s="84">
        <v>2</v>
      </c>
      <c r="C1049" s="118">
        <v>0.008948116627059502</v>
      </c>
      <c r="D1049" s="84" t="s">
        <v>3660</v>
      </c>
      <c r="E1049" s="84" t="b">
        <v>0</v>
      </c>
      <c r="F1049" s="84" t="b">
        <v>0</v>
      </c>
      <c r="G1049" s="84" t="b">
        <v>0</v>
      </c>
    </row>
    <row r="1050" spans="1:7" ht="15">
      <c r="A1050" s="84" t="s">
        <v>4686</v>
      </c>
      <c r="B1050" s="84">
        <v>2</v>
      </c>
      <c r="C1050" s="118">
        <v>0.008948116627059502</v>
      </c>
      <c r="D1050" s="84" t="s">
        <v>3660</v>
      </c>
      <c r="E1050" s="84" t="b">
        <v>0</v>
      </c>
      <c r="F1050" s="84" t="b">
        <v>0</v>
      </c>
      <c r="G1050" s="84" t="b">
        <v>0</v>
      </c>
    </row>
    <row r="1051" spans="1:7" ht="15">
      <c r="A1051" s="84" t="s">
        <v>4811</v>
      </c>
      <c r="B1051" s="84">
        <v>2</v>
      </c>
      <c r="C1051" s="118">
        <v>0.008948116627059502</v>
      </c>
      <c r="D1051" s="84" t="s">
        <v>3660</v>
      </c>
      <c r="E1051" s="84" t="b">
        <v>0</v>
      </c>
      <c r="F1051" s="84" t="b">
        <v>0</v>
      </c>
      <c r="G1051" s="84" t="b">
        <v>0</v>
      </c>
    </row>
    <row r="1052" spans="1:7" ht="15">
      <c r="A1052" s="84" t="s">
        <v>3821</v>
      </c>
      <c r="B1052" s="84">
        <v>2</v>
      </c>
      <c r="C1052" s="118">
        <v>0.008948116627059502</v>
      </c>
      <c r="D1052" s="84" t="s">
        <v>3660</v>
      </c>
      <c r="E1052" s="84" t="b">
        <v>0</v>
      </c>
      <c r="F1052" s="84" t="b">
        <v>0</v>
      </c>
      <c r="G1052" s="84" t="b">
        <v>0</v>
      </c>
    </row>
    <row r="1053" spans="1:7" ht="15">
      <c r="A1053" s="84" t="s">
        <v>4812</v>
      </c>
      <c r="B1053" s="84">
        <v>2</v>
      </c>
      <c r="C1053" s="118">
        <v>0.008948116627059502</v>
      </c>
      <c r="D1053" s="84" t="s">
        <v>3660</v>
      </c>
      <c r="E1053" s="84" t="b">
        <v>0</v>
      </c>
      <c r="F1053" s="84" t="b">
        <v>0</v>
      </c>
      <c r="G1053" s="84" t="b">
        <v>0</v>
      </c>
    </row>
    <row r="1054" spans="1:7" ht="15">
      <c r="A1054" s="84" t="s">
        <v>444</v>
      </c>
      <c r="B1054" s="84">
        <v>2</v>
      </c>
      <c r="C1054" s="118">
        <v>0.008948116627059502</v>
      </c>
      <c r="D1054" s="84" t="s">
        <v>3660</v>
      </c>
      <c r="E1054" s="84" t="b">
        <v>0</v>
      </c>
      <c r="F1054" s="84" t="b">
        <v>0</v>
      </c>
      <c r="G1054" s="84" t="b">
        <v>0</v>
      </c>
    </row>
    <row r="1055" spans="1:7" ht="15">
      <c r="A1055" s="84" t="s">
        <v>4493</v>
      </c>
      <c r="B1055" s="84">
        <v>6</v>
      </c>
      <c r="C1055" s="118">
        <v>0</v>
      </c>
      <c r="D1055" s="84" t="s">
        <v>3661</v>
      </c>
      <c r="E1055" s="84" t="b">
        <v>0</v>
      </c>
      <c r="F1055" s="84" t="b">
        <v>0</v>
      </c>
      <c r="G1055" s="84" t="b">
        <v>0</v>
      </c>
    </row>
    <row r="1056" spans="1:7" ht="15">
      <c r="A1056" s="84" t="s">
        <v>4497</v>
      </c>
      <c r="B1056" s="84">
        <v>6</v>
      </c>
      <c r="C1056" s="118">
        <v>0</v>
      </c>
      <c r="D1056" s="84" t="s">
        <v>3661</v>
      </c>
      <c r="E1056" s="84" t="b">
        <v>0</v>
      </c>
      <c r="F1056" s="84" t="b">
        <v>0</v>
      </c>
      <c r="G1056" s="84" t="b">
        <v>0</v>
      </c>
    </row>
    <row r="1057" spans="1:7" ht="15">
      <c r="A1057" s="84" t="s">
        <v>4484</v>
      </c>
      <c r="B1057" s="84">
        <v>6</v>
      </c>
      <c r="C1057" s="118">
        <v>0</v>
      </c>
      <c r="D1057" s="84" t="s">
        <v>3661</v>
      </c>
      <c r="E1057" s="84" t="b">
        <v>0</v>
      </c>
      <c r="F1057" s="84" t="b">
        <v>0</v>
      </c>
      <c r="G1057" s="84" t="b">
        <v>0</v>
      </c>
    </row>
    <row r="1058" spans="1:7" ht="15">
      <c r="A1058" s="84" t="s">
        <v>4483</v>
      </c>
      <c r="B1058" s="84">
        <v>6</v>
      </c>
      <c r="C1058" s="118">
        <v>0</v>
      </c>
      <c r="D1058" s="84" t="s">
        <v>3661</v>
      </c>
      <c r="E1058" s="84" t="b">
        <v>0</v>
      </c>
      <c r="F1058" s="84" t="b">
        <v>0</v>
      </c>
      <c r="G1058" s="84" t="b">
        <v>0</v>
      </c>
    </row>
    <row r="1059" spans="1:7" ht="15">
      <c r="A1059" s="84" t="s">
        <v>4541</v>
      </c>
      <c r="B1059" s="84">
        <v>6</v>
      </c>
      <c r="C1059" s="118">
        <v>0</v>
      </c>
      <c r="D1059" s="84" t="s">
        <v>3661</v>
      </c>
      <c r="E1059" s="84" t="b">
        <v>0</v>
      </c>
      <c r="F1059" s="84" t="b">
        <v>0</v>
      </c>
      <c r="G1059" s="84" t="b">
        <v>0</v>
      </c>
    </row>
    <row r="1060" spans="1:7" ht="15">
      <c r="A1060" s="84" t="s">
        <v>4542</v>
      </c>
      <c r="B1060" s="84">
        <v>6</v>
      </c>
      <c r="C1060" s="118">
        <v>0</v>
      </c>
      <c r="D1060" s="84" t="s">
        <v>3661</v>
      </c>
      <c r="E1060" s="84" t="b">
        <v>0</v>
      </c>
      <c r="F1060" s="84" t="b">
        <v>0</v>
      </c>
      <c r="G1060" s="84" t="b">
        <v>0</v>
      </c>
    </row>
    <row r="1061" spans="1:7" ht="15">
      <c r="A1061" s="84" t="s">
        <v>4543</v>
      </c>
      <c r="B1061" s="84">
        <v>6</v>
      </c>
      <c r="C1061" s="118">
        <v>0</v>
      </c>
      <c r="D1061" s="84" t="s">
        <v>3661</v>
      </c>
      <c r="E1061" s="84" t="b">
        <v>0</v>
      </c>
      <c r="F1061" s="84" t="b">
        <v>0</v>
      </c>
      <c r="G1061" s="84" t="b">
        <v>0</v>
      </c>
    </row>
    <row r="1062" spans="1:7" ht="15">
      <c r="A1062" s="84" t="s">
        <v>4544</v>
      </c>
      <c r="B1062" s="84">
        <v>6</v>
      </c>
      <c r="C1062" s="118">
        <v>0</v>
      </c>
      <c r="D1062" s="84" t="s">
        <v>3661</v>
      </c>
      <c r="E1062" s="84" t="b">
        <v>0</v>
      </c>
      <c r="F1062" s="84" t="b">
        <v>0</v>
      </c>
      <c r="G1062" s="84" t="b">
        <v>0</v>
      </c>
    </row>
    <row r="1063" spans="1:7" ht="15">
      <c r="A1063" s="84" t="s">
        <v>4521</v>
      </c>
      <c r="B1063" s="84">
        <v>6</v>
      </c>
      <c r="C1063" s="118">
        <v>0</v>
      </c>
      <c r="D1063" s="84" t="s">
        <v>3661</v>
      </c>
      <c r="E1063" s="84" t="b">
        <v>0</v>
      </c>
      <c r="F1063" s="84" t="b">
        <v>0</v>
      </c>
      <c r="G1063" s="84" t="b">
        <v>0</v>
      </c>
    </row>
    <row r="1064" spans="1:7" ht="15">
      <c r="A1064" s="84" t="s">
        <v>4545</v>
      </c>
      <c r="B1064" s="84">
        <v>6</v>
      </c>
      <c r="C1064" s="118">
        <v>0</v>
      </c>
      <c r="D1064" s="84" t="s">
        <v>3661</v>
      </c>
      <c r="E1064" s="84" t="b">
        <v>0</v>
      </c>
      <c r="F1064" s="84" t="b">
        <v>0</v>
      </c>
      <c r="G1064" s="84" t="b">
        <v>0</v>
      </c>
    </row>
    <row r="1065" spans="1:7" ht="15">
      <c r="A1065" s="84" t="s">
        <v>4546</v>
      </c>
      <c r="B1065" s="84">
        <v>6</v>
      </c>
      <c r="C1065" s="118">
        <v>0</v>
      </c>
      <c r="D1065" s="84" t="s">
        <v>3661</v>
      </c>
      <c r="E1065" s="84" t="b">
        <v>0</v>
      </c>
      <c r="F1065" s="84" t="b">
        <v>0</v>
      </c>
      <c r="G1065" s="84" t="b">
        <v>0</v>
      </c>
    </row>
    <row r="1066" spans="1:7" ht="15">
      <c r="A1066" s="84" t="s">
        <v>329</v>
      </c>
      <c r="B1066" s="84">
        <v>5</v>
      </c>
      <c r="C1066" s="118">
        <v>0.004769954581182218</v>
      </c>
      <c r="D1066" s="84" t="s">
        <v>3661</v>
      </c>
      <c r="E1066" s="84" t="b">
        <v>0</v>
      </c>
      <c r="F1066" s="84" t="b">
        <v>0</v>
      </c>
      <c r="G1066" s="84" t="b">
        <v>0</v>
      </c>
    </row>
    <row r="1067" spans="1:7" ht="15">
      <c r="A1067" s="84" t="s">
        <v>4581</v>
      </c>
      <c r="B1067" s="84">
        <v>5</v>
      </c>
      <c r="C1067" s="118">
        <v>0.004769954581182218</v>
      </c>
      <c r="D1067" s="84" t="s">
        <v>3661</v>
      </c>
      <c r="E1067" s="84" t="b">
        <v>0</v>
      </c>
      <c r="F1067" s="84" t="b">
        <v>0</v>
      </c>
      <c r="G1067" s="84" t="b">
        <v>0</v>
      </c>
    </row>
    <row r="1068" spans="1:7" ht="15">
      <c r="A1068" s="84" t="s">
        <v>4506</v>
      </c>
      <c r="B1068" s="84">
        <v>5</v>
      </c>
      <c r="C1068" s="118">
        <v>0</v>
      </c>
      <c r="D1068" s="84" t="s">
        <v>3662</v>
      </c>
      <c r="E1068" s="84" t="b">
        <v>1</v>
      </c>
      <c r="F1068" s="84" t="b">
        <v>0</v>
      </c>
      <c r="G1068" s="84" t="b">
        <v>0</v>
      </c>
    </row>
    <row r="1069" spans="1:7" ht="15">
      <c r="A1069" s="84" t="s">
        <v>486</v>
      </c>
      <c r="B1069" s="84">
        <v>5</v>
      </c>
      <c r="C1069" s="118">
        <v>0</v>
      </c>
      <c r="D1069" s="84" t="s">
        <v>3662</v>
      </c>
      <c r="E1069" s="84" t="b">
        <v>0</v>
      </c>
      <c r="F1069" s="84" t="b">
        <v>0</v>
      </c>
      <c r="G1069" s="84" t="b">
        <v>0</v>
      </c>
    </row>
    <row r="1070" spans="1:7" ht="15">
      <c r="A1070" s="84" t="s">
        <v>4582</v>
      </c>
      <c r="B1070" s="84">
        <v>5</v>
      </c>
      <c r="C1070" s="118">
        <v>0</v>
      </c>
      <c r="D1070" s="84" t="s">
        <v>3662</v>
      </c>
      <c r="E1070" s="84" t="b">
        <v>0</v>
      </c>
      <c r="F1070" s="84" t="b">
        <v>0</v>
      </c>
      <c r="G1070" s="84" t="b">
        <v>0</v>
      </c>
    </row>
    <row r="1071" spans="1:7" ht="15">
      <c r="A1071" s="84" t="s">
        <v>4583</v>
      </c>
      <c r="B1071" s="84">
        <v>5</v>
      </c>
      <c r="C1071" s="118">
        <v>0</v>
      </c>
      <c r="D1071" s="84" t="s">
        <v>3662</v>
      </c>
      <c r="E1071" s="84" t="b">
        <v>0</v>
      </c>
      <c r="F1071" s="84" t="b">
        <v>0</v>
      </c>
      <c r="G1071" s="84" t="b">
        <v>0</v>
      </c>
    </row>
    <row r="1072" spans="1:7" ht="15">
      <c r="A1072" s="84" t="s">
        <v>4584</v>
      </c>
      <c r="B1072" s="84">
        <v>5</v>
      </c>
      <c r="C1072" s="118">
        <v>0</v>
      </c>
      <c r="D1072" s="84" t="s">
        <v>3662</v>
      </c>
      <c r="E1072" s="84" t="b">
        <v>0</v>
      </c>
      <c r="F1072" s="84" t="b">
        <v>0</v>
      </c>
      <c r="G1072" s="84" t="b">
        <v>0</v>
      </c>
    </row>
    <row r="1073" spans="1:7" ht="15">
      <c r="A1073" s="84" t="s">
        <v>317</v>
      </c>
      <c r="B1073" s="84">
        <v>5</v>
      </c>
      <c r="C1073" s="118">
        <v>0</v>
      </c>
      <c r="D1073" s="84" t="s">
        <v>3662</v>
      </c>
      <c r="E1073" s="84" t="b">
        <v>0</v>
      </c>
      <c r="F1073" s="84" t="b">
        <v>0</v>
      </c>
      <c r="G1073" s="84" t="b">
        <v>0</v>
      </c>
    </row>
    <row r="1074" spans="1:7" ht="15">
      <c r="A1074" s="84" t="s">
        <v>4585</v>
      </c>
      <c r="B1074" s="84">
        <v>5</v>
      </c>
      <c r="C1074" s="118">
        <v>0</v>
      </c>
      <c r="D1074" s="84" t="s">
        <v>3662</v>
      </c>
      <c r="E1074" s="84" t="b">
        <v>0</v>
      </c>
      <c r="F1074" s="84" t="b">
        <v>0</v>
      </c>
      <c r="G1074" s="84" t="b">
        <v>0</v>
      </c>
    </row>
    <row r="1075" spans="1:7" ht="15">
      <c r="A1075" s="84" t="s">
        <v>4474</v>
      </c>
      <c r="B1075" s="84">
        <v>5</v>
      </c>
      <c r="C1075" s="118">
        <v>0</v>
      </c>
      <c r="D1075" s="84" t="s">
        <v>3662</v>
      </c>
      <c r="E1075" s="84" t="b">
        <v>1</v>
      </c>
      <c r="F1075" s="84" t="b">
        <v>0</v>
      </c>
      <c r="G1075" s="84" t="b">
        <v>0</v>
      </c>
    </row>
    <row r="1076" spans="1:7" ht="15">
      <c r="A1076" s="84" t="s">
        <v>4586</v>
      </c>
      <c r="B1076" s="84">
        <v>5</v>
      </c>
      <c r="C1076" s="118">
        <v>0</v>
      </c>
      <c r="D1076" s="84" t="s">
        <v>3662</v>
      </c>
      <c r="E1076" s="84" t="b">
        <v>0</v>
      </c>
      <c r="F1076" s="84" t="b">
        <v>0</v>
      </c>
      <c r="G1076" s="84" t="b">
        <v>0</v>
      </c>
    </row>
    <row r="1077" spans="1:7" ht="15">
      <c r="A1077" s="84" t="s">
        <v>4587</v>
      </c>
      <c r="B1077" s="84">
        <v>5</v>
      </c>
      <c r="C1077" s="118">
        <v>0</v>
      </c>
      <c r="D1077" s="84" t="s">
        <v>3662</v>
      </c>
      <c r="E1077" s="84" t="b">
        <v>0</v>
      </c>
      <c r="F1077" s="84" t="b">
        <v>0</v>
      </c>
      <c r="G1077" s="84" t="b">
        <v>0</v>
      </c>
    </row>
    <row r="1078" spans="1:7" ht="15">
      <c r="A1078" s="84" t="s">
        <v>3818</v>
      </c>
      <c r="B1078" s="84">
        <v>5</v>
      </c>
      <c r="C1078" s="118">
        <v>0</v>
      </c>
      <c r="D1078" s="84" t="s">
        <v>3662</v>
      </c>
      <c r="E1078" s="84" t="b">
        <v>0</v>
      </c>
      <c r="F1078" s="84" t="b">
        <v>0</v>
      </c>
      <c r="G1078" s="84" t="b">
        <v>0</v>
      </c>
    </row>
    <row r="1079" spans="1:7" ht="15">
      <c r="A1079" s="84" t="s">
        <v>4588</v>
      </c>
      <c r="B1079" s="84">
        <v>5</v>
      </c>
      <c r="C1079" s="118">
        <v>0</v>
      </c>
      <c r="D1079" s="84" t="s">
        <v>3662</v>
      </c>
      <c r="E1079" s="84" t="b">
        <v>0</v>
      </c>
      <c r="F1079" s="84" t="b">
        <v>0</v>
      </c>
      <c r="G1079" s="84" t="b">
        <v>0</v>
      </c>
    </row>
    <row r="1080" spans="1:7" ht="15">
      <c r="A1080" s="84" t="s">
        <v>4589</v>
      </c>
      <c r="B1080" s="84">
        <v>5</v>
      </c>
      <c r="C1080" s="118">
        <v>0</v>
      </c>
      <c r="D1080" s="84" t="s">
        <v>3662</v>
      </c>
      <c r="E1080" s="84" t="b">
        <v>0</v>
      </c>
      <c r="F1080" s="84" t="b">
        <v>0</v>
      </c>
      <c r="G1080" s="84" t="b">
        <v>0</v>
      </c>
    </row>
    <row r="1081" spans="1:7" ht="15">
      <c r="A1081" s="84" t="s">
        <v>4590</v>
      </c>
      <c r="B1081" s="84">
        <v>5</v>
      </c>
      <c r="C1081" s="118">
        <v>0</v>
      </c>
      <c r="D1081" s="84" t="s">
        <v>3662</v>
      </c>
      <c r="E1081" s="84" t="b">
        <v>0</v>
      </c>
      <c r="F1081" s="84" t="b">
        <v>0</v>
      </c>
      <c r="G1081" s="84" t="b">
        <v>0</v>
      </c>
    </row>
    <row r="1082" spans="1:7" ht="15">
      <c r="A1082" s="84" t="s">
        <v>316</v>
      </c>
      <c r="B1082" s="84">
        <v>4</v>
      </c>
      <c r="C1082" s="118">
        <v>0.004906836101673743</v>
      </c>
      <c r="D1082" s="84" t="s">
        <v>3662</v>
      </c>
      <c r="E1082" s="84" t="b">
        <v>0</v>
      </c>
      <c r="F1082" s="84" t="b">
        <v>0</v>
      </c>
      <c r="G1082" s="84" t="b">
        <v>0</v>
      </c>
    </row>
    <row r="1083" spans="1:7" ht="15">
      <c r="A1083" s="84" t="s">
        <v>3756</v>
      </c>
      <c r="B1083" s="84">
        <v>12</v>
      </c>
      <c r="C1083" s="118">
        <v>0</v>
      </c>
      <c r="D1083" s="84" t="s">
        <v>3663</v>
      </c>
      <c r="E1083" s="84" t="b">
        <v>0</v>
      </c>
      <c r="F1083" s="84" t="b">
        <v>0</v>
      </c>
      <c r="G1083" s="84" t="b">
        <v>0</v>
      </c>
    </row>
    <row r="1084" spans="1:7" ht="15">
      <c r="A1084" s="84" t="s">
        <v>3820</v>
      </c>
      <c r="B1084" s="84">
        <v>8</v>
      </c>
      <c r="C1084" s="118">
        <v>0</v>
      </c>
      <c r="D1084" s="84" t="s">
        <v>3663</v>
      </c>
      <c r="E1084" s="84" t="b">
        <v>0</v>
      </c>
      <c r="F1084" s="84" t="b">
        <v>0</v>
      </c>
      <c r="G1084" s="84" t="b">
        <v>0</v>
      </c>
    </row>
    <row r="1085" spans="1:7" ht="15">
      <c r="A1085" s="84" t="s">
        <v>3835</v>
      </c>
      <c r="B1085" s="84">
        <v>6</v>
      </c>
      <c r="C1085" s="118">
        <v>0</v>
      </c>
      <c r="D1085" s="84" t="s">
        <v>3663</v>
      </c>
      <c r="E1085" s="84" t="b">
        <v>1</v>
      </c>
      <c r="F1085" s="84" t="b">
        <v>0</v>
      </c>
      <c r="G1085" s="84" t="b">
        <v>0</v>
      </c>
    </row>
    <row r="1086" spans="1:7" ht="15">
      <c r="A1086" s="84" t="s">
        <v>3836</v>
      </c>
      <c r="B1086" s="84">
        <v>6</v>
      </c>
      <c r="C1086" s="118">
        <v>0</v>
      </c>
      <c r="D1086" s="84" t="s">
        <v>3663</v>
      </c>
      <c r="E1086" s="84" t="b">
        <v>0</v>
      </c>
      <c r="F1086" s="84" t="b">
        <v>0</v>
      </c>
      <c r="G1086" s="84" t="b">
        <v>0</v>
      </c>
    </row>
    <row r="1087" spans="1:7" ht="15">
      <c r="A1087" s="84" t="s">
        <v>4496</v>
      </c>
      <c r="B1087" s="84">
        <v>6</v>
      </c>
      <c r="C1087" s="118">
        <v>0</v>
      </c>
      <c r="D1087" s="84" t="s">
        <v>3663</v>
      </c>
      <c r="E1087" s="84" t="b">
        <v>0</v>
      </c>
      <c r="F1087" s="84" t="b">
        <v>0</v>
      </c>
      <c r="G1087" s="84" t="b">
        <v>0</v>
      </c>
    </row>
    <row r="1088" spans="1:7" ht="15">
      <c r="A1088" s="84" t="s">
        <v>4480</v>
      </c>
      <c r="B1088" s="84">
        <v>6</v>
      </c>
      <c r="C1088" s="118">
        <v>0</v>
      </c>
      <c r="D1088" s="84" t="s">
        <v>3663</v>
      </c>
      <c r="E1088" s="84" t="b">
        <v>0</v>
      </c>
      <c r="F1088" s="84" t="b">
        <v>0</v>
      </c>
      <c r="G1088" s="84" t="b">
        <v>0</v>
      </c>
    </row>
    <row r="1089" spans="1:7" ht="15">
      <c r="A1089" s="84" t="s">
        <v>3818</v>
      </c>
      <c r="B1089" s="84">
        <v>6</v>
      </c>
      <c r="C1089" s="118">
        <v>0</v>
      </c>
      <c r="D1089" s="84" t="s">
        <v>3663</v>
      </c>
      <c r="E1089" s="84" t="b">
        <v>0</v>
      </c>
      <c r="F1089" s="84" t="b">
        <v>0</v>
      </c>
      <c r="G1089" s="84" t="b">
        <v>0</v>
      </c>
    </row>
    <row r="1090" spans="1:7" ht="15">
      <c r="A1090" s="84" t="s">
        <v>4547</v>
      </c>
      <c r="B1090" s="84">
        <v>6</v>
      </c>
      <c r="C1090" s="118">
        <v>0</v>
      </c>
      <c r="D1090" s="84" t="s">
        <v>3663</v>
      </c>
      <c r="E1090" s="84" t="b">
        <v>0</v>
      </c>
      <c r="F1090" s="84" t="b">
        <v>0</v>
      </c>
      <c r="G1090" s="84" t="b">
        <v>0</v>
      </c>
    </row>
    <row r="1091" spans="1:7" ht="15">
      <c r="A1091" s="84" t="s">
        <v>4548</v>
      </c>
      <c r="B1091" s="84">
        <v>6</v>
      </c>
      <c r="C1091" s="118">
        <v>0</v>
      </c>
      <c r="D1091" s="84" t="s">
        <v>3663</v>
      </c>
      <c r="E1091" s="84" t="b">
        <v>0</v>
      </c>
      <c r="F1091" s="84" t="b">
        <v>0</v>
      </c>
      <c r="G1091" s="84" t="b">
        <v>0</v>
      </c>
    </row>
    <row r="1092" spans="1:7" ht="15">
      <c r="A1092" s="84" t="s">
        <v>4549</v>
      </c>
      <c r="B1092" s="84">
        <v>6</v>
      </c>
      <c r="C1092" s="118">
        <v>0</v>
      </c>
      <c r="D1092" s="84" t="s">
        <v>3663</v>
      </c>
      <c r="E1092" s="84" t="b">
        <v>0</v>
      </c>
      <c r="F1092" s="84" t="b">
        <v>0</v>
      </c>
      <c r="G1092" s="84" t="b">
        <v>0</v>
      </c>
    </row>
    <row r="1093" spans="1:7" ht="15">
      <c r="A1093" s="84" t="s">
        <v>3821</v>
      </c>
      <c r="B1093" s="84">
        <v>6</v>
      </c>
      <c r="C1093" s="118">
        <v>0</v>
      </c>
      <c r="D1093" s="84" t="s">
        <v>3663</v>
      </c>
      <c r="E1093" s="84" t="b">
        <v>0</v>
      </c>
      <c r="F1093" s="84" t="b">
        <v>0</v>
      </c>
      <c r="G1093" s="84" t="b">
        <v>0</v>
      </c>
    </row>
    <row r="1094" spans="1:7" ht="15">
      <c r="A1094" s="84" t="s">
        <v>4522</v>
      </c>
      <c r="B1094" s="84">
        <v>6</v>
      </c>
      <c r="C1094" s="118">
        <v>0</v>
      </c>
      <c r="D1094" s="84" t="s">
        <v>3663</v>
      </c>
      <c r="E1094" s="84" t="b">
        <v>0</v>
      </c>
      <c r="F1094" s="84" t="b">
        <v>0</v>
      </c>
      <c r="G1094" s="84" t="b">
        <v>0</v>
      </c>
    </row>
    <row r="1095" spans="1:7" ht="15">
      <c r="A1095" s="84" t="s">
        <v>306</v>
      </c>
      <c r="B1095" s="84">
        <v>5</v>
      </c>
      <c r="C1095" s="118">
        <v>0.003700058226524524</v>
      </c>
      <c r="D1095" s="84" t="s">
        <v>3663</v>
      </c>
      <c r="E1095" s="84" t="b">
        <v>0</v>
      </c>
      <c r="F1095" s="84" t="b">
        <v>0</v>
      </c>
      <c r="G1095" s="84" t="b">
        <v>0</v>
      </c>
    </row>
    <row r="1096" spans="1:7" ht="15">
      <c r="A1096" s="84" t="s">
        <v>4592</v>
      </c>
      <c r="B1096" s="84">
        <v>5</v>
      </c>
      <c r="C1096" s="118">
        <v>0.003700058226524524</v>
      </c>
      <c r="D1096" s="84" t="s">
        <v>3663</v>
      </c>
      <c r="E1096" s="84" t="b">
        <v>0</v>
      </c>
      <c r="F1096" s="84" t="b">
        <v>0</v>
      </c>
      <c r="G1096" s="84" t="b">
        <v>0</v>
      </c>
    </row>
    <row r="1097" spans="1:7" ht="15">
      <c r="A1097" s="84" t="s">
        <v>3818</v>
      </c>
      <c r="B1097" s="84">
        <v>7</v>
      </c>
      <c r="C1097" s="118">
        <v>0</v>
      </c>
      <c r="D1097" s="84" t="s">
        <v>3664</v>
      </c>
      <c r="E1097" s="84" t="b">
        <v>0</v>
      </c>
      <c r="F1097" s="84" t="b">
        <v>0</v>
      </c>
      <c r="G1097" s="84" t="b">
        <v>0</v>
      </c>
    </row>
    <row r="1098" spans="1:7" ht="15">
      <c r="A1098" s="84" t="s">
        <v>4485</v>
      </c>
      <c r="B1098" s="84">
        <v>6</v>
      </c>
      <c r="C1098" s="118">
        <v>0.006539140323398057</v>
      </c>
      <c r="D1098" s="84" t="s">
        <v>3664</v>
      </c>
      <c r="E1098" s="84" t="b">
        <v>0</v>
      </c>
      <c r="F1098" s="84" t="b">
        <v>0</v>
      </c>
      <c r="G1098" s="84" t="b">
        <v>0</v>
      </c>
    </row>
    <row r="1099" spans="1:7" ht="15">
      <c r="A1099" s="84" t="s">
        <v>4494</v>
      </c>
      <c r="B1099" s="84">
        <v>6</v>
      </c>
      <c r="C1099" s="118">
        <v>0.0018012589138281586</v>
      </c>
      <c r="D1099" s="84" t="s">
        <v>3664</v>
      </c>
      <c r="E1099" s="84" t="b">
        <v>0</v>
      </c>
      <c r="F1099" s="84" t="b">
        <v>0</v>
      </c>
      <c r="G1099" s="84" t="b">
        <v>0</v>
      </c>
    </row>
    <row r="1100" spans="1:7" ht="15">
      <c r="A1100" s="84" t="s">
        <v>4558</v>
      </c>
      <c r="B1100" s="84">
        <v>5</v>
      </c>
      <c r="C1100" s="118">
        <v>0.008250600567143372</v>
      </c>
      <c r="D1100" s="84" t="s">
        <v>3664</v>
      </c>
      <c r="E1100" s="84" t="b">
        <v>0</v>
      </c>
      <c r="F1100" s="84" t="b">
        <v>0</v>
      </c>
      <c r="G1100" s="84" t="b">
        <v>0</v>
      </c>
    </row>
    <row r="1101" spans="1:7" ht="15">
      <c r="A1101" s="84" t="s">
        <v>4560</v>
      </c>
      <c r="B1101" s="84">
        <v>5</v>
      </c>
      <c r="C1101" s="118">
        <v>0.0054492836028317134</v>
      </c>
      <c r="D1101" s="84" t="s">
        <v>3664</v>
      </c>
      <c r="E1101" s="84" t="b">
        <v>0</v>
      </c>
      <c r="F1101" s="84" t="b">
        <v>0</v>
      </c>
      <c r="G1101" s="84" t="b">
        <v>0</v>
      </c>
    </row>
    <row r="1102" spans="1:7" ht="15">
      <c r="A1102" s="84" t="s">
        <v>4559</v>
      </c>
      <c r="B1102" s="84">
        <v>5</v>
      </c>
      <c r="C1102" s="118">
        <v>0.008250600567143372</v>
      </c>
      <c r="D1102" s="84" t="s">
        <v>3664</v>
      </c>
      <c r="E1102" s="84" t="b">
        <v>0</v>
      </c>
      <c r="F1102" s="84" t="b">
        <v>0</v>
      </c>
      <c r="G1102" s="84" t="b">
        <v>0</v>
      </c>
    </row>
    <row r="1103" spans="1:7" ht="15">
      <c r="A1103" s="84" t="s">
        <v>4528</v>
      </c>
      <c r="B1103" s="84">
        <v>4</v>
      </c>
      <c r="C1103" s="118">
        <v>0.006600480453714698</v>
      </c>
      <c r="D1103" s="84" t="s">
        <v>3664</v>
      </c>
      <c r="E1103" s="84" t="b">
        <v>0</v>
      </c>
      <c r="F1103" s="84" t="b">
        <v>0</v>
      </c>
      <c r="G1103" s="84" t="b">
        <v>0</v>
      </c>
    </row>
    <row r="1104" spans="1:7" ht="15">
      <c r="A1104" s="84" t="s">
        <v>4671</v>
      </c>
      <c r="B1104" s="84">
        <v>3</v>
      </c>
      <c r="C1104" s="118">
        <v>0.004950360340286024</v>
      </c>
      <c r="D1104" s="84" t="s">
        <v>3664</v>
      </c>
      <c r="E1104" s="84" t="b">
        <v>0</v>
      </c>
      <c r="F1104" s="84" t="b">
        <v>0</v>
      </c>
      <c r="G1104" s="84" t="b">
        <v>0</v>
      </c>
    </row>
    <row r="1105" spans="1:7" ht="15">
      <c r="A1105" s="84" t="s">
        <v>4672</v>
      </c>
      <c r="B1105" s="84">
        <v>3</v>
      </c>
      <c r="C1105" s="118">
        <v>0.004950360340286024</v>
      </c>
      <c r="D1105" s="84" t="s">
        <v>3664</v>
      </c>
      <c r="E1105" s="84" t="b">
        <v>0</v>
      </c>
      <c r="F1105" s="84" t="b">
        <v>0</v>
      </c>
      <c r="G1105" s="84" t="b">
        <v>0</v>
      </c>
    </row>
    <row r="1106" spans="1:7" ht="15">
      <c r="A1106" s="84" t="s">
        <v>4673</v>
      </c>
      <c r="B1106" s="84">
        <v>3</v>
      </c>
      <c r="C1106" s="118">
        <v>0.004950360340286024</v>
      </c>
      <c r="D1106" s="84" t="s">
        <v>3664</v>
      </c>
      <c r="E1106" s="84" t="b">
        <v>0</v>
      </c>
      <c r="F1106" s="84" t="b">
        <v>0</v>
      </c>
      <c r="G1106" s="84" t="b">
        <v>0</v>
      </c>
    </row>
    <row r="1107" spans="1:7" ht="15">
      <c r="A1107" s="84" t="s">
        <v>4675</v>
      </c>
      <c r="B1107" s="84">
        <v>3</v>
      </c>
      <c r="C1107" s="118">
        <v>0.007319301045070973</v>
      </c>
      <c r="D1107" s="84" t="s">
        <v>3664</v>
      </c>
      <c r="E1107" s="84" t="b">
        <v>0</v>
      </c>
      <c r="F1107" s="84" t="b">
        <v>0</v>
      </c>
      <c r="G1107" s="84" t="b">
        <v>0</v>
      </c>
    </row>
    <row r="1108" spans="1:7" ht="15">
      <c r="A1108" s="84" t="s">
        <v>505</v>
      </c>
      <c r="B1108" s="84">
        <v>3</v>
      </c>
      <c r="C1108" s="118">
        <v>0.004950360340286024</v>
      </c>
      <c r="D1108" s="84" t="s">
        <v>3664</v>
      </c>
      <c r="E1108" s="84" t="b">
        <v>0</v>
      </c>
      <c r="F1108" s="84" t="b">
        <v>0</v>
      </c>
      <c r="G1108" s="84" t="b">
        <v>0</v>
      </c>
    </row>
    <row r="1109" spans="1:7" ht="15">
      <c r="A1109" s="84" t="s">
        <v>4604</v>
      </c>
      <c r="B1109" s="84">
        <v>3</v>
      </c>
      <c r="C1109" s="118">
        <v>0.004950360340286024</v>
      </c>
      <c r="D1109" s="84" t="s">
        <v>3664</v>
      </c>
      <c r="E1109" s="84" t="b">
        <v>0</v>
      </c>
      <c r="F1109" s="84" t="b">
        <v>0</v>
      </c>
      <c r="G1109" s="84" t="b">
        <v>0</v>
      </c>
    </row>
    <row r="1110" spans="1:7" ht="15">
      <c r="A1110" s="84" t="s">
        <v>4679</v>
      </c>
      <c r="B1110" s="84">
        <v>3</v>
      </c>
      <c r="C1110" s="118">
        <v>0.004950360340286024</v>
      </c>
      <c r="D1110" s="84" t="s">
        <v>3664</v>
      </c>
      <c r="E1110" s="84" t="b">
        <v>0</v>
      </c>
      <c r="F1110" s="84" t="b">
        <v>0</v>
      </c>
      <c r="G1110" s="84" t="b">
        <v>0</v>
      </c>
    </row>
    <row r="1111" spans="1:7" ht="15">
      <c r="A1111" s="84" t="s">
        <v>4678</v>
      </c>
      <c r="B1111" s="84">
        <v>3</v>
      </c>
      <c r="C1111" s="118">
        <v>0.004950360340286024</v>
      </c>
      <c r="D1111" s="84" t="s">
        <v>3664</v>
      </c>
      <c r="E1111" s="84" t="b">
        <v>0</v>
      </c>
      <c r="F1111" s="84" t="b">
        <v>0</v>
      </c>
      <c r="G1111" s="84" t="b">
        <v>0</v>
      </c>
    </row>
    <row r="1112" spans="1:7" ht="15">
      <c r="A1112" s="84" t="s">
        <v>4677</v>
      </c>
      <c r="B1112" s="84">
        <v>3</v>
      </c>
      <c r="C1112" s="118">
        <v>0.004950360340286024</v>
      </c>
      <c r="D1112" s="84" t="s">
        <v>3664</v>
      </c>
      <c r="E1112" s="84" t="b">
        <v>0</v>
      </c>
      <c r="F1112" s="84" t="b">
        <v>0</v>
      </c>
      <c r="G1112" s="84" t="b">
        <v>0</v>
      </c>
    </row>
    <row r="1113" spans="1:7" ht="15">
      <c r="A1113" s="84" t="s">
        <v>4603</v>
      </c>
      <c r="B1113" s="84">
        <v>3</v>
      </c>
      <c r="C1113" s="118">
        <v>0.004950360340286024</v>
      </c>
      <c r="D1113" s="84" t="s">
        <v>3664</v>
      </c>
      <c r="E1113" s="84" t="b">
        <v>0</v>
      </c>
      <c r="F1113" s="84" t="b">
        <v>0</v>
      </c>
      <c r="G1113" s="84" t="b">
        <v>0</v>
      </c>
    </row>
    <row r="1114" spans="1:7" ht="15">
      <c r="A1114" s="84" t="s">
        <v>4676</v>
      </c>
      <c r="B1114" s="84">
        <v>3</v>
      </c>
      <c r="C1114" s="118">
        <v>0.007319301045070973</v>
      </c>
      <c r="D1114" s="84" t="s">
        <v>3664</v>
      </c>
      <c r="E1114" s="84" t="b">
        <v>0</v>
      </c>
      <c r="F1114" s="84" t="b">
        <v>0</v>
      </c>
      <c r="G1114" s="84" t="b">
        <v>0</v>
      </c>
    </row>
    <row r="1115" spans="1:7" ht="15">
      <c r="A1115" s="84" t="s">
        <v>4777</v>
      </c>
      <c r="B1115" s="84">
        <v>2</v>
      </c>
      <c r="C1115" s="118">
        <v>0.004879534030047315</v>
      </c>
      <c r="D1115" s="84" t="s">
        <v>3664</v>
      </c>
      <c r="E1115" s="84" t="b">
        <v>0</v>
      </c>
      <c r="F1115" s="84" t="b">
        <v>0</v>
      </c>
      <c r="G1115" s="84" t="b">
        <v>0</v>
      </c>
    </row>
    <row r="1116" spans="1:7" ht="15">
      <c r="A1116" s="84" t="s">
        <v>4778</v>
      </c>
      <c r="B1116" s="84">
        <v>2</v>
      </c>
      <c r="C1116" s="118">
        <v>0.004879534030047315</v>
      </c>
      <c r="D1116" s="84" t="s">
        <v>3664</v>
      </c>
      <c r="E1116" s="84" t="b">
        <v>0</v>
      </c>
      <c r="F1116" s="84" t="b">
        <v>0</v>
      </c>
      <c r="G1116" s="84" t="b">
        <v>0</v>
      </c>
    </row>
    <row r="1117" spans="1:7" ht="15">
      <c r="A1117" s="84" t="s">
        <v>4674</v>
      </c>
      <c r="B1117" s="84">
        <v>2</v>
      </c>
      <c r="C1117" s="118">
        <v>0.004879534030047315</v>
      </c>
      <c r="D1117" s="84" t="s">
        <v>3664</v>
      </c>
      <c r="E1117" s="84" t="b">
        <v>0</v>
      </c>
      <c r="F1117" s="84" t="b">
        <v>0</v>
      </c>
      <c r="G1117" s="84" t="b">
        <v>0</v>
      </c>
    </row>
    <row r="1118" spans="1:7" ht="15">
      <c r="A1118" s="84" t="s">
        <v>4601</v>
      </c>
      <c r="B1118" s="84">
        <v>2</v>
      </c>
      <c r="C1118" s="118">
        <v>0.004879534030047315</v>
      </c>
      <c r="D1118" s="84" t="s">
        <v>3664</v>
      </c>
      <c r="E1118" s="84" t="b">
        <v>0</v>
      </c>
      <c r="F1118" s="84" t="b">
        <v>0</v>
      </c>
      <c r="G1118" s="84" t="b">
        <v>0</v>
      </c>
    </row>
    <row r="1119" spans="1:7" ht="15">
      <c r="A1119" s="84" t="s">
        <v>4779</v>
      </c>
      <c r="B1119" s="84">
        <v>2</v>
      </c>
      <c r="C1119" s="118">
        <v>0.004879534030047315</v>
      </c>
      <c r="D1119" s="84" t="s">
        <v>3664</v>
      </c>
      <c r="E1119" s="84" t="b">
        <v>0</v>
      </c>
      <c r="F1119" s="84" t="b">
        <v>0</v>
      </c>
      <c r="G1119" s="84" t="b">
        <v>0</v>
      </c>
    </row>
    <row r="1120" spans="1:7" ht="15">
      <c r="A1120" s="84" t="s">
        <v>4602</v>
      </c>
      <c r="B1120" s="84">
        <v>2</v>
      </c>
      <c r="C1120" s="118">
        <v>0.004879534030047315</v>
      </c>
      <c r="D1120" s="84" t="s">
        <v>3664</v>
      </c>
      <c r="E1120" s="84" t="b">
        <v>0</v>
      </c>
      <c r="F1120" s="84" t="b">
        <v>0</v>
      </c>
      <c r="G1120" s="84" t="b">
        <v>0</v>
      </c>
    </row>
    <row r="1121" spans="1:7" ht="15">
      <c r="A1121" s="84" t="s">
        <v>4680</v>
      </c>
      <c r="B1121" s="84">
        <v>2</v>
      </c>
      <c r="C1121" s="118">
        <v>0.004879534030047315</v>
      </c>
      <c r="D1121" s="84" t="s">
        <v>3664</v>
      </c>
      <c r="E1121" s="84" t="b">
        <v>0</v>
      </c>
      <c r="F1121" s="84" t="b">
        <v>0</v>
      </c>
      <c r="G1121" s="84" t="b">
        <v>0</v>
      </c>
    </row>
    <row r="1122" spans="1:7" ht="15">
      <c r="A1122" s="84" t="s">
        <v>4783</v>
      </c>
      <c r="B1122" s="84">
        <v>2</v>
      </c>
      <c r="C1122" s="118">
        <v>0.004879534030047315</v>
      </c>
      <c r="D1122" s="84" t="s">
        <v>3664</v>
      </c>
      <c r="E1122" s="84" t="b">
        <v>0</v>
      </c>
      <c r="F1122" s="84" t="b">
        <v>0</v>
      </c>
      <c r="G1122" s="84" t="b">
        <v>0</v>
      </c>
    </row>
    <row r="1123" spans="1:7" ht="15">
      <c r="A1123" s="84" t="s">
        <v>4781</v>
      </c>
      <c r="B1123" s="84">
        <v>2</v>
      </c>
      <c r="C1123" s="118">
        <v>0.004879534030047315</v>
      </c>
      <c r="D1123" s="84" t="s">
        <v>3664</v>
      </c>
      <c r="E1123" s="84" t="b">
        <v>0</v>
      </c>
      <c r="F1123" s="84" t="b">
        <v>0</v>
      </c>
      <c r="G1123" s="84" t="b">
        <v>0</v>
      </c>
    </row>
    <row r="1124" spans="1:7" ht="15">
      <c r="A1124" s="84" t="s">
        <v>4786</v>
      </c>
      <c r="B1124" s="84">
        <v>2</v>
      </c>
      <c r="C1124" s="118">
        <v>0.007579354618961944</v>
      </c>
      <c r="D1124" s="84" t="s">
        <v>3664</v>
      </c>
      <c r="E1124" s="84" t="b">
        <v>0</v>
      </c>
      <c r="F1124" s="84" t="b">
        <v>0</v>
      </c>
      <c r="G1124" s="84" t="b">
        <v>0</v>
      </c>
    </row>
    <row r="1125" spans="1:7" ht="15">
      <c r="A1125" s="84" t="s">
        <v>4784</v>
      </c>
      <c r="B1125" s="84">
        <v>2</v>
      </c>
      <c r="C1125" s="118">
        <v>0.007579354618961944</v>
      </c>
      <c r="D1125" s="84" t="s">
        <v>3664</v>
      </c>
      <c r="E1125" s="84" t="b">
        <v>0</v>
      </c>
      <c r="F1125" s="84" t="b">
        <v>0</v>
      </c>
      <c r="G1125" s="84" t="b">
        <v>0</v>
      </c>
    </row>
    <row r="1126" spans="1:7" ht="15">
      <c r="A1126" s="84" t="s">
        <v>4780</v>
      </c>
      <c r="B1126" s="84">
        <v>2</v>
      </c>
      <c r="C1126" s="118">
        <v>0.007579354618961944</v>
      </c>
      <c r="D1126" s="84" t="s">
        <v>3664</v>
      </c>
      <c r="E1126" s="84" t="b">
        <v>0</v>
      </c>
      <c r="F1126" s="84" t="b">
        <v>0</v>
      </c>
      <c r="G1126" s="84" t="b">
        <v>0</v>
      </c>
    </row>
    <row r="1127" spans="1:7" ht="15">
      <c r="A1127" s="84" t="s">
        <v>4782</v>
      </c>
      <c r="B1127" s="84">
        <v>2</v>
      </c>
      <c r="C1127" s="118">
        <v>0.007579354618961944</v>
      </c>
      <c r="D1127" s="84" t="s">
        <v>3664</v>
      </c>
      <c r="E1127" s="84" t="b">
        <v>0</v>
      </c>
      <c r="F1127" s="84" t="b">
        <v>0</v>
      </c>
      <c r="G1127" s="84" t="b">
        <v>0</v>
      </c>
    </row>
    <row r="1128" spans="1:7" ht="15">
      <c r="A1128" s="84" t="s">
        <v>4531</v>
      </c>
      <c r="B1128" s="84">
        <v>3</v>
      </c>
      <c r="C1128" s="118">
        <v>0</v>
      </c>
      <c r="D1128" s="84" t="s">
        <v>3665</v>
      </c>
      <c r="E1128" s="84" t="b">
        <v>1</v>
      </c>
      <c r="F1128" s="84" t="b">
        <v>0</v>
      </c>
      <c r="G1128" s="84" t="b">
        <v>0</v>
      </c>
    </row>
    <row r="1129" spans="1:7" ht="15">
      <c r="A1129" s="84" t="s">
        <v>4692</v>
      </c>
      <c r="B1129" s="84">
        <v>3</v>
      </c>
      <c r="C1129" s="118">
        <v>0</v>
      </c>
      <c r="D1129" s="84" t="s">
        <v>3665</v>
      </c>
      <c r="E1129" s="84" t="b">
        <v>0</v>
      </c>
      <c r="F1129" s="84" t="b">
        <v>0</v>
      </c>
      <c r="G1129" s="84" t="b">
        <v>0</v>
      </c>
    </row>
    <row r="1130" spans="1:7" ht="15">
      <c r="A1130" s="84" t="s">
        <v>4532</v>
      </c>
      <c r="B1130" s="84">
        <v>3</v>
      </c>
      <c r="C1130" s="118">
        <v>0</v>
      </c>
      <c r="D1130" s="84" t="s">
        <v>3665</v>
      </c>
      <c r="E1130" s="84" t="b">
        <v>0</v>
      </c>
      <c r="F1130" s="84" t="b">
        <v>0</v>
      </c>
      <c r="G1130" s="84" t="b">
        <v>0</v>
      </c>
    </row>
    <row r="1131" spans="1:7" ht="15">
      <c r="A1131" s="84" t="s">
        <v>4483</v>
      </c>
      <c r="B1131" s="84">
        <v>3</v>
      </c>
      <c r="C1131" s="118">
        <v>0</v>
      </c>
      <c r="D1131" s="84" t="s">
        <v>3665</v>
      </c>
      <c r="E1131" s="84" t="b">
        <v>0</v>
      </c>
      <c r="F1131" s="84" t="b">
        <v>0</v>
      </c>
      <c r="G1131" s="84" t="b">
        <v>0</v>
      </c>
    </row>
    <row r="1132" spans="1:7" ht="15">
      <c r="A1132" s="84" t="s">
        <v>4693</v>
      </c>
      <c r="B1132" s="84">
        <v>3</v>
      </c>
      <c r="C1132" s="118">
        <v>0</v>
      </c>
      <c r="D1132" s="84" t="s">
        <v>3665</v>
      </c>
      <c r="E1132" s="84" t="b">
        <v>0</v>
      </c>
      <c r="F1132" s="84" t="b">
        <v>0</v>
      </c>
      <c r="G1132" s="84" t="b">
        <v>0</v>
      </c>
    </row>
    <row r="1133" spans="1:7" ht="15">
      <c r="A1133" s="84" t="s">
        <v>3842</v>
      </c>
      <c r="B1133" s="84">
        <v>3</v>
      </c>
      <c r="C1133" s="118">
        <v>0</v>
      </c>
      <c r="D1133" s="84" t="s">
        <v>3665</v>
      </c>
      <c r="E1133" s="84" t="b">
        <v>0</v>
      </c>
      <c r="F1133" s="84" t="b">
        <v>0</v>
      </c>
      <c r="G1133" s="84" t="b">
        <v>0</v>
      </c>
    </row>
    <row r="1134" spans="1:7" ht="15">
      <c r="A1134" s="84" t="s">
        <v>491</v>
      </c>
      <c r="B1134" s="84">
        <v>3</v>
      </c>
      <c r="C1134" s="118">
        <v>0</v>
      </c>
      <c r="D1134" s="84" t="s">
        <v>3665</v>
      </c>
      <c r="E1134" s="84" t="b">
        <v>0</v>
      </c>
      <c r="F1134" s="84" t="b">
        <v>0</v>
      </c>
      <c r="G1134" s="84" t="b">
        <v>0</v>
      </c>
    </row>
    <row r="1135" spans="1:7" ht="15">
      <c r="A1135" s="84" t="s">
        <v>4486</v>
      </c>
      <c r="B1135" s="84">
        <v>3</v>
      </c>
      <c r="C1135" s="118">
        <v>0</v>
      </c>
      <c r="D1135" s="84" t="s">
        <v>3665</v>
      </c>
      <c r="E1135" s="84" t="b">
        <v>0</v>
      </c>
      <c r="F1135" s="84" t="b">
        <v>0</v>
      </c>
      <c r="G1135" s="84" t="b">
        <v>0</v>
      </c>
    </row>
    <row r="1136" spans="1:7" ht="15">
      <c r="A1136" s="84" t="s">
        <v>3892</v>
      </c>
      <c r="B1136" s="84">
        <v>3</v>
      </c>
      <c r="C1136" s="118">
        <v>0</v>
      </c>
      <c r="D1136" s="84" t="s">
        <v>3665</v>
      </c>
      <c r="E1136" s="84" t="b">
        <v>1</v>
      </c>
      <c r="F1136" s="84" t="b">
        <v>0</v>
      </c>
      <c r="G1136" s="84" t="b">
        <v>0</v>
      </c>
    </row>
    <row r="1137" spans="1:7" ht="15">
      <c r="A1137" s="84" t="s">
        <v>4694</v>
      </c>
      <c r="B1137" s="84">
        <v>3</v>
      </c>
      <c r="C1137" s="118">
        <v>0</v>
      </c>
      <c r="D1137" s="84" t="s">
        <v>3665</v>
      </c>
      <c r="E1137" s="84" t="b">
        <v>0</v>
      </c>
      <c r="F1137" s="84" t="b">
        <v>0</v>
      </c>
      <c r="G1137" s="84" t="b">
        <v>0</v>
      </c>
    </row>
    <row r="1138" spans="1:7" ht="15">
      <c r="A1138" s="84" t="s">
        <v>490</v>
      </c>
      <c r="B1138" s="84">
        <v>3</v>
      </c>
      <c r="C1138" s="118">
        <v>0</v>
      </c>
      <c r="D1138" s="84" t="s">
        <v>3665</v>
      </c>
      <c r="E1138" s="84" t="b">
        <v>0</v>
      </c>
      <c r="F1138" s="84" t="b">
        <v>0</v>
      </c>
      <c r="G1138" s="84" t="b">
        <v>0</v>
      </c>
    </row>
    <row r="1139" spans="1:7" ht="15">
      <c r="A1139" s="84" t="s">
        <v>4695</v>
      </c>
      <c r="B1139" s="84">
        <v>3</v>
      </c>
      <c r="C1139" s="118">
        <v>0</v>
      </c>
      <c r="D1139" s="84" t="s">
        <v>3665</v>
      </c>
      <c r="E1139" s="84" t="b">
        <v>0</v>
      </c>
      <c r="F1139" s="84" t="b">
        <v>0</v>
      </c>
      <c r="G1139" s="84" t="b">
        <v>0</v>
      </c>
    </row>
    <row r="1140" spans="1:7" ht="15">
      <c r="A1140" s="84" t="s">
        <v>3818</v>
      </c>
      <c r="B1140" s="84">
        <v>3</v>
      </c>
      <c r="C1140" s="118">
        <v>0</v>
      </c>
      <c r="D1140" s="84" t="s">
        <v>3665</v>
      </c>
      <c r="E1140" s="84" t="b">
        <v>0</v>
      </c>
      <c r="F1140" s="84" t="b">
        <v>0</v>
      </c>
      <c r="G1140" s="84" t="b">
        <v>0</v>
      </c>
    </row>
    <row r="1141" spans="1:7" ht="15">
      <c r="A1141" s="84" t="s">
        <v>4696</v>
      </c>
      <c r="B1141" s="84">
        <v>3</v>
      </c>
      <c r="C1141" s="118">
        <v>0</v>
      </c>
      <c r="D1141" s="84" t="s">
        <v>3665</v>
      </c>
      <c r="E1141" s="84" t="b">
        <v>0</v>
      </c>
      <c r="F1141" s="84" t="b">
        <v>0</v>
      </c>
      <c r="G1141" s="84" t="b">
        <v>0</v>
      </c>
    </row>
    <row r="1142" spans="1:7" ht="15">
      <c r="A1142" s="84" t="s">
        <v>437</v>
      </c>
      <c r="B1142" s="84">
        <v>2</v>
      </c>
      <c r="C1142" s="118">
        <v>0.0074932450661992014</v>
      </c>
      <c r="D1142" s="84" t="s">
        <v>3665</v>
      </c>
      <c r="E1142" s="84" t="b">
        <v>0</v>
      </c>
      <c r="F1142" s="84" t="b">
        <v>0</v>
      </c>
      <c r="G1142" s="84" t="b">
        <v>0</v>
      </c>
    </row>
    <row r="1143" spans="1:7" ht="15">
      <c r="A1143" s="84" t="s">
        <v>4816</v>
      </c>
      <c r="B1143" s="84">
        <v>2</v>
      </c>
      <c r="C1143" s="118">
        <v>0.0074932450661992014</v>
      </c>
      <c r="D1143" s="84" t="s">
        <v>3665</v>
      </c>
      <c r="E1143" s="84" t="b">
        <v>0</v>
      </c>
      <c r="F1143" s="84" t="b">
        <v>0</v>
      </c>
      <c r="G1143" s="84" t="b">
        <v>0</v>
      </c>
    </row>
    <row r="1144" spans="1:7" ht="15">
      <c r="A1144" s="84" t="s">
        <v>479</v>
      </c>
      <c r="B1144" s="84">
        <v>3</v>
      </c>
      <c r="C1144" s="118">
        <v>0</v>
      </c>
      <c r="D1144" s="84" t="s">
        <v>3666</v>
      </c>
      <c r="E1144" s="84" t="b">
        <v>0</v>
      </c>
      <c r="F1144" s="84" t="b">
        <v>0</v>
      </c>
      <c r="G1144" s="84" t="b">
        <v>0</v>
      </c>
    </row>
    <row r="1145" spans="1:7" ht="15">
      <c r="A1145" s="84" t="s">
        <v>478</v>
      </c>
      <c r="B1145" s="84">
        <v>3</v>
      </c>
      <c r="C1145" s="118">
        <v>0</v>
      </c>
      <c r="D1145" s="84" t="s">
        <v>3666</v>
      </c>
      <c r="E1145" s="84" t="b">
        <v>0</v>
      </c>
      <c r="F1145" s="84" t="b">
        <v>0</v>
      </c>
      <c r="G1145" s="84" t="b">
        <v>0</v>
      </c>
    </row>
    <row r="1146" spans="1:7" ht="15">
      <c r="A1146" s="84" t="s">
        <v>4730</v>
      </c>
      <c r="B1146" s="84">
        <v>3</v>
      </c>
      <c r="C1146" s="118">
        <v>0</v>
      </c>
      <c r="D1146" s="84" t="s">
        <v>3666</v>
      </c>
      <c r="E1146" s="84" t="b">
        <v>0</v>
      </c>
      <c r="F1146" s="84" t="b">
        <v>0</v>
      </c>
      <c r="G1146" s="84" t="b">
        <v>0</v>
      </c>
    </row>
    <row r="1147" spans="1:7" ht="15">
      <c r="A1147" s="84" t="s">
        <v>4731</v>
      </c>
      <c r="B1147" s="84">
        <v>3</v>
      </c>
      <c r="C1147" s="118">
        <v>0</v>
      </c>
      <c r="D1147" s="84" t="s">
        <v>3666</v>
      </c>
      <c r="E1147" s="84" t="b">
        <v>0</v>
      </c>
      <c r="F1147" s="84" t="b">
        <v>0</v>
      </c>
      <c r="G1147" s="84" t="b">
        <v>0</v>
      </c>
    </row>
    <row r="1148" spans="1:7" ht="15">
      <c r="A1148" s="84" t="s">
        <v>4567</v>
      </c>
      <c r="B1148" s="84">
        <v>3</v>
      </c>
      <c r="C1148" s="118">
        <v>0</v>
      </c>
      <c r="D1148" s="84" t="s">
        <v>3666</v>
      </c>
      <c r="E1148" s="84" t="b">
        <v>1</v>
      </c>
      <c r="F1148" s="84" t="b">
        <v>0</v>
      </c>
      <c r="G1148" s="84" t="b">
        <v>0</v>
      </c>
    </row>
    <row r="1149" spans="1:7" ht="15">
      <c r="A1149" s="84" t="s">
        <v>4617</v>
      </c>
      <c r="B1149" s="84">
        <v>3</v>
      </c>
      <c r="C1149" s="118">
        <v>0</v>
      </c>
      <c r="D1149" s="84" t="s">
        <v>3666</v>
      </c>
      <c r="E1149" s="84" t="b">
        <v>0</v>
      </c>
      <c r="F1149" s="84" t="b">
        <v>0</v>
      </c>
      <c r="G1149" s="84" t="b">
        <v>0</v>
      </c>
    </row>
    <row r="1150" spans="1:7" ht="15">
      <c r="A1150" s="84" t="s">
        <v>3843</v>
      </c>
      <c r="B1150" s="84">
        <v>3</v>
      </c>
      <c r="C1150" s="118">
        <v>0</v>
      </c>
      <c r="D1150" s="84" t="s">
        <v>3666</v>
      </c>
      <c r="E1150" s="84" t="b">
        <v>0</v>
      </c>
      <c r="F1150" s="84" t="b">
        <v>0</v>
      </c>
      <c r="G1150" s="84" t="b">
        <v>0</v>
      </c>
    </row>
    <row r="1151" spans="1:7" ht="15">
      <c r="A1151" s="84" t="s">
        <v>4628</v>
      </c>
      <c r="B1151" s="84">
        <v>3</v>
      </c>
      <c r="C1151" s="118">
        <v>0</v>
      </c>
      <c r="D1151" s="84" t="s">
        <v>3666</v>
      </c>
      <c r="E1151" s="84" t="b">
        <v>0</v>
      </c>
      <c r="F1151" s="84" t="b">
        <v>0</v>
      </c>
      <c r="G1151" s="84" t="b">
        <v>0</v>
      </c>
    </row>
    <row r="1152" spans="1:7" ht="15">
      <c r="A1152" s="84" t="s">
        <v>4732</v>
      </c>
      <c r="B1152" s="84">
        <v>3</v>
      </c>
      <c r="C1152" s="118">
        <v>0</v>
      </c>
      <c r="D1152" s="84" t="s">
        <v>3666</v>
      </c>
      <c r="E1152" s="84" t="b">
        <v>0</v>
      </c>
      <c r="F1152" s="84" t="b">
        <v>0</v>
      </c>
      <c r="G1152" s="84" t="b">
        <v>0</v>
      </c>
    </row>
    <row r="1153" spans="1:7" ht="15">
      <c r="A1153" s="84" t="s">
        <v>4733</v>
      </c>
      <c r="B1153" s="84">
        <v>3</v>
      </c>
      <c r="C1153" s="118">
        <v>0</v>
      </c>
      <c r="D1153" s="84" t="s">
        <v>3666</v>
      </c>
      <c r="E1153" s="84" t="b">
        <v>0</v>
      </c>
      <c r="F1153" s="84" t="b">
        <v>0</v>
      </c>
      <c r="G1153" s="84" t="b">
        <v>0</v>
      </c>
    </row>
    <row r="1154" spans="1:7" ht="15">
      <c r="A1154" s="84" t="s">
        <v>4501</v>
      </c>
      <c r="B1154" s="84">
        <v>3</v>
      </c>
      <c r="C1154" s="118">
        <v>0</v>
      </c>
      <c r="D1154" s="84" t="s">
        <v>3666</v>
      </c>
      <c r="E1154" s="84" t="b">
        <v>0</v>
      </c>
      <c r="F1154" s="84" t="b">
        <v>1</v>
      </c>
      <c r="G1154" s="84" t="b">
        <v>0</v>
      </c>
    </row>
    <row r="1155" spans="1:7" ht="15">
      <c r="A1155" s="84" t="s">
        <v>4734</v>
      </c>
      <c r="B1155" s="84">
        <v>3</v>
      </c>
      <c r="C1155" s="118">
        <v>0</v>
      </c>
      <c r="D1155" s="84" t="s">
        <v>3666</v>
      </c>
      <c r="E1155" s="84" t="b">
        <v>0</v>
      </c>
      <c r="F1155" s="84" t="b">
        <v>0</v>
      </c>
      <c r="G1155" s="84" t="b">
        <v>0</v>
      </c>
    </row>
    <row r="1156" spans="1:7" ht="15">
      <c r="A1156" s="84" t="s">
        <v>274</v>
      </c>
      <c r="B1156" s="84">
        <v>2</v>
      </c>
      <c r="C1156" s="118">
        <v>0.007043650362227249</v>
      </c>
      <c r="D1156" s="84" t="s">
        <v>3666</v>
      </c>
      <c r="E1156" s="84" t="b">
        <v>0</v>
      </c>
      <c r="F1156" s="84" t="b">
        <v>0</v>
      </c>
      <c r="G1156" s="84" t="b">
        <v>0</v>
      </c>
    </row>
    <row r="1157" spans="1:7" ht="15">
      <c r="A1157" s="84" t="s">
        <v>224</v>
      </c>
      <c r="B1157" s="84">
        <v>5</v>
      </c>
      <c r="C1157" s="118">
        <v>0</v>
      </c>
      <c r="D1157" s="84" t="s">
        <v>3667</v>
      </c>
      <c r="E1157" s="84" t="b">
        <v>0</v>
      </c>
      <c r="F1157" s="84" t="b">
        <v>0</v>
      </c>
      <c r="G1157" s="84" t="b">
        <v>0</v>
      </c>
    </row>
    <row r="1158" spans="1:7" ht="15">
      <c r="A1158" s="84" t="s">
        <v>4669</v>
      </c>
      <c r="B1158" s="84">
        <v>4</v>
      </c>
      <c r="C1158" s="118">
        <v>0</v>
      </c>
      <c r="D1158" s="84" t="s">
        <v>3667</v>
      </c>
      <c r="E1158" s="84" t="b">
        <v>0</v>
      </c>
      <c r="F1158" s="84" t="b">
        <v>0</v>
      </c>
      <c r="G1158" s="84" t="b">
        <v>0</v>
      </c>
    </row>
    <row r="1159" spans="1:7" ht="15">
      <c r="A1159" s="84" t="s">
        <v>4500</v>
      </c>
      <c r="B1159" s="84">
        <v>3</v>
      </c>
      <c r="C1159" s="118">
        <v>0</v>
      </c>
      <c r="D1159" s="84" t="s">
        <v>3667</v>
      </c>
      <c r="E1159" s="84" t="b">
        <v>0</v>
      </c>
      <c r="F1159" s="84" t="b">
        <v>0</v>
      </c>
      <c r="G1159" s="84" t="b">
        <v>0</v>
      </c>
    </row>
    <row r="1160" spans="1:7" ht="15">
      <c r="A1160" s="84" t="s">
        <v>4668</v>
      </c>
      <c r="B1160" s="84">
        <v>3</v>
      </c>
      <c r="C1160" s="118">
        <v>0</v>
      </c>
      <c r="D1160" s="84" t="s">
        <v>3667</v>
      </c>
      <c r="E1160" s="84" t="b">
        <v>0</v>
      </c>
      <c r="F1160" s="84" t="b">
        <v>0</v>
      </c>
      <c r="G1160" s="84" t="b">
        <v>0</v>
      </c>
    </row>
    <row r="1161" spans="1:7" ht="15">
      <c r="A1161" s="84" t="s">
        <v>463</v>
      </c>
      <c r="B1161" s="84">
        <v>3</v>
      </c>
      <c r="C1161" s="118">
        <v>0</v>
      </c>
      <c r="D1161" s="84" t="s">
        <v>3667</v>
      </c>
      <c r="E1161" s="84" t="b">
        <v>0</v>
      </c>
      <c r="F1161" s="84" t="b">
        <v>0</v>
      </c>
      <c r="G1161" s="84" t="b">
        <v>0</v>
      </c>
    </row>
    <row r="1162" spans="1:7" ht="15">
      <c r="A1162" s="84" t="s">
        <v>462</v>
      </c>
      <c r="B1162" s="84">
        <v>3</v>
      </c>
      <c r="C1162" s="118">
        <v>0</v>
      </c>
      <c r="D1162" s="84" t="s">
        <v>3667</v>
      </c>
      <c r="E1162" s="84" t="b">
        <v>0</v>
      </c>
      <c r="F1162" s="84" t="b">
        <v>0</v>
      </c>
      <c r="G1162" s="84" t="b">
        <v>0</v>
      </c>
    </row>
    <row r="1163" spans="1:7" ht="15">
      <c r="A1163" s="84" t="s">
        <v>4757</v>
      </c>
      <c r="B1163" s="84">
        <v>3</v>
      </c>
      <c r="C1163" s="118">
        <v>0</v>
      </c>
      <c r="D1163" s="84" t="s">
        <v>3667</v>
      </c>
      <c r="E1163" s="84" t="b">
        <v>0</v>
      </c>
      <c r="F1163" s="84" t="b">
        <v>0</v>
      </c>
      <c r="G1163" s="84" t="b">
        <v>0</v>
      </c>
    </row>
    <row r="1164" spans="1:7" ht="15">
      <c r="A1164" s="84" t="s">
        <v>4758</v>
      </c>
      <c r="B1164" s="84">
        <v>3</v>
      </c>
      <c r="C1164" s="118">
        <v>0</v>
      </c>
      <c r="D1164" s="84" t="s">
        <v>3667</v>
      </c>
      <c r="E1164" s="84" t="b">
        <v>0</v>
      </c>
      <c r="F1164" s="84" t="b">
        <v>0</v>
      </c>
      <c r="G1164" s="84" t="b">
        <v>0</v>
      </c>
    </row>
    <row r="1165" spans="1:7" ht="15">
      <c r="A1165" s="84" t="s">
        <v>4631</v>
      </c>
      <c r="B1165" s="84">
        <v>3</v>
      </c>
      <c r="C1165" s="118">
        <v>0</v>
      </c>
      <c r="D1165" s="84" t="s">
        <v>3667</v>
      </c>
      <c r="E1165" s="84" t="b">
        <v>0</v>
      </c>
      <c r="F1165" s="84" t="b">
        <v>0</v>
      </c>
      <c r="G1165" s="84" t="b">
        <v>0</v>
      </c>
    </row>
    <row r="1166" spans="1:7" ht="15">
      <c r="A1166" s="84" t="s">
        <v>4495</v>
      </c>
      <c r="B1166" s="84">
        <v>3</v>
      </c>
      <c r="C1166" s="118">
        <v>0</v>
      </c>
      <c r="D1166" s="84" t="s">
        <v>3667</v>
      </c>
      <c r="E1166" s="84" t="b">
        <v>0</v>
      </c>
      <c r="F1166" s="84" t="b">
        <v>0</v>
      </c>
      <c r="G1166" s="84" t="b">
        <v>0</v>
      </c>
    </row>
    <row r="1167" spans="1:7" ht="15">
      <c r="A1167" s="84" t="s">
        <v>4759</v>
      </c>
      <c r="B1167" s="84">
        <v>3</v>
      </c>
      <c r="C1167" s="118">
        <v>0</v>
      </c>
      <c r="D1167" s="84" t="s">
        <v>3667</v>
      </c>
      <c r="E1167" s="84" t="b">
        <v>0</v>
      </c>
      <c r="F1167" s="84" t="b">
        <v>0</v>
      </c>
      <c r="G1167" s="84" t="b">
        <v>0</v>
      </c>
    </row>
    <row r="1168" spans="1:7" ht="15">
      <c r="A1168" s="84" t="s">
        <v>4760</v>
      </c>
      <c r="B1168" s="84">
        <v>3</v>
      </c>
      <c r="C1168" s="118">
        <v>0</v>
      </c>
      <c r="D1168" s="84" t="s">
        <v>3667</v>
      </c>
      <c r="E1168" s="84" t="b">
        <v>0</v>
      </c>
      <c r="F1168" s="84" t="b">
        <v>0</v>
      </c>
      <c r="G1168" s="84" t="b">
        <v>0</v>
      </c>
    </row>
    <row r="1169" spans="1:7" ht="15">
      <c r="A1169" s="84" t="s">
        <v>4491</v>
      </c>
      <c r="B1169" s="84">
        <v>3</v>
      </c>
      <c r="C1169" s="118">
        <v>0</v>
      </c>
      <c r="D1169" s="84" t="s">
        <v>3667</v>
      </c>
      <c r="E1169" s="84" t="b">
        <v>0</v>
      </c>
      <c r="F1169" s="84" t="b">
        <v>0</v>
      </c>
      <c r="G1169" s="84" t="b">
        <v>0</v>
      </c>
    </row>
    <row r="1170" spans="1:7" ht="15">
      <c r="A1170" s="84" t="s">
        <v>4928</v>
      </c>
      <c r="B1170" s="84">
        <v>2</v>
      </c>
      <c r="C1170" s="118">
        <v>0.006403318511115681</v>
      </c>
      <c r="D1170" s="84" t="s">
        <v>3667</v>
      </c>
      <c r="E1170" s="84" t="b">
        <v>0</v>
      </c>
      <c r="F1170" s="84" t="b">
        <v>0</v>
      </c>
      <c r="G1170" s="84" t="b">
        <v>0</v>
      </c>
    </row>
    <row r="1171" spans="1:7" ht="15">
      <c r="A1171" s="84" t="s">
        <v>3836</v>
      </c>
      <c r="B1171" s="84">
        <v>2</v>
      </c>
      <c r="C1171" s="118">
        <v>0</v>
      </c>
      <c r="D1171" s="84" t="s">
        <v>3668</v>
      </c>
      <c r="E1171" s="84" t="b">
        <v>0</v>
      </c>
      <c r="F1171" s="84" t="b">
        <v>0</v>
      </c>
      <c r="G1171" s="84" t="b">
        <v>0</v>
      </c>
    </row>
    <row r="1172" spans="1:7" ht="15">
      <c r="A1172" s="84" t="s">
        <v>4933</v>
      </c>
      <c r="B1172" s="84">
        <v>2</v>
      </c>
      <c r="C1172" s="118">
        <v>0</v>
      </c>
      <c r="D1172" s="84" t="s">
        <v>3668</v>
      </c>
      <c r="E1172" s="84" t="b">
        <v>0</v>
      </c>
      <c r="F1172" s="84" t="b">
        <v>0</v>
      </c>
      <c r="G1172" s="84" t="b">
        <v>0</v>
      </c>
    </row>
    <row r="1173" spans="1:7" ht="15">
      <c r="A1173" s="84" t="s">
        <v>4634</v>
      </c>
      <c r="B1173" s="84">
        <v>4</v>
      </c>
      <c r="C1173" s="118">
        <v>0</v>
      </c>
      <c r="D1173" s="84" t="s">
        <v>3669</v>
      </c>
      <c r="E1173" s="84" t="b">
        <v>0</v>
      </c>
      <c r="F1173" s="84" t="b">
        <v>0</v>
      </c>
      <c r="G1173" s="84" t="b">
        <v>0</v>
      </c>
    </row>
    <row r="1174" spans="1:7" ht="15">
      <c r="A1174" s="84" t="s">
        <v>4635</v>
      </c>
      <c r="B1174" s="84">
        <v>4</v>
      </c>
      <c r="C1174" s="118">
        <v>0</v>
      </c>
      <c r="D1174" s="84" t="s">
        <v>3669</v>
      </c>
      <c r="E1174" s="84" t="b">
        <v>0</v>
      </c>
      <c r="F1174" s="84" t="b">
        <v>0</v>
      </c>
      <c r="G1174" s="84" t="b">
        <v>0</v>
      </c>
    </row>
    <row r="1175" spans="1:7" ht="15">
      <c r="A1175" s="84" t="s">
        <v>4636</v>
      </c>
      <c r="B1175" s="84">
        <v>4</v>
      </c>
      <c r="C1175" s="118">
        <v>0</v>
      </c>
      <c r="D1175" s="84" t="s">
        <v>3669</v>
      </c>
      <c r="E1175" s="84" t="b">
        <v>0</v>
      </c>
      <c r="F1175" s="84" t="b">
        <v>0</v>
      </c>
      <c r="G1175" s="84" t="b">
        <v>0</v>
      </c>
    </row>
    <row r="1176" spans="1:7" ht="15">
      <c r="A1176" s="84" t="s">
        <v>4637</v>
      </c>
      <c r="B1176" s="84">
        <v>4</v>
      </c>
      <c r="C1176" s="118">
        <v>0</v>
      </c>
      <c r="D1176" s="84" t="s">
        <v>3669</v>
      </c>
      <c r="E1176" s="84" t="b">
        <v>0</v>
      </c>
      <c r="F1176" s="84" t="b">
        <v>0</v>
      </c>
      <c r="G1176" s="84" t="b">
        <v>0</v>
      </c>
    </row>
    <row r="1177" spans="1:7" ht="15">
      <c r="A1177" s="84" t="s">
        <v>4638</v>
      </c>
      <c r="B1177" s="84">
        <v>4</v>
      </c>
      <c r="C1177" s="118">
        <v>0</v>
      </c>
      <c r="D1177" s="84" t="s">
        <v>3669</v>
      </c>
      <c r="E1177" s="84" t="b">
        <v>0</v>
      </c>
      <c r="F1177" s="84" t="b">
        <v>0</v>
      </c>
      <c r="G1177" s="84" t="b">
        <v>0</v>
      </c>
    </row>
    <row r="1178" spans="1:7" ht="15">
      <c r="A1178" s="84" t="s">
        <v>4639</v>
      </c>
      <c r="B1178" s="84">
        <v>4</v>
      </c>
      <c r="C1178" s="118">
        <v>0</v>
      </c>
      <c r="D1178" s="84" t="s">
        <v>3669</v>
      </c>
      <c r="E1178" s="84" t="b">
        <v>0</v>
      </c>
      <c r="F1178" s="84" t="b">
        <v>0</v>
      </c>
      <c r="G1178" s="84" t="b">
        <v>0</v>
      </c>
    </row>
    <row r="1179" spans="1:7" ht="15">
      <c r="A1179" s="84" t="s">
        <v>4640</v>
      </c>
      <c r="B1179" s="84">
        <v>4</v>
      </c>
      <c r="C1179" s="118">
        <v>0</v>
      </c>
      <c r="D1179" s="84" t="s">
        <v>3669</v>
      </c>
      <c r="E1179" s="84" t="b">
        <v>0</v>
      </c>
      <c r="F1179" s="84" t="b">
        <v>0</v>
      </c>
      <c r="G1179" s="84" t="b">
        <v>0</v>
      </c>
    </row>
    <row r="1180" spans="1:7" ht="15">
      <c r="A1180" s="84" t="s">
        <v>4641</v>
      </c>
      <c r="B1180" s="84">
        <v>4</v>
      </c>
      <c r="C1180" s="118">
        <v>0</v>
      </c>
      <c r="D1180" s="84" t="s">
        <v>3669</v>
      </c>
      <c r="E1180" s="84" t="b">
        <v>0</v>
      </c>
      <c r="F1180" s="84" t="b">
        <v>0</v>
      </c>
      <c r="G1180" s="84" t="b">
        <v>0</v>
      </c>
    </row>
    <row r="1181" spans="1:7" ht="15">
      <c r="A1181" s="84" t="s">
        <v>4642</v>
      </c>
      <c r="B1181" s="84">
        <v>4</v>
      </c>
      <c r="C1181" s="118">
        <v>0</v>
      </c>
      <c r="D1181" s="84" t="s">
        <v>3669</v>
      </c>
      <c r="E1181" s="84" t="b">
        <v>0</v>
      </c>
      <c r="F1181" s="84" t="b">
        <v>0</v>
      </c>
      <c r="G1181" s="84" t="b">
        <v>0</v>
      </c>
    </row>
    <row r="1182" spans="1:7" ht="15">
      <c r="A1182" s="84" t="s">
        <v>4643</v>
      </c>
      <c r="B1182" s="84">
        <v>4</v>
      </c>
      <c r="C1182" s="118">
        <v>0</v>
      </c>
      <c r="D1182" s="84" t="s">
        <v>3669</v>
      </c>
      <c r="E1182" s="84" t="b">
        <v>0</v>
      </c>
      <c r="F1182" s="84" t="b">
        <v>0</v>
      </c>
      <c r="G1182" s="84" t="b">
        <v>0</v>
      </c>
    </row>
    <row r="1183" spans="1:7" ht="15">
      <c r="A1183" s="84" t="s">
        <v>4644</v>
      </c>
      <c r="B1183" s="84">
        <v>4</v>
      </c>
      <c r="C1183" s="118">
        <v>0</v>
      </c>
      <c r="D1183" s="84" t="s">
        <v>3669</v>
      </c>
      <c r="E1183" s="84" t="b">
        <v>0</v>
      </c>
      <c r="F1183" s="84" t="b">
        <v>0</v>
      </c>
      <c r="G1183" s="84" t="b">
        <v>0</v>
      </c>
    </row>
    <row r="1184" spans="1:7" ht="15">
      <c r="A1184" s="84" t="s">
        <v>4645</v>
      </c>
      <c r="B1184" s="84">
        <v>4</v>
      </c>
      <c r="C1184" s="118">
        <v>0</v>
      </c>
      <c r="D1184" s="84" t="s">
        <v>3669</v>
      </c>
      <c r="E1184" s="84" t="b">
        <v>0</v>
      </c>
      <c r="F1184" s="84" t="b">
        <v>0</v>
      </c>
      <c r="G1184" s="84" t="b">
        <v>0</v>
      </c>
    </row>
    <row r="1185" spans="1:7" ht="15">
      <c r="A1185" s="84" t="s">
        <v>4646</v>
      </c>
      <c r="B1185" s="84">
        <v>4</v>
      </c>
      <c r="C1185" s="118">
        <v>0</v>
      </c>
      <c r="D1185" s="84" t="s">
        <v>3669</v>
      </c>
      <c r="E1185" s="84" t="b">
        <v>0</v>
      </c>
      <c r="F1185" s="84" t="b">
        <v>0</v>
      </c>
      <c r="G1185" s="84" t="b">
        <v>0</v>
      </c>
    </row>
    <row r="1186" spans="1:7" ht="15">
      <c r="A1186" s="84" t="s">
        <v>309</v>
      </c>
      <c r="B1186" s="84">
        <v>3</v>
      </c>
      <c r="C1186" s="118">
        <v>0.004805336023396152</v>
      </c>
      <c r="D1186" s="84" t="s">
        <v>3669</v>
      </c>
      <c r="E1186" s="84" t="b">
        <v>0</v>
      </c>
      <c r="F1186" s="84" t="b">
        <v>0</v>
      </c>
      <c r="G1186" s="84" t="b">
        <v>0</v>
      </c>
    </row>
    <row r="1187" spans="1:7" ht="15">
      <c r="A1187" s="84" t="s">
        <v>4722</v>
      </c>
      <c r="B1187" s="84">
        <v>3</v>
      </c>
      <c r="C1187" s="118">
        <v>0.004805336023396152</v>
      </c>
      <c r="D1187" s="84" t="s">
        <v>3669</v>
      </c>
      <c r="E1187" s="84" t="b">
        <v>0</v>
      </c>
      <c r="F1187" s="84" t="b">
        <v>0</v>
      </c>
      <c r="G1187" s="84" t="b">
        <v>0</v>
      </c>
    </row>
    <row r="1188" spans="1:7" ht="15">
      <c r="A1188" s="84" t="s">
        <v>3874</v>
      </c>
      <c r="B1188" s="84">
        <v>2</v>
      </c>
      <c r="C1188" s="118">
        <v>0</v>
      </c>
      <c r="D1188" s="84" t="s">
        <v>3670</v>
      </c>
      <c r="E1188" s="84" t="b">
        <v>0</v>
      </c>
      <c r="F1188" s="84" t="b">
        <v>0</v>
      </c>
      <c r="G1188" s="84" t="b">
        <v>0</v>
      </c>
    </row>
    <row r="1189" spans="1:7" ht="15">
      <c r="A1189" s="84" t="s">
        <v>3834</v>
      </c>
      <c r="B1189" s="84">
        <v>2</v>
      </c>
      <c r="C1189" s="118">
        <v>0</v>
      </c>
      <c r="D1189" s="84" t="s">
        <v>3670</v>
      </c>
      <c r="E1189" s="84" t="b">
        <v>1</v>
      </c>
      <c r="F1189" s="84" t="b">
        <v>0</v>
      </c>
      <c r="G1189" s="84" t="b">
        <v>0</v>
      </c>
    </row>
    <row r="1190" spans="1:7" ht="15">
      <c r="A1190" s="84" t="s">
        <v>4736</v>
      </c>
      <c r="B1190" s="84">
        <v>3</v>
      </c>
      <c r="C1190" s="118">
        <v>0</v>
      </c>
      <c r="D1190" s="84" t="s">
        <v>3671</v>
      </c>
      <c r="E1190" s="84" t="b">
        <v>0</v>
      </c>
      <c r="F1190" s="84" t="b">
        <v>0</v>
      </c>
      <c r="G1190" s="84" t="b">
        <v>0</v>
      </c>
    </row>
    <row r="1191" spans="1:7" ht="15">
      <c r="A1191" s="84" t="s">
        <v>3891</v>
      </c>
      <c r="B1191" s="84">
        <v>3</v>
      </c>
      <c r="C1191" s="118">
        <v>0</v>
      </c>
      <c r="D1191" s="84" t="s">
        <v>3671</v>
      </c>
      <c r="E1191" s="84" t="b">
        <v>0</v>
      </c>
      <c r="F1191" s="84" t="b">
        <v>0</v>
      </c>
      <c r="G1191" s="84" t="b">
        <v>0</v>
      </c>
    </row>
    <row r="1192" spans="1:7" ht="15">
      <c r="A1192" s="84" t="s">
        <v>4519</v>
      </c>
      <c r="B1192" s="84">
        <v>3</v>
      </c>
      <c r="C1192" s="118">
        <v>0</v>
      </c>
      <c r="D1192" s="84" t="s">
        <v>3671</v>
      </c>
      <c r="E1192" s="84" t="b">
        <v>0</v>
      </c>
      <c r="F1192" s="84" t="b">
        <v>0</v>
      </c>
      <c r="G1192" s="84" t="b">
        <v>0</v>
      </c>
    </row>
    <row r="1193" spans="1:7" ht="15">
      <c r="A1193" s="84" t="s">
        <v>4629</v>
      </c>
      <c r="B1193" s="84">
        <v>3</v>
      </c>
      <c r="C1193" s="118">
        <v>0</v>
      </c>
      <c r="D1193" s="84" t="s">
        <v>3671</v>
      </c>
      <c r="E1193" s="84" t="b">
        <v>0</v>
      </c>
      <c r="F1193" s="84" t="b">
        <v>0</v>
      </c>
      <c r="G1193" s="84" t="b">
        <v>0</v>
      </c>
    </row>
    <row r="1194" spans="1:7" ht="15">
      <c r="A1194" s="84" t="s">
        <v>4737</v>
      </c>
      <c r="B1194" s="84">
        <v>3</v>
      </c>
      <c r="C1194" s="118">
        <v>0</v>
      </c>
      <c r="D1194" s="84" t="s">
        <v>3671</v>
      </c>
      <c r="E1194" s="84" t="b">
        <v>0</v>
      </c>
      <c r="F1194" s="84" t="b">
        <v>0</v>
      </c>
      <c r="G1194" s="84" t="b">
        <v>0</v>
      </c>
    </row>
    <row r="1195" spans="1:7" ht="15">
      <c r="A1195" s="84" t="s">
        <v>4738</v>
      </c>
      <c r="B1195" s="84">
        <v>3</v>
      </c>
      <c r="C1195" s="118">
        <v>0</v>
      </c>
      <c r="D1195" s="84" t="s">
        <v>3671</v>
      </c>
      <c r="E1195" s="84" t="b">
        <v>0</v>
      </c>
      <c r="F1195" s="84" t="b">
        <v>0</v>
      </c>
      <c r="G1195" s="84" t="b">
        <v>0</v>
      </c>
    </row>
    <row r="1196" spans="1:7" ht="15">
      <c r="A1196" s="84" t="s">
        <v>4650</v>
      </c>
      <c r="B1196" s="84">
        <v>3</v>
      </c>
      <c r="C1196" s="118">
        <v>0</v>
      </c>
      <c r="D1196" s="84" t="s">
        <v>3671</v>
      </c>
      <c r="E1196" s="84" t="b">
        <v>0</v>
      </c>
      <c r="F1196" s="84" t="b">
        <v>0</v>
      </c>
      <c r="G1196" s="84" t="b">
        <v>0</v>
      </c>
    </row>
    <row r="1197" spans="1:7" ht="15">
      <c r="A1197" s="84" t="s">
        <v>4632</v>
      </c>
      <c r="B1197" s="84">
        <v>3</v>
      </c>
      <c r="C1197" s="118">
        <v>0</v>
      </c>
      <c r="D1197" s="84" t="s">
        <v>3671</v>
      </c>
      <c r="E1197" s="84" t="b">
        <v>0</v>
      </c>
      <c r="F1197" s="84" t="b">
        <v>0</v>
      </c>
      <c r="G1197" s="84" t="b">
        <v>0</v>
      </c>
    </row>
    <row r="1198" spans="1:7" ht="15">
      <c r="A1198" s="84" t="s">
        <v>4739</v>
      </c>
      <c r="B1198" s="84">
        <v>3</v>
      </c>
      <c r="C1198" s="118">
        <v>0</v>
      </c>
      <c r="D1198" s="84" t="s">
        <v>3671</v>
      </c>
      <c r="E1198" s="84" t="b">
        <v>0</v>
      </c>
      <c r="F1198" s="84" t="b">
        <v>0</v>
      </c>
      <c r="G1198" s="84" t="b">
        <v>0</v>
      </c>
    </row>
    <row r="1199" spans="1:7" ht="15">
      <c r="A1199" s="84" t="s">
        <v>4740</v>
      </c>
      <c r="B1199" s="84">
        <v>3</v>
      </c>
      <c r="C1199" s="118">
        <v>0</v>
      </c>
      <c r="D1199" s="84" t="s">
        <v>3671</v>
      </c>
      <c r="E1199" s="84" t="b">
        <v>0</v>
      </c>
      <c r="F1199" s="84" t="b">
        <v>0</v>
      </c>
      <c r="G1199" s="84" t="b">
        <v>0</v>
      </c>
    </row>
    <row r="1200" spans="1:7" ht="15">
      <c r="A1200" s="84" t="s">
        <v>4741</v>
      </c>
      <c r="B1200" s="84">
        <v>3</v>
      </c>
      <c r="C1200" s="118">
        <v>0</v>
      </c>
      <c r="D1200" s="84" t="s">
        <v>3671</v>
      </c>
      <c r="E1200" s="84" t="b">
        <v>0</v>
      </c>
      <c r="F1200" s="84" t="b">
        <v>0</v>
      </c>
      <c r="G1200" s="84" t="b">
        <v>0</v>
      </c>
    </row>
    <row r="1201" spans="1:7" ht="15">
      <c r="A1201" s="84" t="s">
        <v>4742</v>
      </c>
      <c r="B1201" s="84">
        <v>3</v>
      </c>
      <c r="C1201" s="118">
        <v>0</v>
      </c>
      <c r="D1201" s="84" t="s">
        <v>3671</v>
      </c>
      <c r="E1201" s="84" t="b">
        <v>0</v>
      </c>
      <c r="F1201" s="84" t="b">
        <v>0</v>
      </c>
      <c r="G1201" s="84" t="b">
        <v>0</v>
      </c>
    </row>
    <row r="1202" spans="1:7" ht="15">
      <c r="A1202" s="84" t="s">
        <v>4743</v>
      </c>
      <c r="B1202" s="84">
        <v>3</v>
      </c>
      <c r="C1202" s="118">
        <v>0</v>
      </c>
      <c r="D1202" s="84" t="s">
        <v>3671</v>
      </c>
      <c r="E1202" s="84" t="b">
        <v>0</v>
      </c>
      <c r="F1202" s="84" t="b">
        <v>0</v>
      </c>
      <c r="G1202" s="84" t="b">
        <v>0</v>
      </c>
    </row>
    <row r="1203" spans="1:7" ht="15">
      <c r="A1203" s="84" t="s">
        <v>244</v>
      </c>
      <c r="B1203" s="84">
        <v>2</v>
      </c>
      <c r="C1203" s="118">
        <v>0.007337135793986718</v>
      </c>
      <c r="D1203" s="84" t="s">
        <v>3671</v>
      </c>
      <c r="E1203" s="84" t="b">
        <v>0</v>
      </c>
      <c r="F1203" s="84" t="b">
        <v>0</v>
      </c>
      <c r="G1203" s="84" t="b">
        <v>0</v>
      </c>
    </row>
    <row r="1204" spans="1:7" ht="15">
      <c r="A1204" s="84" t="s">
        <v>4917</v>
      </c>
      <c r="B1204" s="84">
        <v>2</v>
      </c>
      <c r="C1204" s="118">
        <v>0.007337135793986718</v>
      </c>
      <c r="D1204" s="84" t="s">
        <v>3671</v>
      </c>
      <c r="E1204" s="84" t="b">
        <v>0</v>
      </c>
      <c r="F1204" s="84" t="b">
        <v>0</v>
      </c>
      <c r="G1204" s="84" t="b">
        <v>0</v>
      </c>
    </row>
    <row r="1205" spans="1:7" ht="15">
      <c r="A1205" s="84" t="s">
        <v>3881</v>
      </c>
      <c r="B1205" s="84">
        <v>3</v>
      </c>
      <c r="C1205" s="118">
        <v>0</v>
      </c>
      <c r="D1205" s="84" t="s">
        <v>3672</v>
      </c>
      <c r="E1205" s="84" t="b">
        <v>0</v>
      </c>
      <c r="F1205" s="84" t="b">
        <v>0</v>
      </c>
      <c r="G1205" s="84" t="b">
        <v>0</v>
      </c>
    </row>
    <row r="1206" spans="1:7" ht="15">
      <c r="A1206" s="84" t="s">
        <v>4557</v>
      </c>
      <c r="B1206" s="84">
        <v>3</v>
      </c>
      <c r="C1206" s="118">
        <v>0</v>
      </c>
      <c r="D1206" s="84" t="s">
        <v>3672</v>
      </c>
      <c r="E1206" s="84" t="b">
        <v>0</v>
      </c>
      <c r="F1206" s="84" t="b">
        <v>0</v>
      </c>
      <c r="G1206" s="84" t="b">
        <v>0</v>
      </c>
    </row>
    <row r="1207" spans="1:7" ht="15">
      <c r="A1207" s="84" t="s">
        <v>4492</v>
      </c>
      <c r="B1207" s="84">
        <v>3</v>
      </c>
      <c r="C1207" s="118">
        <v>0</v>
      </c>
      <c r="D1207" s="84" t="s">
        <v>3672</v>
      </c>
      <c r="E1207" s="84" t="b">
        <v>0</v>
      </c>
      <c r="F1207" s="84" t="b">
        <v>0</v>
      </c>
      <c r="G1207" s="84" t="b">
        <v>0</v>
      </c>
    </row>
    <row r="1208" spans="1:7" ht="15">
      <c r="A1208" s="84" t="s">
        <v>3818</v>
      </c>
      <c r="B1208" s="84">
        <v>3</v>
      </c>
      <c r="C1208" s="118">
        <v>0</v>
      </c>
      <c r="D1208" s="84" t="s">
        <v>3672</v>
      </c>
      <c r="E1208" s="84" t="b">
        <v>0</v>
      </c>
      <c r="F1208" s="84" t="b">
        <v>0</v>
      </c>
      <c r="G1208" s="84" t="b">
        <v>0</v>
      </c>
    </row>
    <row r="1209" spans="1:7" ht="15">
      <c r="A1209" s="84" t="s">
        <v>4596</v>
      </c>
      <c r="B1209" s="84">
        <v>3</v>
      </c>
      <c r="C1209" s="118">
        <v>0</v>
      </c>
      <c r="D1209" s="84" t="s">
        <v>3672</v>
      </c>
      <c r="E1209" s="84" t="b">
        <v>0</v>
      </c>
      <c r="F1209" s="84" t="b">
        <v>0</v>
      </c>
      <c r="G1209" s="84" t="b">
        <v>0</v>
      </c>
    </row>
    <row r="1210" spans="1:7" ht="15">
      <c r="A1210" s="84" t="s">
        <v>4754</v>
      </c>
      <c r="B1210" s="84">
        <v>3</v>
      </c>
      <c r="C1210" s="118">
        <v>0</v>
      </c>
      <c r="D1210" s="84" t="s">
        <v>3672</v>
      </c>
      <c r="E1210" s="84" t="b">
        <v>0</v>
      </c>
      <c r="F1210" s="84" t="b">
        <v>0</v>
      </c>
      <c r="G1210" s="84" t="b">
        <v>0</v>
      </c>
    </row>
    <row r="1211" spans="1:7" ht="15">
      <c r="A1211" s="84" t="s">
        <v>3847</v>
      </c>
      <c r="B1211" s="84">
        <v>3</v>
      </c>
      <c r="C1211" s="118">
        <v>0</v>
      </c>
      <c r="D1211" s="84" t="s">
        <v>3672</v>
      </c>
      <c r="E1211" s="84" t="b">
        <v>0</v>
      </c>
      <c r="F1211" s="84" t="b">
        <v>0</v>
      </c>
      <c r="G1211" s="84" t="b">
        <v>0</v>
      </c>
    </row>
    <row r="1212" spans="1:7" ht="15">
      <c r="A1212" s="84" t="s">
        <v>4755</v>
      </c>
      <c r="B1212" s="84">
        <v>3</v>
      </c>
      <c r="C1212" s="118">
        <v>0</v>
      </c>
      <c r="D1212" s="84" t="s">
        <v>3672</v>
      </c>
      <c r="E1212" s="84" t="b">
        <v>0</v>
      </c>
      <c r="F1212" s="84" t="b">
        <v>0</v>
      </c>
      <c r="G1212" s="84" t="b">
        <v>0</v>
      </c>
    </row>
    <row r="1213" spans="1:7" ht="15">
      <c r="A1213" s="84" t="s">
        <v>233</v>
      </c>
      <c r="B1213" s="84">
        <v>2</v>
      </c>
      <c r="C1213" s="118">
        <v>0.013545481465821635</v>
      </c>
      <c r="D1213" s="84" t="s">
        <v>3672</v>
      </c>
      <c r="E1213" s="84" t="b">
        <v>0</v>
      </c>
      <c r="F1213" s="84" t="b">
        <v>0</v>
      </c>
      <c r="G1213" s="84" t="b">
        <v>0</v>
      </c>
    </row>
    <row r="1214" spans="1:7" ht="15">
      <c r="A1214" s="84" t="s">
        <v>465</v>
      </c>
      <c r="B1214" s="84">
        <v>2</v>
      </c>
      <c r="C1214" s="118">
        <v>0</v>
      </c>
      <c r="D1214" s="84" t="s">
        <v>3674</v>
      </c>
      <c r="E1214" s="84" t="b">
        <v>0</v>
      </c>
      <c r="F1214" s="84" t="b">
        <v>0</v>
      </c>
      <c r="G1214" s="84" t="b">
        <v>0</v>
      </c>
    </row>
    <row r="1215" spans="1:7" ht="15">
      <c r="A1215" s="84" t="s">
        <v>4923</v>
      </c>
      <c r="B1215" s="84">
        <v>2</v>
      </c>
      <c r="C1215" s="118">
        <v>0</v>
      </c>
      <c r="D1215" s="84" t="s">
        <v>3674</v>
      </c>
      <c r="E1215" s="84" t="b">
        <v>0</v>
      </c>
      <c r="F1215" s="84" t="b">
        <v>0</v>
      </c>
      <c r="G1215" s="84" t="b">
        <v>0</v>
      </c>
    </row>
    <row r="1216" spans="1:7" ht="15">
      <c r="A1216" s="84" t="s">
        <v>4924</v>
      </c>
      <c r="B1216" s="84">
        <v>2</v>
      </c>
      <c r="C1216" s="118">
        <v>0</v>
      </c>
      <c r="D1216" s="84" t="s">
        <v>3674</v>
      </c>
      <c r="E1216" s="84" t="b">
        <v>0</v>
      </c>
      <c r="F1216" s="84" t="b">
        <v>0</v>
      </c>
      <c r="G1216" s="84" t="b">
        <v>0</v>
      </c>
    </row>
    <row r="1217" spans="1:7" ht="15">
      <c r="A1217" s="84" t="s">
        <v>4925</v>
      </c>
      <c r="B1217" s="84">
        <v>2</v>
      </c>
      <c r="C1217" s="118">
        <v>0</v>
      </c>
      <c r="D1217" s="84" t="s">
        <v>3674</v>
      </c>
      <c r="E1217" s="84" t="b">
        <v>0</v>
      </c>
      <c r="F1217" s="84" t="b">
        <v>0</v>
      </c>
      <c r="G1217" s="84" t="b">
        <v>0</v>
      </c>
    </row>
    <row r="1218" spans="1:7" ht="15">
      <c r="A1218" s="84" t="s">
        <v>4717</v>
      </c>
      <c r="B1218" s="84">
        <v>2</v>
      </c>
      <c r="C1218" s="118">
        <v>0</v>
      </c>
      <c r="D1218" s="84" t="s">
        <v>3674</v>
      </c>
      <c r="E1218" s="84" t="b">
        <v>0</v>
      </c>
      <c r="F1218" s="84" t="b">
        <v>0</v>
      </c>
      <c r="G1218" s="84" t="b">
        <v>0</v>
      </c>
    </row>
    <row r="1219" spans="1:7" ht="15">
      <c r="A1219" s="84" t="s">
        <v>3818</v>
      </c>
      <c r="B1219" s="84">
        <v>2</v>
      </c>
      <c r="C1219" s="118">
        <v>0</v>
      </c>
      <c r="D1219" s="84" t="s">
        <v>3674</v>
      </c>
      <c r="E1219" s="84" t="b">
        <v>0</v>
      </c>
      <c r="F1219" s="84" t="b">
        <v>0</v>
      </c>
      <c r="G1219" s="84" t="b">
        <v>0</v>
      </c>
    </row>
    <row r="1220" spans="1:7" ht="15">
      <c r="A1220" s="84" t="s">
        <v>3849</v>
      </c>
      <c r="B1220" s="84">
        <v>4</v>
      </c>
      <c r="C1220" s="118">
        <v>0</v>
      </c>
      <c r="D1220" s="84" t="s">
        <v>3675</v>
      </c>
      <c r="E1220" s="84" t="b">
        <v>0</v>
      </c>
      <c r="F1220" s="84" t="b">
        <v>1</v>
      </c>
      <c r="G1220" s="84" t="b">
        <v>0</v>
      </c>
    </row>
    <row r="1221" spans="1:7" ht="15">
      <c r="A1221" s="84" t="s">
        <v>4597</v>
      </c>
      <c r="B1221" s="84">
        <v>3</v>
      </c>
      <c r="C1221" s="118">
        <v>0</v>
      </c>
      <c r="D1221" s="84" t="s">
        <v>3675</v>
      </c>
      <c r="E1221" s="84" t="b">
        <v>0</v>
      </c>
      <c r="F1221" s="84" t="b">
        <v>0</v>
      </c>
      <c r="G1221" s="84" t="b">
        <v>0</v>
      </c>
    </row>
    <row r="1222" spans="1:7" ht="15">
      <c r="A1222" s="84" t="s">
        <v>3771</v>
      </c>
      <c r="B1222" s="84">
        <v>3</v>
      </c>
      <c r="C1222" s="118">
        <v>0</v>
      </c>
      <c r="D1222" s="84" t="s">
        <v>3675</v>
      </c>
      <c r="E1222" s="84" t="b">
        <v>0</v>
      </c>
      <c r="F1222" s="84" t="b">
        <v>0</v>
      </c>
      <c r="G1222" s="84" t="b">
        <v>0</v>
      </c>
    </row>
    <row r="1223" spans="1:7" ht="15">
      <c r="A1223" s="84" t="s">
        <v>4481</v>
      </c>
      <c r="B1223" s="84">
        <v>3</v>
      </c>
      <c r="C1223" s="118">
        <v>0</v>
      </c>
      <c r="D1223" s="84" t="s">
        <v>3675</v>
      </c>
      <c r="E1223" s="84" t="b">
        <v>0</v>
      </c>
      <c r="F1223" s="84" t="b">
        <v>0</v>
      </c>
      <c r="G1223" s="84" t="b">
        <v>0</v>
      </c>
    </row>
    <row r="1224" spans="1:7" ht="15">
      <c r="A1224" s="84" t="s">
        <v>3881</v>
      </c>
      <c r="B1224" s="84">
        <v>2</v>
      </c>
      <c r="C1224" s="118">
        <v>0</v>
      </c>
      <c r="D1224" s="84" t="s">
        <v>3675</v>
      </c>
      <c r="E1224" s="84" t="b">
        <v>0</v>
      </c>
      <c r="F1224" s="84" t="b">
        <v>0</v>
      </c>
      <c r="G1224" s="84" t="b">
        <v>0</v>
      </c>
    </row>
    <row r="1225" spans="1:7" ht="15">
      <c r="A1225" s="84" t="s">
        <v>4557</v>
      </c>
      <c r="B1225" s="84">
        <v>2</v>
      </c>
      <c r="C1225" s="118">
        <v>0</v>
      </c>
      <c r="D1225" s="84" t="s">
        <v>3675</v>
      </c>
      <c r="E1225" s="84" t="b">
        <v>0</v>
      </c>
      <c r="F1225" s="84" t="b">
        <v>0</v>
      </c>
      <c r="G1225" s="84" t="b">
        <v>0</v>
      </c>
    </row>
    <row r="1226" spans="1:7" ht="15">
      <c r="A1226" s="84" t="s">
        <v>4767</v>
      </c>
      <c r="B1226" s="84">
        <v>2</v>
      </c>
      <c r="C1226" s="118">
        <v>0</v>
      </c>
      <c r="D1226" s="84" t="s">
        <v>3675</v>
      </c>
      <c r="E1226" s="84" t="b">
        <v>0</v>
      </c>
      <c r="F1226" s="84" t="b">
        <v>0</v>
      </c>
      <c r="G1226" s="84" t="b">
        <v>0</v>
      </c>
    </row>
    <row r="1227" spans="1:7" ht="15">
      <c r="A1227" s="84" t="s">
        <v>4768</v>
      </c>
      <c r="B1227" s="84">
        <v>2</v>
      </c>
      <c r="C1227" s="118">
        <v>0</v>
      </c>
      <c r="D1227" s="84" t="s">
        <v>3675</v>
      </c>
      <c r="E1227" s="84" t="b">
        <v>0</v>
      </c>
      <c r="F1227" s="84" t="b">
        <v>0</v>
      </c>
      <c r="G1227" s="84" t="b">
        <v>0</v>
      </c>
    </row>
    <row r="1228" spans="1:7" ht="15">
      <c r="A1228" s="84" t="s">
        <v>3902</v>
      </c>
      <c r="B1228" s="84">
        <v>2</v>
      </c>
      <c r="C1228" s="118">
        <v>0</v>
      </c>
      <c r="D1228" s="84" t="s">
        <v>3675</v>
      </c>
      <c r="E1228" s="84" t="b">
        <v>0</v>
      </c>
      <c r="F1228" s="84" t="b">
        <v>0</v>
      </c>
      <c r="G1228" s="84" t="b">
        <v>0</v>
      </c>
    </row>
    <row r="1229" spans="1:7" ht="15">
      <c r="A1229" s="84" t="s">
        <v>4769</v>
      </c>
      <c r="B1229" s="84">
        <v>2</v>
      </c>
      <c r="C1229" s="118">
        <v>0</v>
      </c>
      <c r="D1229" s="84" t="s">
        <v>3675</v>
      </c>
      <c r="E1229" s="84" t="b">
        <v>0</v>
      </c>
      <c r="F1229" s="84" t="b">
        <v>0</v>
      </c>
      <c r="G1229" s="84" t="b">
        <v>0</v>
      </c>
    </row>
    <row r="1230" spans="1:7" ht="15">
      <c r="A1230" s="84" t="s">
        <v>4770</v>
      </c>
      <c r="B1230" s="84">
        <v>2</v>
      </c>
      <c r="C1230" s="118">
        <v>0</v>
      </c>
      <c r="D1230" s="84" t="s">
        <v>3675</v>
      </c>
      <c r="E1230" s="84" t="b">
        <v>1</v>
      </c>
      <c r="F1230" s="84" t="b">
        <v>0</v>
      </c>
      <c r="G1230" s="84" t="b">
        <v>0</v>
      </c>
    </row>
    <row r="1231" spans="1:7" ht="15">
      <c r="A1231" s="84" t="s">
        <v>4771</v>
      </c>
      <c r="B1231" s="84">
        <v>2</v>
      </c>
      <c r="C1231" s="118">
        <v>0</v>
      </c>
      <c r="D1231" s="84" t="s">
        <v>3675</v>
      </c>
      <c r="E1231" s="84" t="b">
        <v>0</v>
      </c>
      <c r="F1231" s="84" t="b">
        <v>0</v>
      </c>
      <c r="G1231" s="84" t="b">
        <v>0</v>
      </c>
    </row>
    <row r="1232" spans="1:7" ht="15">
      <c r="A1232" s="84" t="s">
        <v>4772</v>
      </c>
      <c r="B1232" s="84">
        <v>2</v>
      </c>
      <c r="C1232" s="118">
        <v>0</v>
      </c>
      <c r="D1232" s="84" t="s">
        <v>3675</v>
      </c>
      <c r="E1232" s="84" t="b">
        <v>0</v>
      </c>
      <c r="F1232" s="84" t="b">
        <v>0</v>
      </c>
      <c r="G1232" s="84" t="b">
        <v>0</v>
      </c>
    </row>
    <row r="1233" spans="1:7" ht="15">
      <c r="A1233" s="84" t="s">
        <v>4527</v>
      </c>
      <c r="B1233" s="84">
        <v>2</v>
      </c>
      <c r="C1233" s="118">
        <v>0</v>
      </c>
      <c r="D1233" s="84" t="s">
        <v>3675</v>
      </c>
      <c r="E1233" s="84" t="b">
        <v>0</v>
      </c>
      <c r="F1233" s="84" t="b">
        <v>0</v>
      </c>
      <c r="G1233" s="84" t="b">
        <v>0</v>
      </c>
    </row>
    <row r="1234" spans="1:7" ht="15">
      <c r="A1234" s="84" t="s">
        <v>4615</v>
      </c>
      <c r="B1234" s="84">
        <v>4</v>
      </c>
      <c r="C1234" s="118">
        <v>0</v>
      </c>
      <c r="D1234" s="84" t="s">
        <v>3676</v>
      </c>
      <c r="E1234" s="84" t="b">
        <v>0</v>
      </c>
      <c r="F1234" s="84" t="b">
        <v>0</v>
      </c>
      <c r="G1234" s="84" t="b">
        <v>0</v>
      </c>
    </row>
    <row r="1235" spans="1:7" ht="15">
      <c r="A1235" s="84" t="s">
        <v>4616</v>
      </c>
      <c r="B1235" s="84">
        <v>4</v>
      </c>
      <c r="C1235" s="118">
        <v>0</v>
      </c>
      <c r="D1235" s="84" t="s">
        <v>3676</v>
      </c>
      <c r="E1235" s="84" t="b">
        <v>0</v>
      </c>
      <c r="F1235" s="84" t="b">
        <v>0</v>
      </c>
      <c r="G1235" s="84" t="b">
        <v>0</v>
      </c>
    </row>
    <row r="1236" spans="1:7" ht="15">
      <c r="A1236" s="84" t="s">
        <v>4817</v>
      </c>
      <c r="B1236" s="84">
        <v>2</v>
      </c>
      <c r="C1236" s="118">
        <v>0</v>
      </c>
      <c r="D1236" s="84" t="s">
        <v>3676</v>
      </c>
      <c r="E1236" s="84" t="b">
        <v>0</v>
      </c>
      <c r="F1236" s="84" t="b">
        <v>0</v>
      </c>
      <c r="G1236" s="84" t="b">
        <v>0</v>
      </c>
    </row>
    <row r="1237" spans="1:7" ht="15">
      <c r="A1237" s="84" t="s">
        <v>4818</v>
      </c>
      <c r="B1237" s="84">
        <v>2</v>
      </c>
      <c r="C1237" s="118">
        <v>0</v>
      </c>
      <c r="D1237" s="84" t="s">
        <v>3676</v>
      </c>
      <c r="E1237" s="84" t="b">
        <v>0</v>
      </c>
      <c r="F1237" s="84" t="b">
        <v>0</v>
      </c>
      <c r="G1237" s="84" t="b">
        <v>0</v>
      </c>
    </row>
    <row r="1238" spans="1:7" ht="15">
      <c r="A1238" s="84" t="s">
        <v>4819</v>
      </c>
      <c r="B1238" s="84">
        <v>2</v>
      </c>
      <c r="C1238" s="118">
        <v>0</v>
      </c>
      <c r="D1238" s="84" t="s">
        <v>3676</v>
      </c>
      <c r="E1238" s="84" t="b">
        <v>0</v>
      </c>
      <c r="F1238" s="84" t="b">
        <v>0</v>
      </c>
      <c r="G1238" s="84" t="b">
        <v>0</v>
      </c>
    </row>
    <row r="1239" spans="1:7" ht="15">
      <c r="A1239" s="84" t="s">
        <v>4820</v>
      </c>
      <c r="B1239" s="84">
        <v>2</v>
      </c>
      <c r="C1239" s="118">
        <v>0</v>
      </c>
      <c r="D1239" s="84" t="s">
        <v>3676</v>
      </c>
      <c r="E1239" s="84" t="b">
        <v>0</v>
      </c>
      <c r="F1239" s="84" t="b">
        <v>0</v>
      </c>
      <c r="G1239" s="84" t="b">
        <v>0</v>
      </c>
    </row>
    <row r="1240" spans="1:7" ht="15">
      <c r="A1240" s="84" t="s">
        <v>4821</v>
      </c>
      <c r="B1240" s="84">
        <v>2</v>
      </c>
      <c r="C1240" s="118">
        <v>0</v>
      </c>
      <c r="D1240" s="84" t="s">
        <v>3676</v>
      </c>
      <c r="E1240" s="84" t="b">
        <v>0</v>
      </c>
      <c r="F1240" s="84" t="b">
        <v>0</v>
      </c>
      <c r="G1240" s="84" t="b">
        <v>0</v>
      </c>
    </row>
    <row r="1241" spans="1:7" ht="15">
      <c r="A1241" s="84" t="s">
        <v>4822</v>
      </c>
      <c r="B1241" s="84">
        <v>2</v>
      </c>
      <c r="C1241" s="118">
        <v>0</v>
      </c>
      <c r="D1241" s="84" t="s">
        <v>3676</v>
      </c>
      <c r="E1241" s="84" t="b">
        <v>0</v>
      </c>
      <c r="F1241" s="84" t="b">
        <v>0</v>
      </c>
      <c r="G1241" s="84" t="b">
        <v>0</v>
      </c>
    </row>
    <row r="1242" spans="1:7" ht="15">
      <c r="A1242" s="84" t="s">
        <v>4823</v>
      </c>
      <c r="B1242" s="84">
        <v>2</v>
      </c>
      <c r="C1242" s="118">
        <v>0</v>
      </c>
      <c r="D1242" s="84" t="s">
        <v>3676</v>
      </c>
      <c r="E1242" s="84" t="b">
        <v>0</v>
      </c>
      <c r="F1242" s="84" t="b">
        <v>0</v>
      </c>
      <c r="G1242" s="84" t="b">
        <v>0</v>
      </c>
    </row>
    <row r="1243" spans="1:7" ht="15">
      <c r="A1243" s="84" t="s">
        <v>4824</v>
      </c>
      <c r="B1243" s="84">
        <v>2</v>
      </c>
      <c r="C1243" s="118">
        <v>0</v>
      </c>
      <c r="D1243" s="84" t="s">
        <v>3676</v>
      </c>
      <c r="E1243" s="84" t="b">
        <v>0</v>
      </c>
      <c r="F1243" s="84" t="b">
        <v>0</v>
      </c>
      <c r="G1243" s="84" t="b">
        <v>0</v>
      </c>
    </row>
    <row r="1244" spans="1:7" ht="15">
      <c r="A1244" s="84" t="s">
        <v>3853</v>
      </c>
      <c r="B1244" s="84">
        <v>2</v>
      </c>
      <c r="C1244" s="118">
        <v>0</v>
      </c>
      <c r="D1244" s="84" t="s">
        <v>3676</v>
      </c>
      <c r="E1244" s="84" t="b">
        <v>0</v>
      </c>
      <c r="F1244" s="84" t="b">
        <v>0</v>
      </c>
      <c r="G1244" s="84" t="b">
        <v>0</v>
      </c>
    </row>
    <row r="1245" spans="1:7" ht="15">
      <c r="A1245" s="84" t="s">
        <v>3818</v>
      </c>
      <c r="B1245" s="84">
        <v>2</v>
      </c>
      <c r="C1245" s="118">
        <v>0</v>
      </c>
      <c r="D1245" s="84" t="s">
        <v>3676</v>
      </c>
      <c r="E1245" s="84" t="b">
        <v>0</v>
      </c>
      <c r="F1245" s="84" t="b">
        <v>0</v>
      </c>
      <c r="G1245" s="84" t="b">
        <v>0</v>
      </c>
    </row>
    <row r="1246" spans="1:7" ht="15">
      <c r="A1246" s="84" t="s">
        <v>4825</v>
      </c>
      <c r="B1246" s="84">
        <v>2</v>
      </c>
      <c r="C1246" s="118">
        <v>0</v>
      </c>
      <c r="D1246" s="84" t="s">
        <v>3676</v>
      </c>
      <c r="E1246" s="84" t="b">
        <v>0</v>
      </c>
      <c r="F1246" s="84" t="b">
        <v>0</v>
      </c>
      <c r="G1246" s="84" t="b">
        <v>0</v>
      </c>
    </row>
    <row r="1247" spans="1:7" ht="15">
      <c r="A1247" s="84" t="s">
        <v>4826</v>
      </c>
      <c r="B1247" s="84">
        <v>2</v>
      </c>
      <c r="C1247" s="118">
        <v>0</v>
      </c>
      <c r="D1247" s="84" t="s">
        <v>3676</v>
      </c>
      <c r="E1247" s="84" t="b">
        <v>0</v>
      </c>
      <c r="F1247" s="84" t="b">
        <v>0</v>
      </c>
      <c r="G1247" s="84" t="b">
        <v>0</v>
      </c>
    </row>
    <row r="1248" spans="1:7" ht="15">
      <c r="A1248" s="84" t="s">
        <v>4827</v>
      </c>
      <c r="B1248" s="84">
        <v>2</v>
      </c>
      <c r="C1248" s="118">
        <v>0</v>
      </c>
      <c r="D1248" s="84" t="s">
        <v>3676</v>
      </c>
      <c r="E1248" s="84" t="b">
        <v>0</v>
      </c>
      <c r="F1248" s="84" t="b">
        <v>0</v>
      </c>
      <c r="G1248" s="84" t="b">
        <v>0</v>
      </c>
    </row>
    <row r="1249" spans="1:7" ht="15">
      <c r="A1249" s="84" t="s">
        <v>3818</v>
      </c>
      <c r="B1249" s="84">
        <v>9</v>
      </c>
      <c r="C1249" s="118">
        <v>0</v>
      </c>
      <c r="D1249" s="84" t="s">
        <v>3677</v>
      </c>
      <c r="E1249" s="84" t="b">
        <v>0</v>
      </c>
      <c r="F1249" s="84" t="b">
        <v>0</v>
      </c>
      <c r="G1249" s="84" t="b">
        <v>0</v>
      </c>
    </row>
    <row r="1250" spans="1:7" ht="15">
      <c r="A1250" s="84" t="s">
        <v>4499</v>
      </c>
      <c r="B1250" s="84">
        <v>9</v>
      </c>
      <c r="C1250" s="118">
        <v>0</v>
      </c>
      <c r="D1250" s="84" t="s">
        <v>3677</v>
      </c>
      <c r="E1250" s="84" t="b">
        <v>0</v>
      </c>
      <c r="F1250" s="84" t="b">
        <v>0</v>
      </c>
      <c r="G1250" s="84" t="b">
        <v>0</v>
      </c>
    </row>
    <row r="1251" spans="1:7" ht="15">
      <c r="A1251" s="84" t="s">
        <v>4568</v>
      </c>
      <c r="B1251" s="84">
        <v>5</v>
      </c>
      <c r="C1251" s="118">
        <v>0.011287901221518027</v>
      </c>
      <c r="D1251" s="84" t="s">
        <v>3677</v>
      </c>
      <c r="E1251" s="84" t="b">
        <v>0</v>
      </c>
      <c r="F1251" s="84" t="b">
        <v>0</v>
      </c>
      <c r="G1251" s="84" t="b">
        <v>0</v>
      </c>
    </row>
    <row r="1252" spans="1:7" ht="15">
      <c r="A1252" s="84" t="s">
        <v>4698</v>
      </c>
      <c r="B1252" s="84">
        <v>3</v>
      </c>
      <c r="C1252" s="118">
        <v>0.012561779111064304</v>
      </c>
      <c r="D1252" s="84" t="s">
        <v>3677</v>
      </c>
      <c r="E1252" s="84" t="b">
        <v>0</v>
      </c>
      <c r="F1252" s="84" t="b">
        <v>0</v>
      </c>
      <c r="G1252" s="84" t="b">
        <v>0</v>
      </c>
    </row>
    <row r="1253" spans="1:7" ht="15">
      <c r="A1253" s="84" t="s">
        <v>3865</v>
      </c>
      <c r="B1253" s="84">
        <v>3</v>
      </c>
      <c r="C1253" s="118">
        <v>0.012561779111064304</v>
      </c>
      <c r="D1253" s="84" t="s">
        <v>3677</v>
      </c>
      <c r="E1253" s="84" t="b">
        <v>0</v>
      </c>
      <c r="F1253" s="84" t="b">
        <v>0</v>
      </c>
      <c r="G1253" s="84" t="b">
        <v>0</v>
      </c>
    </row>
    <row r="1254" spans="1:7" ht="15">
      <c r="A1254" s="84" t="s">
        <v>4691</v>
      </c>
      <c r="B1254" s="84">
        <v>2</v>
      </c>
      <c r="C1254" s="118">
        <v>0.008374519407376201</v>
      </c>
      <c r="D1254" s="84" t="s">
        <v>3677</v>
      </c>
      <c r="E1254" s="84" t="b">
        <v>0</v>
      </c>
      <c r="F1254" s="84" t="b">
        <v>0</v>
      </c>
      <c r="G1254" s="84" t="b">
        <v>0</v>
      </c>
    </row>
    <row r="1255" spans="1:7" ht="15">
      <c r="A1255" s="84" t="s">
        <v>4517</v>
      </c>
      <c r="B1255" s="84">
        <v>2</v>
      </c>
      <c r="C1255" s="118">
        <v>0.008374519407376201</v>
      </c>
      <c r="D1255" s="84" t="s">
        <v>3677</v>
      </c>
      <c r="E1255" s="84" t="b">
        <v>0</v>
      </c>
      <c r="F1255" s="84" t="b">
        <v>0</v>
      </c>
      <c r="G1255" s="84" t="b">
        <v>0</v>
      </c>
    </row>
    <row r="1256" spans="1:7" ht="15">
      <c r="A1256" s="84" t="s">
        <v>4838</v>
      </c>
      <c r="B1256" s="84">
        <v>2</v>
      </c>
      <c r="C1256" s="118">
        <v>0.008374519407376201</v>
      </c>
      <c r="D1256" s="84" t="s">
        <v>3677</v>
      </c>
      <c r="E1256" s="84" t="b">
        <v>0</v>
      </c>
      <c r="F1256" s="84" t="b">
        <v>0</v>
      </c>
      <c r="G1256" s="84" t="b">
        <v>0</v>
      </c>
    </row>
    <row r="1257" spans="1:7" ht="15">
      <c r="A1257" s="84" t="s">
        <v>4839</v>
      </c>
      <c r="B1257" s="84">
        <v>2</v>
      </c>
      <c r="C1257" s="118">
        <v>0.01223387832614519</v>
      </c>
      <c r="D1257" s="84" t="s">
        <v>3677</v>
      </c>
      <c r="E1257" s="84" t="b">
        <v>0</v>
      </c>
      <c r="F1257" s="84" t="b">
        <v>0</v>
      </c>
      <c r="G1257" s="84" t="b">
        <v>0</v>
      </c>
    </row>
    <row r="1258" spans="1:7" ht="15">
      <c r="A1258" s="84" t="s">
        <v>4490</v>
      </c>
      <c r="B1258" s="84">
        <v>2</v>
      </c>
      <c r="C1258" s="118">
        <v>0.01223387832614519</v>
      </c>
      <c r="D1258" s="84" t="s">
        <v>3677</v>
      </c>
      <c r="E1258" s="84" t="b">
        <v>0</v>
      </c>
      <c r="F1258" s="84" t="b">
        <v>0</v>
      </c>
      <c r="G1258" s="84" t="b">
        <v>0</v>
      </c>
    </row>
    <row r="1259" spans="1:7" ht="15">
      <c r="A1259" s="84" t="s">
        <v>4835</v>
      </c>
      <c r="B1259" s="84">
        <v>2</v>
      </c>
      <c r="C1259" s="118">
        <v>0.008374519407376201</v>
      </c>
      <c r="D1259" s="84" t="s">
        <v>3677</v>
      </c>
      <c r="E1259" s="84" t="b">
        <v>0</v>
      </c>
      <c r="F1259" s="84" t="b">
        <v>0</v>
      </c>
      <c r="G1259" s="84" t="b">
        <v>0</v>
      </c>
    </row>
    <row r="1260" spans="1:7" ht="15">
      <c r="A1260" s="84" t="s">
        <v>4699</v>
      </c>
      <c r="B1260" s="84">
        <v>2</v>
      </c>
      <c r="C1260" s="118">
        <v>0.01223387832614519</v>
      </c>
      <c r="D1260" s="84" t="s">
        <v>3677</v>
      </c>
      <c r="E1260" s="84" t="b">
        <v>0</v>
      </c>
      <c r="F1260" s="84" t="b">
        <v>0</v>
      </c>
      <c r="G1260" s="84" t="b">
        <v>0</v>
      </c>
    </row>
    <row r="1261" spans="1:7" ht="15">
      <c r="A1261" s="84" t="s">
        <v>4475</v>
      </c>
      <c r="B1261" s="84">
        <v>2</v>
      </c>
      <c r="C1261" s="118">
        <v>0.01223387832614519</v>
      </c>
      <c r="D1261" s="84" t="s">
        <v>3677</v>
      </c>
      <c r="E1261" s="84" t="b">
        <v>0</v>
      </c>
      <c r="F1261" s="84" t="b">
        <v>0</v>
      </c>
      <c r="G1261" s="84" t="b">
        <v>0</v>
      </c>
    </row>
    <row r="1262" spans="1:7" ht="15">
      <c r="A1262" s="84" t="s">
        <v>4833</v>
      </c>
      <c r="B1262" s="84">
        <v>2</v>
      </c>
      <c r="C1262" s="118">
        <v>0.008374519407376201</v>
      </c>
      <c r="D1262" s="84" t="s">
        <v>3677</v>
      </c>
      <c r="E1262" s="84" t="b">
        <v>0</v>
      </c>
      <c r="F1262" s="84" t="b">
        <v>0</v>
      </c>
      <c r="G1262" s="84" t="b">
        <v>0</v>
      </c>
    </row>
    <row r="1263" spans="1:7" ht="15">
      <c r="A1263" s="84" t="s">
        <v>4832</v>
      </c>
      <c r="B1263" s="84">
        <v>2</v>
      </c>
      <c r="C1263" s="118">
        <v>0.008374519407376201</v>
      </c>
      <c r="D1263" s="84" t="s">
        <v>3677</v>
      </c>
      <c r="E1263" s="84" t="b">
        <v>0</v>
      </c>
      <c r="F1263" s="84" t="b">
        <v>0</v>
      </c>
      <c r="G1263" s="84" t="b">
        <v>0</v>
      </c>
    </row>
    <row r="1264" spans="1:7" ht="15">
      <c r="A1264" s="84" t="s">
        <v>4702</v>
      </c>
      <c r="B1264" s="84">
        <v>3</v>
      </c>
      <c r="C1264" s="118">
        <v>0</v>
      </c>
      <c r="D1264" s="84" t="s">
        <v>3678</v>
      </c>
      <c r="E1264" s="84" t="b">
        <v>0</v>
      </c>
      <c r="F1264" s="84" t="b">
        <v>0</v>
      </c>
      <c r="G1264" s="84" t="b">
        <v>0</v>
      </c>
    </row>
    <row r="1265" spans="1:7" ht="15">
      <c r="A1265" s="84" t="s">
        <v>3840</v>
      </c>
      <c r="B1265" s="84">
        <v>3</v>
      </c>
      <c r="C1265" s="118">
        <v>0</v>
      </c>
      <c r="D1265" s="84" t="s">
        <v>3678</v>
      </c>
      <c r="E1265" s="84" t="b">
        <v>0</v>
      </c>
      <c r="F1265" s="84" t="b">
        <v>0</v>
      </c>
      <c r="G1265" s="84" t="b">
        <v>0</v>
      </c>
    </row>
    <row r="1266" spans="1:7" ht="15">
      <c r="A1266" s="84" t="s">
        <v>3818</v>
      </c>
      <c r="B1266" s="84">
        <v>3</v>
      </c>
      <c r="C1266" s="118">
        <v>0</v>
      </c>
      <c r="D1266" s="84" t="s">
        <v>3678</v>
      </c>
      <c r="E1266" s="84" t="b">
        <v>0</v>
      </c>
      <c r="F1266" s="84" t="b">
        <v>0</v>
      </c>
      <c r="G1266" s="84" t="b">
        <v>0</v>
      </c>
    </row>
    <row r="1267" spans="1:7" ht="15">
      <c r="A1267" s="84" t="s">
        <v>4626</v>
      </c>
      <c r="B1267" s="84">
        <v>3</v>
      </c>
      <c r="C1267" s="118">
        <v>0</v>
      </c>
      <c r="D1267" s="84" t="s">
        <v>3678</v>
      </c>
      <c r="E1267" s="84" t="b">
        <v>0</v>
      </c>
      <c r="F1267" s="84" t="b">
        <v>0</v>
      </c>
      <c r="G1267" s="84" t="b">
        <v>0</v>
      </c>
    </row>
    <row r="1268" spans="1:7" ht="15">
      <c r="A1268" s="84" t="s">
        <v>4703</v>
      </c>
      <c r="B1268" s="84">
        <v>3</v>
      </c>
      <c r="C1268" s="118">
        <v>0</v>
      </c>
      <c r="D1268" s="84" t="s">
        <v>3678</v>
      </c>
      <c r="E1268" s="84" t="b">
        <v>0</v>
      </c>
      <c r="F1268" s="84" t="b">
        <v>0</v>
      </c>
      <c r="G1268" s="84" t="b">
        <v>0</v>
      </c>
    </row>
    <row r="1269" spans="1:7" ht="15">
      <c r="A1269" s="84" t="s">
        <v>4704</v>
      </c>
      <c r="B1269" s="84">
        <v>3</v>
      </c>
      <c r="C1269" s="118">
        <v>0</v>
      </c>
      <c r="D1269" s="84" t="s">
        <v>3678</v>
      </c>
      <c r="E1269" s="84" t="b">
        <v>0</v>
      </c>
      <c r="F1269" s="84" t="b">
        <v>0</v>
      </c>
      <c r="G1269" s="84" t="b">
        <v>0</v>
      </c>
    </row>
    <row r="1270" spans="1:7" ht="15">
      <c r="A1270" s="84" t="s">
        <v>4705</v>
      </c>
      <c r="B1270" s="84">
        <v>3</v>
      </c>
      <c r="C1270" s="118">
        <v>0</v>
      </c>
      <c r="D1270" s="84" t="s">
        <v>3678</v>
      </c>
      <c r="E1270" s="84" t="b">
        <v>0</v>
      </c>
      <c r="F1270" s="84" t="b">
        <v>0</v>
      </c>
      <c r="G1270" s="84" t="b">
        <v>0</v>
      </c>
    </row>
    <row r="1271" spans="1:7" ht="15">
      <c r="A1271" s="84" t="s">
        <v>4706</v>
      </c>
      <c r="B1271" s="84">
        <v>3</v>
      </c>
      <c r="C1271" s="118">
        <v>0</v>
      </c>
      <c r="D1271" s="84" t="s">
        <v>3678</v>
      </c>
      <c r="E1271" s="84" t="b">
        <v>0</v>
      </c>
      <c r="F1271" s="84" t="b">
        <v>0</v>
      </c>
      <c r="G1271" s="84" t="b">
        <v>0</v>
      </c>
    </row>
    <row r="1272" spans="1:7" ht="15">
      <c r="A1272" s="84" t="s">
        <v>4847</v>
      </c>
      <c r="B1272" s="84">
        <v>2</v>
      </c>
      <c r="C1272" s="118">
        <v>0.009030320977214422</v>
      </c>
      <c r="D1272" s="84" t="s">
        <v>3678</v>
      </c>
      <c r="E1272" s="84" t="b">
        <v>0</v>
      </c>
      <c r="F1272" s="84" t="b">
        <v>0</v>
      </c>
      <c r="G1272" s="84" t="b">
        <v>0</v>
      </c>
    </row>
    <row r="1273" spans="1:7" ht="15">
      <c r="A1273" s="84" t="s">
        <v>4848</v>
      </c>
      <c r="B1273" s="84">
        <v>2</v>
      </c>
      <c r="C1273" s="118">
        <v>0.009030320977214422</v>
      </c>
      <c r="D1273" s="84" t="s">
        <v>3678</v>
      </c>
      <c r="E1273" s="84" t="b">
        <v>0</v>
      </c>
      <c r="F1273" s="84" t="b">
        <v>0</v>
      </c>
      <c r="G1273" s="84" t="b">
        <v>0</v>
      </c>
    </row>
    <row r="1274" spans="1:7" ht="15">
      <c r="A1274" s="84" t="s">
        <v>4849</v>
      </c>
      <c r="B1274" s="84">
        <v>2</v>
      </c>
      <c r="C1274" s="118">
        <v>0.009030320977214422</v>
      </c>
      <c r="D1274" s="84" t="s">
        <v>3678</v>
      </c>
      <c r="E1274" s="84" t="b">
        <v>0</v>
      </c>
      <c r="F1274" s="84" t="b">
        <v>0</v>
      </c>
      <c r="G1274" s="84" t="b">
        <v>0</v>
      </c>
    </row>
    <row r="1275" spans="1:7" ht="15">
      <c r="A1275" s="84" t="s">
        <v>4850</v>
      </c>
      <c r="B1275" s="84">
        <v>2</v>
      </c>
      <c r="C1275" s="118">
        <v>0.009030320977214422</v>
      </c>
      <c r="D1275" s="84" t="s">
        <v>3678</v>
      </c>
      <c r="E1275" s="84" t="b">
        <v>0</v>
      </c>
      <c r="F1275" s="84" t="b">
        <v>0</v>
      </c>
      <c r="G1275" s="84" t="b">
        <v>0</v>
      </c>
    </row>
    <row r="1276" spans="1:7" ht="15">
      <c r="A1276" s="84" t="s">
        <v>3818</v>
      </c>
      <c r="B1276" s="84">
        <v>3</v>
      </c>
      <c r="C1276" s="118">
        <v>0</v>
      </c>
      <c r="D1276" s="84" t="s">
        <v>3679</v>
      </c>
      <c r="E1276" s="84" t="b">
        <v>0</v>
      </c>
      <c r="F1276" s="84" t="b">
        <v>0</v>
      </c>
      <c r="G1276" s="84" t="b">
        <v>0</v>
      </c>
    </row>
    <row r="1277" spans="1:7" ht="15">
      <c r="A1277" s="84" t="s">
        <v>4477</v>
      </c>
      <c r="B1277" s="84">
        <v>3</v>
      </c>
      <c r="C1277" s="118">
        <v>0</v>
      </c>
      <c r="D1277" s="84" t="s">
        <v>3679</v>
      </c>
      <c r="E1277" s="84" t="b">
        <v>0</v>
      </c>
      <c r="F1277" s="84" t="b">
        <v>0</v>
      </c>
      <c r="G1277" s="84" t="b">
        <v>0</v>
      </c>
    </row>
    <row r="1278" spans="1:7" ht="15">
      <c r="A1278" s="84" t="s">
        <v>360</v>
      </c>
      <c r="B1278" s="84">
        <v>2</v>
      </c>
      <c r="C1278" s="118">
        <v>0.009518446435442229</v>
      </c>
      <c r="D1278" s="84" t="s">
        <v>3679</v>
      </c>
      <c r="E1278" s="84" t="b">
        <v>0</v>
      </c>
      <c r="F1278" s="84" t="b">
        <v>0</v>
      </c>
      <c r="G1278" s="84" t="b">
        <v>0</v>
      </c>
    </row>
    <row r="1279" spans="1:7" ht="15">
      <c r="A1279" s="84" t="s">
        <v>4700</v>
      </c>
      <c r="B1279" s="84">
        <v>2</v>
      </c>
      <c r="C1279" s="118">
        <v>0.009518446435442229</v>
      </c>
      <c r="D1279" s="84" t="s">
        <v>3679</v>
      </c>
      <c r="E1279" s="84" t="b">
        <v>0</v>
      </c>
      <c r="F1279" s="84" t="b">
        <v>0</v>
      </c>
      <c r="G1279" s="84" t="b">
        <v>0</v>
      </c>
    </row>
    <row r="1280" spans="1:7" ht="15">
      <c r="A1280" s="84" t="s">
        <v>4708</v>
      </c>
      <c r="B1280" s="84">
        <v>2</v>
      </c>
      <c r="C1280" s="118">
        <v>0.009518446435442229</v>
      </c>
      <c r="D1280" s="84" t="s">
        <v>3679</v>
      </c>
      <c r="E1280" s="84" t="b">
        <v>0</v>
      </c>
      <c r="F1280" s="84" t="b">
        <v>0</v>
      </c>
      <c r="G1280" s="84" t="b">
        <v>0</v>
      </c>
    </row>
    <row r="1281" spans="1:7" ht="15">
      <c r="A1281" s="84" t="s">
        <v>3784</v>
      </c>
      <c r="B1281" s="84">
        <v>2</v>
      </c>
      <c r="C1281" s="118">
        <v>0.009518446435442229</v>
      </c>
      <c r="D1281" s="84" t="s">
        <v>3679</v>
      </c>
      <c r="E1281" s="84" t="b">
        <v>0</v>
      </c>
      <c r="F1281" s="84" t="b">
        <v>0</v>
      </c>
      <c r="G1281" s="84" t="b">
        <v>0</v>
      </c>
    </row>
    <row r="1282" spans="1:7" ht="15">
      <c r="A1282" s="84" t="s">
        <v>4859</v>
      </c>
      <c r="B1282" s="84">
        <v>2</v>
      </c>
      <c r="C1282" s="118">
        <v>0.009518446435442229</v>
      </c>
      <c r="D1282" s="84" t="s">
        <v>3679</v>
      </c>
      <c r="E1282" s="84" t="b">
        <v>0</v>
      </c>
      <c r="F1282" s="84" t="b">
        <v>0</v>
      </c>
      <c r="G1282" s="84" t="b">
        <v>0</v>
      </c>
    </row>
    <row r="1283" spans="1:7" ht="15">
      <c r="A1283" s="84" t="s">
        <v>4860</v>
      </c>
      <c r="B1283" s="84">
        <v>2</v>
      </c>
      <c r="C1283" s="118">
        <v>0.009518446435442229</v>
      </c>
      <c r="D1283" s="84" t="s">
        <v>3679</v>
      </c>
      <c r="E1283" s="84" t="b">
        <v>0</v>
      </c>
      <c r="F1283" s="84" t="b">
        <v>0</v>
      </c>
      <c r="G1283" s="84" t="b">
        <v>0</v>
      </c>
    </row>
    <row r="1284" spans="1:7" ht="15">
      <c r="A1284" s="84" t="s">
        <v>4709</v>
      </c>
      <c r="B1284" s="84">
        <v>2</v>
      </c>
      <c r="C1284" s="118">
        <v>0.009518446435442229</v>
      </c>
      <c r="D1284" s="84" t="s">
        <v>3679</v>
      </c>
      <c r="E1284" s="84" t="b">
        <v>0</v>
      </c>
      <c r="F1284" s="84" t="b">
        <v>0</v>
      </c>
      <c r="G1284" s="84" t="b">
        <v>0</v>
      </c>
    </row>
    <row r="1285" spans="1:7" ht="15">
      <c r="A1285" s="84" t="s">
        <v>4630</v>
      </c>
      <c r="B1285" s="84">
        <v>2</v>
      </c>
      <c r="C1285" s="118">
        <v>0.009518446435442229</v>
      </c>
      <c r="D1285" s="84" t="s">
        <v>3679</v>
      </c>
      <c r="E1285" s="84" t="b">
        <v>0</v>
      </c>
      <c r="F1285" s="84" t="b">
        <v>0</v>
      </c>
      <c r="G1285" s="84" t="b">
        <v>0</v>
      </c>
    </row>
    <row r="1286" spans="1:7" ht="15">
      <c r="A1286" s="84" t="s">
        <v>3822</v>
      </c>
      <c r="B1286" s="84">
        <v>2</v>
      </c>
      <c r="C1286" s="118">
        <v>0.009518446435442229</v>
      </c>
      <c r="D1286" s="84" t="s">
        <v>3679</v>
      </c>
      <c r="E1286" s="84" t="b">
        <v>0</v>
      </c>
      <c r="F1286" s="84" t="b">
        <v>0</v>
      </c>
      <c r="G1286" s="84" t="b">
        <v>0</v>
      </c>
    </row>
    <row r="1287" spans="1:7" ht="15">
      <c r="A1287" s="84" t="s">
        <v>3819</v>
      </c>
      <c r="B1287" s="84">
        <v>2</v>
      </c>
      <c r="C1287" s="118">
        <v>0.009518446435442229</v>
      </c>
      <c r="D1287" s="84" t="s">
        <v>3679</v>
      </c>
      <c r="E1287" s="84" t="b">
        <v>0</v>
      </c>
      <c r="F1287" s="84" t="b">
        <v>0</v>
      </c>
      <c r="G1287" s="84" t="b">
        <v>0</v>
      </c>
    </row>
    <row r="1288" spans="1:7" ht="15">
      <c r="A1288" s="84" t="s">
        <v>4605</v>
      </c>
      <c r="B1288" s="84">
        <v>2</v>
      </c>
      <c r="C1288" s="118">
        <v>0.009518446435442229</v>
      </c>
      <c r="D1288" s="84" t="s">
        <v>3679</v>
      </c>
      <c r="E1288" s="84" t="b">
        <v>0</v>
      </c>
      <c r="F1288" s="84" t="b">
        <v>0</v>
      </c>
      <c r="G1288" s="84" t="b">
        <v>0</v>
      </c>
    </row>
    <row r="1289" spans="1:7" ht="15">
      <c r="A1289" s="84" t="s">
        <v>3941</v>
      </c>
      <c r="B1289" s="84">
        <v>3</v>
      </c>
      <c r="C1289" s="118">
        <v>0</v>
      </c>
      <c r="D1289" s="84" t="s">
        <v>3680</v>
      </c>
      <c r="E1289" s="84" t="b">
        <v>0</v>
      </c>
      <c r="F1289" s="84" t="b">
        <v>0</v>
      </c>
      <c r="G1289" s="84" t="b">
        <v>0</v>
      </c>
    </row>
    <row r="1290" spans="1:7" ht="15">
      <c r="A1290" s="84" t="s">
        <v>3818</v>
      </c>
      <c r="B1290" s="84">
        <v>2</v>
      </c>
      <c r="C1290" s="118">
        <v>0</v>
      </c>
      <c r="D1290" s="84" t="s">
        <v>3681</v>
      </c>
      <c r="E1290" s="84" t="b">
        <v>0</v>
      </c>
      <c r="F1290" s="84" t="b">
        <v>0</v>
      </c>
      <c r="G1290" s="84" t="b">
        <v>0</v>
      </c>
    </row>
    <row r="1291" spans="1:7" ht="15">
      <c r="A1291" s="84" t="s">
        <v>4627</v>
      </c>
      <c r="B1291" s="84">
        <v>2</v>
      </c>
      <c r="C1291" s="118">
        <v>0</v>
      </c>
      <c r="D1291" s="84" t="s">
        <v>3681</v>
      </c>
      <c r="E1291" s="84" t="b">
        <v>0</v>
      </c>
      <c r="F1291" s="84" t="b">
        <v>0</v>
      </c>
      <c r="G1291" s="84" t="b">
        <v>0</v>
      </c>
    </row>
    <row r="1292" spans="1:7" ht="15">
      <c r="A1292" s="84" t="s">
        <v>4900</v>
      </c>
      <c r="B1292" s="84">
        <v>2</v>
      </c>
      <c r="C1292" s="118">
        <v>0</v>
      </c>
      <c r="D1292" s="84" t="s">
        <v>3681</v>
      </c>
      <c r="E1292" s="84" t="b">
        <v>0</v>
      </c>
      <c r="F1292" s="84" t="b">
        <v>0</v>
      </c>
      <c r="G1292" s="84" t="b">
        <v>0</v>
      </c>
    </row>
    <row r="1293" spans="1:7" ht="15">
      <c r="A1293" s="84" t="s">
        <v>4477</v>
      </c>
      <c r="B1293" s="84">
        <v>2</v>
      </c>
      <c r="C1293" s="118">
        <v>0</v>
      </c>
      <c r="D1293" s="84" t="s">
        <v>3681</v>
      </c>
      <c r="E1293" s="84" t="b">
        <v>0</v>
      </c>
      <c r="F1293" s="84" t="b">
        <v>0</v>
      </c>
      <c r="G1293" s="84" t="b">
        <v>0</v>
      </c>
    </row>
    <row r="1294" spans="1:7" ht="15">
      <c r="A1294" s="84" t="s">
        <v>4620</v>
      </c>
      <c r="B1294" s="84">
        <v>2</v>
      </c>
      <c r="C1294" s="118">
        <v>0</v>
      </c>
      <c r="D1294" s="84" t="s">
        <v>3683</v>
      </c>
      <c r="E1294" s="84" t="b">
        <v>0</v>
      </c>
      <c r="F1294" s="84" t="b">
        <v>0</v>
      </c>
      <c r="G1294" s="84" t="b">
        <v>0</v>
      </c>
    </row>
    <row r="1295" spans="1:7" ht="15">
      <c r="A1295" s="84" t="s">
        <v>4539</v>
      </c>
      <c r="B1295" s="84">
        <v>2</v>
      </c>
      <c r="C1295" s="118">
        <v>0</v>
      </c>
      <c r="D1295" s="84" t="s">
        <v>3683</v>
      </c>
      <c r="E1295" s="84" t="b">
        <v>0</v>
      </c>
      <c r="F1295" s="84" t="b">
        <v>0</v>
      </c>
      <c r="G1295" s="84" t="b">
        <v>0</v>
      </c>
    </row>
    <row r="1296" spans="1:7" ht="15">
      <c r="A1296" s="84" t="s">
        <v>3840</v>
      </c>
      <c r="B1296" s="84">
        <v>4</v>
      </c>
      <c r="C1296" s="118">
        <v>0</v>
      </c>
      <c r="D1296" s="84" t="s">
        <v>3684</v>
      </c>
      <c r="E1296" s="84" t="b">
        <v>0</v>
      </c>
      <c r="F1296" s="84" t="b">
        <v>0</v>
      </c>
      <c r="G1296" s="84" t="b">
        <v>0</v>
      </c>
    </row>
    <row r="1297" spans="1:7" ht="15">
      <c r="A1297" s="84" t="s">
        <v>4477</v>
      </c>
      <c r="B1297" s="84">
        <v>4</v>
      </c>
      <c r="C1297" s="118">
        <v>0</v>
      </c>
      <c r="D1297" s="84" t="s">
        <v>3684</v>
      </c>
      <c r="E1297" s="84" t="b">
        <v>0</v>
      </c>
      <c r="F1297" s="84" t="b">
        <v>0</v>
      </c>
      <c r="G1297" s="84" t="b">
        <v>0</v>
      </c>
    </row>
    <row r="1298" spans="1:7" ht="15">
      <c r="A1298" s="84" t="s">
        <v>3771</v>
      </c>
      <c r="B1298" s="84">
        <v>4</v>
      </c>
      <c r="C1298" s="118">
        <v>0</v>
      </c>
      <c r="D1298" s="84" t="s">
        <v>3684</v>
      </c>
      <c r="E1298" s="84" t="b">
        <v>0</v>
      </c>
      <c r="F1298" s="84" t="b">
        <v>0</v>
      </c>
      <c r="G1298" s="84" t="b">
        <v>0</v>
      </c>
    </row>
    <row r="1299" spans="1:7" ht="15">
      <c r="A1299" s="84" t="s">
        <v>3851</v>
      </c>
      <c r="B1299" s="84">
        <v>4</v>
      </c>
      <c r="C1299" s="118">
        <v>0</v>
      </c>
      <c r="D1299" s="84" t="s">
        <v>3684</v>
      </c>
      <c r="E1299" s="84" t="b">
        <v>0</v>
      </c>
      <c r="F1299" s="84" t="b">
        <v>0</v>
      </c>
      <c r="G1299" s="84" t="b">
        <v>0</v>
      </c>
    </row>
    <row r="1300" spans="1:7" ht="15">
      <c r="A1300" s="84" t="s">
        <v>3818</v>
      </c>
      <c r="B1300" s="84">
        <v>4</v>
      </c>
      <c r="C1300" s="118">
        <v>0</v>
      </c>
      <c r="D1300" s="84" t="s">
        <v>3684</v>
      </c>
      <c r="E1300" s="84" t="b">
        <v>0</v>
      </c>
      <c r="F1300" s="84" t="b">
        <v>0</v>
      </c>
      <c r="G1300" s="84" t="b">
        <v>0</v>
      </c>
    </row>
    <row r="1301" spans="1:7" ht="15">
      <c r="A1301" s="84" t="s">
        <v>264</v>
      </c>
      <c r="B1301" s="84">
        <v>2</v>
      </c>
      <c r="C1301" s="118">
        <v>0.01505149978319906</v>
      </c>
      <c r="D1301" s="84" t="s">
        <v>3684</v>
      </c>
      <c r="E1301" s="84" t="b">
        <v>0</v>
      </c>
      <c r="F1301" s="84" t="b">
        <v>0</v>
      </c>
      <c r="G1301" s="84" t="b">
        <v>0</v>
      </c>
    </row>
    <row r="1302" spans="1:7" ht="15">
      <c r="A1302" s="84" t="s">
        <v>4908</v>
      </c>
      <c r="B1302" s="84">
        <v>2</v>
      </c>
      <c r="C1302" s="118">
        <v>0.01505149978319906</v>
      </c>
      <c r="D1302" s="84" t="s">
        <v>3684</v>
      </c>
      <c r="E1302" s="84" t="b">
        <v>0</v>
      </c>
      <c r="F1302" s="84" t="b">
        <v>0</v>
      </c>
      <c r="G1302" s="84" t="b">
        <v>0</v>
      </c>
    </row>
    <row r="1303" spans="1:7" ht="15">
      <c r="A1303" s="84" t="s">
        <v>3865</v>
      </c>
      <c r="B1303" s="84">
        <v>2</v>
      </c>
      <c r="C1303" s="118">
        <v>0.01505149978319906</v>
      </c>
      <c r="D1303" s="84" t="s">
        <v>3684</v>
      </c>
      <c r="E1303" s="84" t="b">
        <v>0</v>
      </c>
      <c r="F1303" s="84" t="b">
        <v>0</v>
      </c>
      <c r="G1303" s="84" t="b">
        <v>0</v>
      </c>
    </row>
    <row r="1304" spans="1:7" ht="15">
      <c r="A1304" s="84" t="s">
        <v>4909</v>
      </c>
      <c r="B1304" s="84">
        <v>2</v>
      </c>
      <c r="C1304" s="118">
        <v>0.01505149978319906</v>
      </c>
      <c r="D1304" s="84" t="s">
        <v>3684</v>
      </c>
      <c r="E1304" s="84" t="b">
        <v>0</v>
      </c>
      <c r="F1304" s="84" t="b">
        <v>0</v>
      </c>
      <c r="G1304" s="84" t="b">
        <v>0</v>
      </c>
    </row>
    <row r="1305" spans="1:7" ht="15">
      <c r="A1305" s="84" t="s">
        <v>4910</v>
      </c>
      <c r="B1305" s="84">
        <v>2</v>
      </c>
      <c r="C1305" s="118">
        <v>0.01505149978319906</v>
      </c>
      <c r="D1305" s="84" t="s">
        <v>3684</v>
      </c>
      <c r="E1305" s="84" t="b">
        <v>0</v>
      </c>
      <c r="F1305" s="84" t="b">
        <v>0</v>
      </c>
      <c r="G1305" s="84" t="b">
        <v>0</v>
      </c>
    </row>
    <row r="1306" spans="1:7" ht="15">
      <c r="A1306" s="84" t="s">
        <v>3758</v>
      </c>
      <c r="B1306" s="84">
        <v>2</v>
      </c>
      <c r="C1306" s="118">
        <v>0.01505149978319906</v>
      </c>
      <c r="D1306" s="84" t="s">
        <v>3684</v>
      </c>
      <c r="E1306" s="84" t="b">
        <v>0</v>
      </c>
      <c r="F1306" s="84" t="b">
        <v>0</v>
      </c>
      <c r="G1306" s="84" t="b">
        <v>0</v>
      </c>
    </row>
    <row r="1307" spans="1:7" ht="15">
      <c r="A1307" s="84" t="s">
        <v>4911</v>
      </c>
      <c r="B1307" s="84">
        <v>2</v>
      </c>
      <c r="C1307" s="118">
        <v>0.01505149978319906</v>
      </c>
      <c r="D1307" s="84" t="s">
        <v>3684</v>
      </c>
      <c r="E1307" s="84" t="b">
        <v>1</v>
      </c>
      <c r="F1307" s="84" t="b">
        <v>0</v>
      </c>
      <c r="G1307" s="84" t="b">
        <v>0</v>
      </c>
    </row>
    <row r="1308" spans="1:7" ht="15">
      <c r="A1308" s="84" t="s">
        <v>4912</v>
      </c>
      <c r="B1308" s="84">
        <v>2</v>
      </c>
      <c r="C1308" s="118">
        <v>0.01505149978319906</v>
      </c>
      <c r="D1308" s="84" t="s">
        <v>3684</v>
      </c>
      <c r="E1308" s="84" t="b">
        <v>0</v>
      </c>
      <c r="F1308" s="84" t="b">
        <v>0</v>
      </c>
      <c r="G1308" s="84" t="b">
        <v>0</v>
      </c>
    </row>
    <row r="1309" spans="1:7" ht="15">
      <c r="A1309" s="84" t="s">
        <v>4630</v>
      </c>
      <c r="B1309" s="84">
        <v>2</v>
      </c>
      <c r="C1309" s="118">
        <v>0.01505149978319906</v>
      </c>
      <c r="D1309" s="84" t="s">
        <v>3684</v>
      </c>
      <c r="E1309" s="84" t="b">
        <v>0</v>
      </c>
      <c r="F1309" s="84" t="b">
        <v>0</v>
      </c>
      <c r="G1309" s="84" t="b">
        <v>0</v>
      </c>
    </row>
    <row r="1310" spans="1:7" ht="15">
      <c r="A1310" s="84" t="s">
        <v>3819</v>
      </c>
      <c r="B1310" s="84">
        <v>2</v>
      </c>
      <c r="C1310" s="118">
        <v>0.01505149978319906</v>
      </c>
      <c r="D1310" s="84" t="s">
        <v>3684</v>
      </c>
      <c r="E1310" s="84" t="b">
        <v>0</v>
      </c>
      <c r="F1310" s="84" t="b">
        <v>0</v>
      </c>
      <c r="G1310" s="84" t="b">
        <v>0</v>
      </c>
    </row>
    <row r="1311" spans="1:7" ht="15">
      <c r="A1311" s="84" t="s">
        <v>4566</v>
      </c>
      <c r="B1311" s="84">
        <v>3</v>
      </c>
      <c r="C1311" s="118">
        <v>0</v>
      </c>
      <c r="D1311" s="84" t="s">
        <v>3687</v>
      </c>
      <c r="E1311" s="84" t="b">
        <v>0</v>
      </c>
      <c r="F1311" s="84" t="b">
        <v>0</v>
      </c>
      <c r="G1311" s="84" t="b">
        <v>0</v>
      </c>
    </row>
    <row r="1312" spans="1:7" ht="15">
      <c r="A1312" s="84" t="s">
        <v>4485</v>
      </c>
      <c r="B1312" s="84">
        <v>3</v>
      </c>
      <c r="C1312" s="118">
        <v>0</v>
      </c>
      <c r="D1312" s="84" t="s">
        <v>3687</v>
      </c>
      <c r="E1312" s="84" t="b">
        <v>0</v>
      </c>
      <c r="F1312" s="84" t="b">
        <v>0</v>
      </c>
      <c r="G1312" s="84" t="b">
        <v>0</v>
      </c>
    </row>
    <row r="1313" spans="1:7" ht="15">
      <c r="A1313" s="84" t="s">
        <v>3818</v>
      </c>
      <c r="B1313" s="84">
        <v>3</v>
      </c>
      <c r="C1313" s="118">
        <v>0</v>
      </c>
      <c r="D1313" s="84" t="s">
        <v>3687</v>
      </c>
      <c r="E1313" s="84" t="b">
        <v>0</v>
      </c>
      <c r="F1313" s="84" t="b">
        <v>0</v>
      </c>
      <c r="G1313" s="84" t="b">
        <v>0</v>
      </c>
    </row>
    <row r="1314" spans="1:7" ht="15">
      <c r="A1314" s="84" t="s">
        <v>4494</v>
      </c>
      <c r="B1314" s="84">
        <v>3</v>
      </c>
      <c r="C1314" s="118">
        <v>0</v>
      </c>
      <c r="D1314" s="84" t="s">
        <v>3687</v>
      </c>
      <c r="E1314" s="84" t="b">
        <v>0</v>
      </c>
      <c r="F1314" s="84" t="b">
        <v>0</v>
      </c>
      <c r="G1314" s="84" t="b">
        <v>0</v>
      </c>
    </row>
    <row r="1315" spans="1:7" ht="15">
      <c r="A1315" s="84" t="s">
        <v>4476</v>
      </c>
      <c r="B1315" s="84">
        <v>2</v>
      </c>
      <c r="C1315" s="118">
        <v>0.014242425514019774</v>
      </c>
      <c r="D1315" s="84" t="s">
        <v>3687</v>
      </c>
      <c r="E1315" s="84" t="b">
        <v>0</v>
      </c>
      <c r="F1315" s="84" t="b">
        <v>0</v>
      </c>
      <c r="G1315" s="84" t="b">
        <v>0</v>
      </c>
    </row>
    <row r="1316" spans="1:7" ht="15">
      <c r="A1316" s="84" t="s">
        <v>4528</v>
      </c>
      <c r="B1316" s="84">
        <v>2</v>
      </c>
      <c r="C1316" s="118">
        <v>0.014242425514019774</v>
      </c>
      <c r="D1316" s="84" t="s">
        <v>3687</v>
      </c>
      <c r="E1316" s="84" t="b">
        <v>0</v>
      </c>
      <c r="F1316" s="84" t="b">
        <v>0</v>
      </c>
      <c r="G1316" s="84" t="b">
        <v>0</v>
      </c>
    </row>
    <row r="1317" spans="1:7" ht="15">
      <c r="A1317" s="84" t="s">
        <v>4934</v>
      </c>
      <c r="B1317" s="84">
        <v>2</v>
      </c>
      <c r="C1317" s="118">
        <v>0.00525645549419944</v>
      </c>
      <c r="D1317" s="84" t="s">
        <v>3687</v>
      </c>
      <c r="E1317" s="84" t="b">
        <v>0</v>
      </c>
      <c r="F1317" s="84" t="b">
        <v>0</v>
      </c>
      <c r="G1317" s="84" t="b">
        <v>0</v>
      </c>
    </row>
    <row r="1318" spans="1:7" ht="15">
      <c r="A1318" s="84" t="s">
        <v>4935</v>
      </c>
      <c r="B1318" s="84">
        <v>2</v>
      </c>
      <c r="C1318" s="118">
        <v>0.00525645549419944</v>
      </c>
      <c r="D1318" s="84" t="s">
        <v>3687</v>
      </c>
      <c r="E1318" s="84" t="b">
        <v>0</v>
      </c>
      <c r="F1318" s="84" t="b">
        <v>0</v>
      </c>
      <c r="G1318" s="84" t="b">
        <v>0</v>
      </c>
    </row>
    <row r="1319" spans="1:7" ht="15">
      <c r="A1319" s="84" t="s">
        <v>4936</v>
      </c>
      <c r="B1319" s="84">
        <v>2</v>
      </c>
      <c r="C1319" s="118">
        <v>0.00525645549419944</v>
      </c>
      <c r="D1319" s="84" t="s">
        <v>3687</v>
      </c>
      <c r="E1319" s="84" t="b">
        <v>0</v>
      </c>
      <c r="F1319" s="84" t="b">
        <v>0</v>
      </c>
      <c r="G1319" s="84" t="b">
        <v>0</v>
      </c>
    </row>
    <row r="1320" spans="1:7" ht="15">
      <c r="A1320" s="84" t="s">
        <v>4937</v>
      </c>
      <c r="B1320" s="84">
        <v>2</v>
      </c>
      <c r="C1320" s="118">
        <v>0.00525645549419944</v>
      </c>
      <c r="D1320" s="84" t="s">
        <v>3687</v>
      </c>
      <c r="E1320" s="84" t="b">
        <v>0</v>
      </c>
      <c r="F1320" s="84" t="b">
        <v>0</v>
      </c>
      <c r="G1320" s="84" t="b">
        <v>0</v>
      </c>
    </row>
    <row r="1321" spans="1:7" ht="15">
      <c r="A1321" s="84" t="s">
        <v>4938</v>
      </c>
      <c r="B1321" s="84">
        <v>2</v>
      </c>
      <c r="C1321" s="118">
        <v>0.00525645549419944</v>
      </c>
      <c r="D1321" s="84" t="s">
        <v>3687</v>
      </c>
      <c r="E1321" s="84" t="b">
        <v>0</v>
      </c>
      <c r="F1321" s="84" t="b">
        <v>0</v>
      </c>
      <c r="G1321" s="84" t="b">
        <v>0</v>
      </c>
    </row>
    <row r="1322" spans="1:7" ht="15">
      <c r="A1322" s="84" t="s">
        <v>1760</v>
      </c>
      <c r="B1322" s="84">
        <v>2</v>
      </c>
      <c r="C1322" s="118">
        <v>0.00525645549419944</v>
      </c>
      <c r="D1322" s="84" t="s">
        <v>3687</v>
      </c>
      <c r="E1322" s="84" t="b">
        <v>0</v>
      </c>
      <c r="F1322" s="84" t="b">
        <v>0</v>
      </c>
      <c r="G1322" s="84" t="b">
        <v>0</v>
      </c>
    </row>
    <row r="1323" spans="1:7" ht="15">
      <c r="A1323" s="84" t="s">
        <v>4939</v>
      </c>
      <c r="B1323" s="84">
        <v>2</v>
      </c>
      <c r="C1323" s="118">
        <v>0.00525645549419944</v>
      </c>
      <c r="D1323" s="84" t="s">
        <v>3687</v>
      </c>
      <c r="E1323" s="84" t="b">
        <v>0</v>
      </c>
      <c r="F1323" s="84" t="b">
        <v>0</v>
      </c>
      <c r="G1323" s="84" t="b">
        <v>0</v>
      </c>
    </row>
    <row r="1324" spans="1:7" ht="15">
      <c r="A1324" s="84" t="s">
        <v>4940</v>
      </c>
      <c r="B1324" s="84">
        <v>2</v>
      </c>
      <c r="C1324" s="118">
        <v>0.00525645549419944</v>
      </c>
      <c r="D1324" s="84" t="s">
        <v>3687</v>
      </c>
      <c r="E1324" s="84" t="b">
        <v>0</v>
      </c>
      <c r="F1324" s="84" t="b">
        <v>0</v>
      </c>
      <c r="G1324" s="84" t="b">
        <v>0</v>
      </c>
    </row>
    <row r="1325" spans="1:7" ht="15">
      <c r="A1325" s="84" t="s">
        <v>4941</v>
      </c>
      <c r="B1325" s="84">
        <v>2</v>
      </c>
      <c r="C1325" s="118">
        <v>0.00525645549419944</v>
      </c>
      <c r="D1325" s="84" t="s">
        <v>3687</v>
      </c>
      <c r="E1325" s="84" t="b">
        <v>0</v>
      </c>
      <c r="F1325" s="84" t="b">
        <v>0</v>
      </c>
      <c r="G1325" s="84" t="b">
        <v>0</v>
      </c>
    </row>
    <row r="1326" spans="1:7" ht="15">
      <c r="A1326" s="84" t="s">
        <v>4942</v>
      </c>
      <c r="B1326" s="84">
        <v>2</v>
      </c>
      <c r="C1326" s="118">
        <v>0.00525645549419944</v>
      </c>
      <c r="D1326" s="84" t="s">
        <v>3687</v>
      </c>
      <c r="E1326" s="84" t="b">
        <v>0</v>
      </c>
      <c r="F1326" s="84" t="b">
        <v>0</v>
      </c>
      <c r="G1326" s="84" t="b">
        <v>0</v>
      </c>
    </row>
    <row r="1327" spans="1:7" ht="15">
      <c r="A1327" s="84" t="s">
        <v>4943</v>
      </c>
      <c r="B1327" s="84">
        <v>2</v>
      </c>
      <c r="C1327" s="118">
        <v>0.00525645549419944</v>
      </c>
      <c r="D1327" s="84" t="s">
        <v>3687</v>
      </c>
      <c r="E1327" s="84" t="b">
        <v>0</v>
      </c>
      <c r="F1327" s="84" t="b">
        <v>0</v>
      </c>
      <c r="G132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2019-11-19T12:20:21Z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